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Iul\"/>
    </mc:Choice>
  </mc:AlternateContent>
  <bookViews>
    <workbookView xWindow="0" yWindow="0" windowWidth="23700" windowHeight="11145" tabRatio="851" firstSheet="43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МАГ.ОФО СЕГИ" sheetId="174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Бак ОФО ИИФ" sheetId="171" r:id="rId47"/>
    <sheet name="Бак ЗФО ИИФ" sheetId="173" r:id="rId48"/>
    <sheet name="Маг ОФО ИИФ" sheetId="172" r:id="rId49"/>
    <sheet name="Маг ЗФО ИИф" sheetId="170" r:id="rId50"/>
    <sheet name="Свод по ВО " sheetId="158" r:id="rId51"/>
  </sheets>
  <externalReferences>
    <externalReference r:id="rId52"/>
    <externalReference r:id="rId53"/>
    <externalReference r:id="rId54"/>
  </externalReferences>
  <definedNames>
    <definedName name="_xlnm.Print_Area" localSheetId="16">'БАК ОФО   ГПА'!$A$1:$U$73</definedName>
    <definedName name="_xlnm.Print_Area" localSheetId="39">'Бак ОФО ТА'!$A$1:$P$140</definedName>
    <definedName name="_xlnm.Print_Area" localSheetId="2">'Бакалавр ОФО АСИА'!$A$1:$T$30</definedName>
    <definedName name="_xlnm.Print_Area" localSheetId="43">'Маг ОФО ТА'!$A$1:$L$111</definedName>
    <definedName name="_xlnm.Print_Area" localSheetId="50">'Свод по ВО '!$A$1:$AH$75</definedName>
    <definedName name="_xlnm.Print_Area" localSheetId="20">'Спец ЗФО ГПА'!$A$1:$Z$29</definedName>
    <definedName name="_xlnm.Print_Area" localSheetId="42">'Спец ОФО ТА'!$A$1:$V$26</definedName>
  </definedNames>
  <calcPr calcId="152511"/>
</workbook>
</file>

<file path=xl/calcChain.xml><?xml version="1.0" encoding="utf-8"?>
<calcChain xmlns="http://schemas.openxmlformats.org/spreadsheetml/2006/main">
  <c r="B27" i="156" l="1"/>
  <c r="C27" i="156"/>
  <c r="D27" i="156"/>
  <c r="D29" i="156" s="1"/>
  <c r="E27" i="156"/>
  <c r="F27" i="156"/>
  <c r="G27" i="156"/>
  <c r="H27" i="156"/>
  <c r="H29" i="156" s="1"/>
  <c r="I27" i="156"/>
  <c r="S26" i="155"/>
  <c r="R26" i="155"/>
  <c r="D26" i="155"/>
  <c r="C26" i="155"/>
  <c r="T24" i="155"/>
  <c r="E24" i="155"/>
  <c r="E26" i="155" s="1"/>
  <c r="T23" i="155"/>
  <c r="T26" i="155" s="1"/>
  <c r="E23" i="155"/>
  <c r="P20" i="155"/>
  <c r="O20" i="155"/>
  <c r="M20" i="155"/>
  <c r="L20" i="155"/>
  <c r="J20" i="155"/>
  <c r="I20" i="155"/>
  <c r="G20" i="155"/>
  <c r="F20" i="155"/>
  <c r="D20" i="155"/>
  <c r="C20" i="155"/>
  <c r="S19" i="155"/>
  <c r="R19" i="155"/>
  <c r="T19" i="155" s="1"/>
  <c r="Q19" i="155"/>
  <c r="N19" i="155"/>
  <c r="K19" i="155"/>
  <c r="H19" i="155"/>
  <c r="E19" i="155"/>
  <c r="R18" i="155"/>
  <c r="T18" i="155" s="1"/>
  <c r="Q18" i="155"/>
  <c r="N18" i="155"/>
  <c r="K18" i="155"/>
  <c r="H18" i="155"/>
  <c r="E18" i="155"/>
  <c r="T17" i="155"/>
  <c r="S17" i="155"/>
  <c r="S20" i="155" s="1"/>
  <c r="Q17" i="155"/>
  <c r="Q20" i="155" s="1"/>
  <c r="N17" i="155"/>
  <c r="K17" i="155"/>
  <c r="H17" i="155"/>
  <c r="E17" i="155"/>
  <c r="E20" i="155" s="1"/>
  <c r="T16" i="155"/>
  <c r="Q16" i="155"/>
  <c r="N16" i="155"/>
  <c r="N20" i="155" s="1"/>
  <c r="K16" i="155"/>
  <c r="K20" i="155" s="1"/>
  <c r="H16" i="155"/>
  <c r="H20" i="155" s="1"/>
  <c r="E16" i="155"/>
  <c r="S13" i="155"/>
  <c r="R13" i="155"/>
  <c r="P13" i="155"/>
  <c r="O13" i="155"/>
  <c r="M13" i="155"/>
  <c r="L13" i="155"/>
  <c r="K13" i="155"/>
  <c r="J13" i="155"/>
  <c r="I13" i="155"/>
  <c r="G13" i="155"/>
  <c r="F13" i="155"/>
  <c r="D13" i="155"/>
  <c r="C13" i="155"/>
  <c r="T12" i="155"/>
  <c r="S12" i="155"/>
  <c r="R12" i="155"/>
  <c r="Q12" i="155"/>
  <c r="N12" i="155"/>
  <c r="K12" i="155"/>
  <c r="H12" i="155"/>
  <c r="E12" i="155"/>
  <c r="T11" i="155"/>
  <c r="S11" i="155"/>
  <c r="R11" i="155"/>
  <c r="Q11" i="155"/>
  <c r="N11" i="155"/>
  <c r="K11" i="155"/>
  <c r="H11" i="155"/>
  <c r="E11" i="155"/>
  <c r="T10" i="155"/>
  <c r="S10" i="155"/>
  <c r="R10" i="155"/>
  <c r="Q10" i="155"/>
  <c r="N10" i="155"/>
  <c r="K10" i="155"/>
  <c r="H10" i="155"/>
  <c r="E10" i="155"/>
  <c r="T9" i="155"/>
  <c r="T13" i="155" s="1"/>
  <c r="S9" i="155"/>
  <c r="R9" i="155"/>
  <c r="Q9" i="155"/>
  <c r="Q13" i="155" s="1"/>
  <c r="N9" i="155"/>
  <c r="N13" i="155" s="1"/>
  <c r="K9" i="155"/>
  <c r="H9" i="155"/>
  <c r="H13" i="155" s="1"/>
  <c r="E9" i="155"/>
  <c r="E13" i="155" s="1"/>
  <c r="B29" i="156"/>
  <c r="M28" i="156"/>
  <c r="L28" i="156"/>
  <c r="K28" i="156"/>
  <c r="H28" i="156"/>
  <c r="L27" i="156"/>
  <c r="L29" i="156" s="1"/>
  <c r="J26" i="156"/>
  <c r="J28" i="156" s="1"/>
  <c r="I26" i="156"/>
  <c r="I28" i="156" s="1"/>
  <c r="H26" i="156"/>
  <c r="G26" i="156"/>
  <c r="G28" i="156" s="1"/>
  <c r="F26" i="156"/>
  <c r="F28" i="156" s="1"/>
  <c r="E26" i="156"/>
  <c r="E28" i="156" s="1"/>
  <c r="O25" i="156"/>
  <c r="N25" i="156"/>
  <c r="P25" i="156" s="1"/>
  <c r="P24" i="156"/>
  <c r="O24" i="156"/>
  <c r="N24" i="156"/>
  <c r="O23" i="156"/>
  <c r="P23" i="156" s="1"/>
  <c r="N23" i="156"/>
  <c r="O22" i="156"/>
  <c r="O26" i="156" s="1"/>
  <c r="O28" i="156" s="1"/>
  <c r="N22" i="156"/>
  <c r="N26" i="156" s="1"/>
  <c r="N28" i="156" s="1"/>
  <c r="N20" i="156"/>
  <c r="N27" i="156" s="1"/>
  <c r="M20" i="156"/>
  <c r="M27" i="156" s="1"/>
  <c r="M29" i="156" s="1"/>
  <c r="L20" i="156"/>
  <c r="K20" i="156"/>
  <c r="K27" i="156" s="1"/>
  <c r="K29" i="156" s="1"/>
  <c r="J20" i="156"/>
  <c r="J27" i="156" s="1"/>
  <c r="I20" i="156"/>
  <c r="H20" i="156"/>
  <c r="G20" i="156"/>
  <c r="F20" i="156"/>
  <c r="E20" i="156"/>
  <c r="D20" i="156"/>
  <c r="B20" i="156"/>
  <c r="O19" i="156"/>
  <c r="P19" i="156" s="1"/>
  <c r="N19" i="156"/>
  <c r="M19" i="156"/>
  <c r="O18" i="156"/>
  <c r="P18" i="156" s="1"/>
  <c r="N18" i="156"/>
  <c r="M18" i="156"/>
  <c r="O17" i="156"/>
  <c r="P17" i="156" s="1"/>
  <c r="N17" i="156"/>
  <c r="M17" i="156"/>
  <c r="O16" i="156"/>
  <c r="O20" i="156" s="1"/>
  <c r="O27" i="156" s="1"/>
  <c r="N16" i="156"/>
  <c r="M16" i="156"/>
  <c r="O13" i="156"/>
  <c r="L13" i="156"/>
  <c r="K13" i="156"/>
  <c r="J13" i="156"/>
  <c r="I13" i="156"/>
  <c r="H13" i="156"/>
  <c r="G13" i="156"/>
  <c r="F13" i="156"/>
  <c r="E13" i="156"/>
  <c r="D13" i="156"/>
  <c r="B13" i="156"/>
  <c r="O12" i="156"/>
  <c r="N12" i="156"/>
  <c r="P12" i="156" s="1"/>
  <c r="M12" i="156"/>
  <c r="O11" i="156"/>
  <c r="N11" i="156"/>
  <c r="P11" i="156" s="1"/>
  <c r="M11" i="156"/>
  <c r="O10" i="156"/>
  <c r="N10" i="156"/>
  <c r="P10" i="156" s="1"/>
  <c r="M10" i="156"/>
  <c r="O9" i="156"/>
  <c r="N9" i="156"/>
  <c r="N13" i="156" s="1"/>
  <c r="M9" i="156"/>
  <c r="M13" i="156" s="1"/>
  <c r="G29" i="156" l="1"/>
  <c r="O29" i="156"/>
  <c r="E29" i="156"/>
  <c r="I29" i="156"/>
  <c r="F29" i="156"/>
  <c r="J29" i="156"/>
  <c r="N29" i="156"/>
  <c r="P9" i="156"/>
  <c r="P13" i="156" s="1"/>
  <c r="P16" i="156"/>
  <c r="P20" i="156" s="1"/>
  <c r="P27" i="156" s="1"/>
  <c r="P29" i="156" s="1"/>
  <c r="P22" i="156"/>
  <c r="P26" i="156" s="1"/>
  <c r="P28" i="156" s="1"/>
  <c r="G20" i="165" l="1"/>
  <c r="L22" i="170" l="1"/>
  <c r="J22" i="170"/>
  <c r="H22" i="170"/>
  <c r="F22" i="170"/>
  <c r="M21" i="170"/>
  <c r="M22" i="170" s="1"/>
  <c r="L21" i="170"/>
  <c r="K21" i="170"/>
  <c r="K22" i="170" s="1"/>
  <c r="J21" i="170"/>
  <c r="I21" i="170"/>
  <c r="H21" i="170"/>
  <c r="G21" i="170"/>
  <c r="G22" i="170" s="1"/>
  <c r="F21" i="170"/>
  <c r="E21" i="170"/>
  <c r="E22" i="170" s="1"/>
  <c r="J16" i="170"/>
  <c r="I16" i="170"/>
  <c r="I22" i="170" s="1"/>
  <c r="F16" i="170"/>
  <c r="L10" i="170"/>
  <c r="M8" i="170"/>
  <c r="J8" i="170"/>
  <c r="G8" i="170"/>
  <c r="C37" i="172"/>
  <c r="B37" i="172"/>
  <c r="J36" i="172"/>
  <c r="I36" i="172"/>
  <c r="G36" i="172"/>
  <c r="F36" i="172"/>
  <c r="E36" i="172"/>
  <c r="I26" i="172"/>
  <c r="F26" i="172"/>
  <c r="E26" i="172"/>
  <c r="I15" i="172"/>
  <c r="F15" i="172"/>
  <c r="E15" i="172"/>
  <c r="J14" i="172"/>
  <c r="G14" i="172"/>
  <c r="J13" i="172"/>
  <c r="G13" i="172"/>
  <c r="G12" i="172"/>
  <c r="G11" i="172"/>
  <c r="G8" i="172"/>
  <c r="H38" i="125"/>
  <c r="C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M35" i="125" s="1"/>
  <c r="D35" i="125"/>
  <c r="L34" i="125"/>
  <c r="K34" i="125"/>
  <c r="J34" i="125"/>
  <c r="G34" i="125"/>
  <c r="D34" i="125"/>
  <c r="M34" i="125" s="1"/>
  <c r="L33" i="125"/>
  <c r="K33" i="125"/>
  <c r="J33" i="125"/>
  <c r="G33" i="125"/>
  <c r="M33" i="125" s="1"/>
  <c r="D33" i="125"/>
  <c r="L32" i="125"/>
  <c r="K32" i="125"/>
  <c r="J32" i="125"/>
  <c r="G32" i="125"/>
  <c r="D32" i="125"/>
  <c r="M32" i="125" s="1"/>
  <c r="L31" i="125"/>
  <c r="K31" i="125"/>
  <c r="J31" i="125"/>
  <c r="G31" i="125"/>
  <c r="G37" i="125" s="1"/>
  <c r="G39" i="125" s="1"/>
  <c r="D31" i="125"/>
  <c r="L30" i="125"/>
  <c r="L37" i="125" s="1"/>
  <c r="L39" i="125" s="1"/>
  <c r="K30" i="125"/>
  <c r="K37" i="125" s="1"/>
  <c r="K39" i="125" s="1"/>
  <c r="J30" i="125"/>
  <c r="J37" i="125" s="1"/>
  <c r="J39" i="125" s="1"/>
  <c r="G30" i="125"/>
  <c r="D30" i="125"/>
  <c r="M30" i="125" s="1"/>
  <c r="I28" i="125"/>
  <c r="I38" i="125" s="1"/>
  <c r="H28" i="125"/>
  <c r="F28" i="125"/>
  <c r="F38" i="125" s="1"/>
  <c r="F40" i="125" s="1"/>
  <c r="E28" i="125"/>
  <c r="E38" i="125" s="1"/>
  <c r="E40" i="125" s="1"/>
  <c r="C28" i="125"/>
  <c r="B28" i="125"/>
  <c r="B38" i="125" s="1"/>
  <c r="B40" i="125" s="1"/>
  <c r="L27" i="125"/>
  <c r="K27" i="125"/>
  <c r="J27" i="125"/>
  <c r="G27" i="125"/>
  <c r="M27" i="125" s="1"/>
  <c r="D27" i="125"/>
  <c r="L26" i="125"/>
  <c r="K26" i="125"/>
  <c r="J26" i="125"/>
  <c r="G26" i="125"/>
  <c r="D26" i="125"/>
  <c r="M26" i="125" s="1"/>
  <c r="L25" i="125"/>
  <c r="K25" i="125"/>
  <c r="J25" i="125"/>
  <c r="G25" i="125"/>
  <c r="M25" i="125" s="1"/>
  <c r="D25" i="125"/>
  <c r="L24" i="125"/>
  <c r="K24" i="125"/>
  <c r="J24" i="125"/>
  <c r="G24" i="125"/>
  <c r="D24" i="125"/>
  <c r="M24" i="125" s="1"/>
  <c r="L23" i="125"/>
  <c r="K23" i="125"/>
  <c r="J23" i="125"/>
  <c r="G23" i="125"/>
  <c r="M23" i="125" s="1"/>
  <c r="D23" i="125"/>
  <c r="L22" i="125"/>
  <c r="K22" i="125"/>
  <c r="J22" i="125"/>
  <c r="G22" i="125"/>
  <c r="D22" i="125"/>
  <c r="M22" i="125" s="1"/>
  <c r="L21" i="125"/>
  <c r="L28" i="125" s="1"/>
  <c r="L38" i="125" s="1"/>
  <c r="J21" i="125"/>
  <c r="J28" i="125" s="1"/>
  <c r="J38" i="125" s="1"/>
  <c r="J40" i="125" s="1"/>
  <c r="G21" i="125"/>
  <c r="G28" i="125" s="1"/>
  <c r="G38" i="125" s="1"/>
  <c r="G40" i="125" s="1"/>
  <c r="D21" i="125"/>
  <c r="D28" i="125" s="1"/>
  <c r="D38" i="125" s="1"/>
  <c r="B21" i="125"/>
  <c r="K21" i="125" s="1"/>
  <c r="K28" i="125" s="1"/>
  <c r="K38" i="125" s="1"/>
  <c r="K40" i="125" s="1"/>
  <c r="L17" i="125"/>
  <c r="I17" i="125"/>
  <c r="H17" i="125"/>
  <c r="J17" i="125" s="1"/>
  <c r="F17" i="125"/>
  <c r="E17" i="125"/>
  <c r="G17" i="125" s="1"/>
  <c r="D17" i="125"/>
  <c r="C17" i="125"/>
  <c r="B17" i="125"/>
  <c r="K17" i="125" s="1"/>
  <c r="M17" i="125" s="1"/>
  <c r="L16" i="125"/>
  <c r="I16" i="125"/>
  <c r="H16" i="125"/>
  <c r="J16" i="125" s="1"/>
  <c r="F16" i="125"/>
  <c r="E16" i="125"/>
  <c r="G16" i="125" s="1"/>
  <c r="D16" i="125"/>
  <c r="C16" i="125"/>
  <c r="B16" i="125"/>
  <c r="K16" i="125" s="1"/>
  <c r="M16" i="125" s="1"/>
  <c r="L15" i="125"/>
  <c r="I15" i="125"/>
  <c r="H15" i="125"/>
  <c r="J15" i="125" s="1"/>
  <c r="F15" i="125"/>
  <c r="E15" i="125"/>
  <c r="G15" i="125" s="1"/>
  <c r="D15" i="125"/>
  <c r="C15" i="125"/>
  <c r="B15" i="125"/>
  <c r="K15" i="125" s="1"/>
  <c r="M15" i="125" s="1"/>
  <c r="L14" i="125"/>
  <c r="I14" i="125"/>
  <c r="H14" i="125"/>
  <c r="J14" i="125" s="1"/>
  <c r="F14" i="125"/>
  <c r="E14" i="125"/>
  <c r="G14" i="125" s="1"/>
  <c r="D14" i="125"/>
  <c r="C14" i="125"/>
  <c r="B14" i="125"/>
  <c r="K14" i="125" s="1"/>
  <c r="M14" i="125" s="1"/>
  <c r="L13" i="125"/>
  <c r="I13" i="125"/>
  <c r="H13" i="125"/>
  <c r="J13" i="125" s="1"/>
  <c r="F13" i="125"/>
  <c r="E13" i="125"/>
  <c r="G13" i="125" s="1"/>
  <c r="D13" i="125"/>
  <c r="C13" i="125"/>
  <c r="B13" i="125"/>
  <c r="K13" i="125" s="1"/>
  <c r="M13" i="125" s="1"/>
  <c r="L12" i="125"/>
  <c r="I12" i="125"/>
  <c r="H12" i="125"/>
  <c r="J12" i="125" s="1"/>
  <c r="F12" i="125"/>
  <c r="E12" i="125"/>
  <c r="G12" i="125" s="1"/>
  <c r="D12" i="125"/>
  <c r="C12" i="125"/>
  <c r="B12" i="125"/>
  <c r="K12" i="125" s="1"/>
  <c r="M12" i="125" s="1"/>
  <c r="L11" i="125"/>
  <c r="L18" i="125" s="1"/>
  <c r="I11" i="125"/>
  <c r="I18" i="125" s="1"/>
  <c r="H11" i="125"/>
  <c r="J11" i="125" s="1"/>
  <c r="J18" i="125" s="1"/>
  <c r="F11" i="125"/>
  <c r="F18" i="125" s="1"/>
  <c r="E11" i="125"/>
  <c r="E18" i="125" s="1"/>
  <c r="D11" i="125"/>
  <c r="D18" i="125" s="1"/>
  <c r="C11" i="125"/>
  <c r="C18" i="125" s="1"/>
  <c r="B11" i="125"/>
  <c r="B18" i="125" s="1"/>
  <c r="C40" i="124"/>
  <c r="C39" i="124"/>
  <c r="C38" i="124"/>
  <c r="F37" i="124"/>
  <c r="F39" i="124" s="1"/>
  <c r="E37" i="124"/>
  <c r="E39" i="124" s="1"/>
  <c r="C37" i="124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I37" i="124" s="1"/>
  <c r="I39" i="124" s="1"/>
  <c r="H30" i="124"/>
  <c r="H37" i="124" s="1"/>
  <c r="H39" i="124" s="1"/>
  <c r="G30" i="124"/>
  <c r="G37" i="124" s="1"/>
  <c r="G39" i="124" s="1"/>
  <c r="D30" i="124"/>
  <c r="J30" i="124" s="1"/>
  <c r="F28" i="124"/>
  <c r="F38" i="124" s="1"/>
  <c r="F40" i="124" s="1"/>
  <c r="E28" i="124"/>
  <c r="E38" i="124" s="1"/>
  <c r="E40" i="124" s="1"/>
  <c r="C28" i="124"/>
  <c r="B28" i="124"/>
  <c r="B38" i="124" s="1"/>
  <c r="B40" i="124" s="1"/>
  <c r="J27" i="124"/>
  <c r="I27" i="124"/>
  <c r="H27" i="124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D25" i="124"/>
  <c r="J24" i="124"/>
  <c r="I24" i="124"/>
  <c r="H24" i="124"/>
  <c r="G24" i="124"/>
  <c r="D24" i="124"/>
  <c r="D14" i="124" s="1"/>
  <c r="J23" i="124"/>
  <c r="I23" i="124"/>
  <c r="H23" i="124"/>
  <c r="G23" i="124"/>
  <c r="D23" i="124"/>
  <c r="D13" i="124" s="1"/>
  <c r="I22" i="124"/>
  <c r="H22" i="124"/>
  <c r="J22" i="124" s="1"/>
  <c r="G22" i="124"/>
  <c r="D22" i="124"/>
  <c r="D28" i="124" s="1"/>
  <c r="D38" i="124" s="1"/>
  <c r="D40" i="124" s="1"/>
  <c r="I21" i="124"/>
  <c r="I28" i="124" s="1"/>
  <c r="I38" i="124" s="1"/>
  <c r="H21" i="124"/>
  <c r="H28" i="124" s="1"/>
  <c r="H38" i="124" s="1"/>
  <c r="G21" i="124"/>
  <c r="G28" i="124" s="1"/>
  <c r="G38" i="124" s="1"/>
  <c r="G40" i="124" s="1"/>
  <c r="D21" i="124"/>
  <c r="G17" i="124"/>
  <c r="F17" i="124"/>
  <c r="E17" i="124"/>
  <c r="C17" i="124"/>
  <c r="I17" i="124" s="1"/>
  <c r="B17" i="124"/>
  <c r="H17" i="124" s="1"/>
  <c r="H16" i="124"/>
  <c r="G16" i="124"/>
  <c r="F16" i="124"/>
  <c r="E16" i="124"/>
  <c r="D16" i="124"/>
  <c r="C16" i="124"/>
  <c r="I16" i="124" s="1"/>
  <c r="B16" i="124"/>
  <c r="I15" i="124"/>
  <c r="G15" i="124"/>
  <c r="F15" i="124"/>
  <c r="E15" i="124"/>
  <c r="H15" i="124" s="1"/>
  <c r="J15" i="124" s="1"/>
  <c r="D15" i="124"/>
  <c r="C15" i="124"/>
  <c r="B15" i="124"/>
  <c r="G14" i="124"/>
  <c r="F14" i="124"/>
  <c r="I14" i="124" s="1"/>
  <c r="E14" i="124"/>
  <c r="C14" i="124"/>
  <c r="B14" i="124"/>
  <c r="H14" i="124" s="1"/>
  <c r="J14" i="124" s="1"/>
  <c r="G13" i="124"/>
  <c r="F13" i="124"/>
  <c r="F18" i="124" s="1"/>
  <c r="E13" i="124"/>
  <c r="C13" i="124"/>
  <c r="I13" i="124" s="1"/>
  <c r="B13" i="124"/>
  <c r="B18" i="124" s="1"/>
  <c r="H12" i="124"/>
  <c r="G12" i="124"/>
  <c r="F12" i="124"/>
  <c r="E12" i="124"/>
  <c r="D12" i="124"/>
  <c r="C12" i="124"/>
  <c r="I12" i="124" s="1"/>
  <c r="B12" i="124"/>
  <c r="I11" i="124"/>
  <c r="G11" i="124"/>
  <c r="G18" i="124" s="1"/>
  <c r="F11" i="124"/>
  <c r="E11" i="124"/>
  <c r="E18" i="124" s="1"/>
  <c r="D11" i="124"/>
  <c r="C11" i="124"/>
  <c r="C18" i="124" s="1"/>
  <c r="B11" i="124"/>
  <c r="L35" i="175"/>
  <c r="R34" i="175"/>
  <c r="R36" i="175" s="1"/>
  <c r="O34" i="175"/>
  <c r="O36" i="175" s="1"/>
  <c r="N34" i="175"/>
  <c r="N36" i="175" s="1"/>
  <c r="L34" i="175"/>
  <c r="L36" i="175" s="1"/>
  <c r="K34" i="175"/>
  <c r="K36" i="175" s="1"/>
  <c r="J34" i="175"/>
  <c r="J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R33" i="175"/>
  <c r="Q33" i="175"/>
  <c r="S33" i="175" s="1"/>
  <c r="P33" i="175"/>
  <c r="P16" i="175" s="1"/>
  <c r="M33" i="175"/>
  <c r="J33" i="175"/>
  <c r="G33" i="175"/>
  <c r="D33" i="175"/>
  <c r="R32" i="175"/>
  <c r="Q32" i="175"/>
  <c r="S32" i="175" s="1"/>
  <c r="P32" i="175"/>
  <c r="M32" i="175"/>
  <c r="J32" i="175"/>
  <c r="G32" i="175"/>
  <c r="D32" i="175"/>
  <c r="R31" i="175"/>
  <c r="Q31" i="175"/>
  <c r="S31" i="175" s="1"/>
  <c r="P31" i="175"/>
  <c r="P14" i="175" s="1"/>
  <c r="M31" i="175"/>
  <c r="J31" i="175"/>
  <c r="G31" i="175"/>
  <c r="D31" i="175"/>
  <c r="R30" i="175"/>
  <c r="Q30" i="175"/>
  <c r="S30" i="175" s="1"/>
  <c r="P30" i="175"/>
  <c r="M30" i="175"/>
  <c r="J30" i="175"/>
  <c r="G30" i="175"/>
  <c r="D30" i="175"/>
  <c r="R29" i="175"/>
  <c r="Q29" i="175"/>
  <c r="S29" i="175" s="1"/>
  <c r="P29" i="175"/>
  <c r="P12" i="175" s="1"/>
  <c r="M29" i="175"/>
  <c r="J29" i="175"/>
  <c r="G29" i="175"/>
  <c r="D29" i="175"/>
  <c r="R28" i="175"/>
  <c r="Q28" i="175"/>
  <c r="Q34" i="175" s="1"/>
  <c r="Q36" i="175" s="1"/>
  <c r="P28" i="175"/>
  <c r="P34" i="175" s="1"/>
  <c r="P36" i="175" s="1"/>
  <c r="M28" i="175"/>
  <c r="M34" i="175" s="1"/>
  <c r="M36" i="175" s="1"/>
  <c r="J28" i="175"/>
  <c r="G28" i="175"/>
  <c r="G34" i="175" s="1"/>
  <c r="G36" i="175" s="1"/>
  <c r="D28" i="175"/>
  <c r="D34" i="175" s="1"/>
  <c r="D36" i="175" s="1"/>
  <c r="T26" i="175"/>
  <c r="R26" i="175"/>
  <c r="R35" i="175" s="1"/>
  <c r="R37" i="175" s="1"/>
  <c r="O26" i="175"/>
  <c r="O35" i="175" s="1"/>
  <c r="O37" i="175" s="1"/>
  <c r="N26" i="175"/>
  <c r="N35" i="175" s="1"/>
  <c r="L26" i="175"/>
  <c r="K26" i="175"/>
  <c r="K35" i="175" s="1"/>
  <c r="K37" i="175" s="1"/>
  <c r="J26" i="175"/>
  <c r="J35" i="175" s="1"/>
  <c r="J37" i="175" s="1"/>
  <c r="I26" i="175"/>
  <c r="I35" i="175" s="1"/>
  <c r="F26" i="175"/>
  <c r="F35" i="175" s="1"/>
  <c r="E26" i="175"/>
  <c r="E35" i="175" s="1"/>
  <c r="E37" i="175" s="1"/>
  <c r="C26" i="175"/>
  <c r="C35" i="175" s="1"/>
  <c r="C37" i="175" s="1"/>
  <c r="B26" i="175"/>
  <c r="B35" i="175" s="1"/>
  <c r="S25" i="175"/>
  <c r="R25" i="175"/>
  <c r="Q25" i="175"/>
  <c r="P25" i="175"/>
  <c r="M25" i="175"/>
  <c r="J25" i="175"/>
  <c r="G25" i="175"/>
  <c r="D25" i="175"/>
  <c r="S24" i="175"/>
  <c r="R24" i="175"/>
  <c r="Q24" i="175"/>
  <c r="P24" i="175"/>
  <c r="P15" i="175" s="1"/>
  <c r="M24" i="175"/>
  <c r="J24" i="175"/>
  <c r="G24" i="175"/>
  <c r="D24" i="175"/>
  <c r="S23" i="175"/>
  <c r="R23" i="175"/>
  <c r="Q23" i="175"/>
  <c r="P23" i="175"/>
  <c r="M23" i="175"/>
  <c r="J23" i="175"/>
  <c r="G23" i="175"/>
  <c r="D23" i="175"/>
  <c r="S22" i="175"/>
  <c r="R22" i="175"/>
  <c r="Q22" i="175"/>
  <c r="P22" i="175"/>
  <c r="P13" i="175" s="1"/>
  <c r="M22" i="175"/>
  <c r="J22" i="175"/>
  <c r="G22" i="175"/>
  <c r="D22" i="175"/>
  <c r="S21" i="175"/>
  <c r="R21" i="175"/>
  <c r="Q21" i="175"/>
  <c r="P21" i="175"/>
  <c r="M21" i="175"/>
  <c r="J21" i="175"/>
  <c r="G21" i="175"/>
  <c r="D21" i="175"/>
  <c r="R20" i="175"/>
  <c r="P20" i="175"/>
  <c r="P26" i="175" s="1"/>
  <c r="P35" i="175" s="1"/>
  <c r="P37" i="175" s="1"/>
  <c r="M20" i="175"/>
  <c r="M26" i="175" s="1"/>
  <c r="M35" i="175" s="1"/>
  <c r="M37" i="175" s="1"/>
  <c r="J20" i="175"/>
  <c r="H20" i="175"/>
  <c r="H26" i="175" s="1"/>
  <c r="H35" i="175" s="1"/>
  <c r="G20" i="175"/>
  <c r="G26" i="175" s="1"/>
  <c r="G35" i="175" s="1"/>
  <c r="D20" i="175"/>
  <c r="D26" i="175" s="1"/>
  <c r="D35" i="175" s="1"/>
  <c r="D37" i="175" s="1"/>
  <c r="T17" i="175"/>
  <c r="O16" i="175"/>
  <c r="N16" i="175"/>
  <c r="L16" i="175"/>
  <c r="K16" i="175"/>
  <c r="M16" i="175" s="1"/>
  <c r="I16" i="175"/>
  <c r="H16" i="175"/>
  <c r="J16" i="175" s="1"/>
  <c r="G16" i="175"/>
  <c r="F16" i="175"/>
  <c r="E16" i="175"/>
  <c r="C16" i="175"/>
  <c r="R16" i="175" s="1"/>
  <c r="B16" i="175"/>
  <c r="Q16" i="175" s="1"/>
  <c r="S16" i="175" s="1"/>
  <c r="O15" i="175"/>
  <c r="N15" i="175"/>
  <c r="M15" i="175"/>
  <c r="L15" i="175"/>
  <c r="K15" i="175"/>
  <c r="I15" i="175"/>
  <c r="J15" i="175" s="1"/>
  <c r="H15" i="175"/>
  <c r="F15" i="175"/>
  <c r="R15" i="175" s="1"/>
  <c r="E15" i="175"/>
  <c r="Q15" i="175" s="1"/>
  <c r="C15" i="175"/>
  <c r="B15" i="175"/>
  <c r="D15" i="175" s="1"/>
  <c r="O14" i="175"/>
  <c r="N14" i="175"/>
  <c r="L14" i="175"/>
  <c r="K14" i="175"/>
  <c r="M14" i="175" s="1"/>
  <c r="I14" i="175"/>
  <c r="H14" i="175"/>
  <c r="J14" i="175" s="1"/>
  <c r="G14" i="175"/>
  <c r="F14" i="175"/>
  <c r="E14" i="175"/>
  <c r="C14" i="175"/>
  <c r="R14" i="175" s="1"/>
  <c r="B14" i="175"/>
  <c r="Q14" i="175" s="1"/>
  <c r="S14" i="175" s="1"/>
  <c r="O13" i="175"/>
  <c r="N13" i="175"/>
  <c r="M13" i="175"/>
  <c r="L13" i="175"/>
  <c r="K13" i="175"/>
  <c r="I13" i="175"/>
  <c r="J13" i="175" s="1"/>
  <c r="H13" i="175"/>
  <c r="F13" i="175"/>
  <c r="R13" i="175" s="1"/>
  <c r="E13" i="175"/>
  <c r="Q13" i="175" s="1"/>
  <c r="S13" i="175" s="1"/>
  <c r="C13" i="175"/>
  <c r="B13" i="175"/>
  <c r="D13" i="175" s="1"/>
  <c r="O12" i="175"/>
  <c r="N12" i="175"/>
  <c r="L12" i="175"/>
  <c r="K12" i="175"/>
  <c r="M12" i="175" s="1"/>
  <c r="I12" i="175"/>
  <c r="H12" i="175"/>
  <c r="J12" i="175" s="1"/>
  <c r="G12" i="175"/>
  <c r="F12" i="175"/>
  <c r="E12" i="175"/>
  <c r="C12" i="175"/>
  <c r="R12" i="175" s="1"/>
  <c r="B12" i="175"/>
  <c r="Q12" i="175" s="1"/>
  <c r="S12" i="175" s="1"/>
  <c r="O11" i="175"/>
  <c r="O17" i="175" s="1"/>
  <c r="N11" i="175"/>
  <c r="N17" i="175" s="1"/>
  <c r="M11" i="175"/>
  <c r="M17" i="175" s="1"/>
  <c r="L11" i="175"/>
  <c r="L17" i="175" s="1"/>
  <c r="K11" i="175"/>
  <c r="K17" i="175" s="1"/>
  <c r="I11" i="175"/>
  <c r="J11" i="175" s="1"/>
  <c r="H11" i="175"/>
  <c r="H17" i="175" s="1"/>
  <c r="F11" i="175"/>
  <c r="R11" i="175" s="1"/>
  <c r="R17" i="175" s="1"/>
  <c r="E11" i="175"/>
  <c r="Q11" i="175" s="1"/>
  <c r="C11" i="175"/>
  <c r="C17" i="175" s="1"/>
  <c r="B11" i="175"/>
  <c r="D11" i="175" s="1"/>
  <c r="K35" i="122"/>
  <c r="F35" i="122"/>
  <c r="C35" i="122"/>
  <c r="B35" i="122"/>
  <c r="F34" i="122"/>
  <c r="F36" i="122" s="1"/>
  <c r="B34" i="122"/>
  <c r="B36" i="122" s="1"/>
  <c r="L33" i="122"/>
  <c r="L35" i="122" s="1"/>
  <c r="K33" i="122"/>
  <c r="I33" i="122"/>
  <c r="I35" i="122" s="1"/>
  <c r="H33" i="122"/>
  <c r="H35" i="122" s="1"/>
  <c r="F33" i="122"/>
  <c r="E33" i="122"/>
  <c r="E35" i="122" s="1"/>
  <c r="C33" i="122"/>
  <c r="B33" i="122"/>
  <c r="O32" i="122"/>
  <c r="P32" i="122" s="1"/>
  <c r="N32" i="122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P30" i="122" s="1"/>
  <c r="M30" i="122"/>
  <c r="J30" i="122"/>
  <c r="G30" i="122"/>
  <c r="D30" i="122"/>
  <c r="P29" i="122"/>
  <c r="O29" i="122"/>
  <c r="N29" i="122"/>
  <c r="M29" i="122"/>
  <c r="M33" i="122" s="1"/>
  <c r="M35" i="122" s="1"/>
  <c r="J29" i="122"/>
  <c r="G29" i="122"/>
  <c r="D29" i="122"/>
  <c r="O28" i="122"/>
  <c r="P28" i="122" s="1"/>
  <c r="N28" i="122"/>
  <c r="M28" i="122"/>
  <c r="J28" i="122"/>
  <c r="G28" i="122"/>
  <c r="D28" i="122"/>
  <c r="O27" i="122"/>
  <c r="O33" i="122" s="1"/>
  <c r="O35" i="122" s="1"/>
  <c r="N27" i="122"/>
  <c r="N33" i="122" s="1"/>
  <c r="N35" i="122" s="1"/>
  <c r="M27" i="122"/>
  <c r="J27" i="122"/>
  <c r="J33" i="122" s="1"/>
  <c r="J35" i="122" s="1"/>
  <c r="G27" i="122"/>
  <c r="G33" i="122" s="1"/>
  <c r="G35" i="122" s="1"/>
  <c r="D27" i="122"/>
  <c r="D33" i="122" s="1"/>
  <c r="D35" i="122" s="1"/>
  <c r="O26" i="122"/>
  <c r="N26" i="122"/>
  <c r="P26" i="122" s="1"/>
  <c r="L25" i="122"/>
  <c r="L34" i="122" s="1"/>
  <c r="K25" i="122"/>
  <c r="K34" i="122" s="1"/>
  <c r="K36" i="122" s="1"/>
  <c r="I25" i="122"/>
  <c r="I34" i="122" s="1"/>
  <c r="H25" i="122"/>
  <c r="H34" i="122" s="1"/>
  <c r="F25" i="122"/>
  <c r="E25" i="122"/>
  <c r="E34" i="122" s="1"/>
  <c r="E36" i="122" s="1"/>
  <c r="C25" i="122"/>
  <c r="C34" i="122" s="1"/>
  <c r="C36" i="122" s="1"/>
  <c r="B25" i="122"/>
  <c r="O24" i="122"/>
  <c r="P24" i="122" s="1"/>
  <c r="N24" i="122"/>
  <c r="M24" i="122"/>
  <c r="J24" i="122"/>
  <c r="G24" i="122"/>
  <c r="D24" i="122"/>
  <c r="O23" i="122"/>
  <c r="N23" i="122"/>
  <c r="P23" i="122" s="1"/>
  <c r="M23" i="122"/>
  <c r="K23" i="122"/>
  <c r="J23" i="122"/>
  <c r="G23" i="122"/>
  <c r="D23" i="122"/>
  <c r="O22" i="122"/>
  <c r="N22" i="122"/>
  <c r="P22" i="122" s="1"/>
  <c r="M22" i="122"/>
  <c r="J22" i="122"/>
  <c r="G22" i="122"/>
  <c r="D22" i="122"/>
  <c r="D25" i="122" s="1"/>
  <c r="D34" i="122" s="1"/>
  <c r="O21" i="122"/>
  <c r="N21" i="122"/>
  <c r="P21" i="122" s="1"/>
  <c r="M21" i="122"/>
  <c r="J21" i="122"/>
  <c r="G21" i="122"/>
  <c r="D21" i="122"/>
  <c r="P20" i="122"/>
  <c r="O20" i="122"/>
  <c r="N20" i="122"/>
  <c r="M20" i="122"/>
  <c r="M25" i="122" s="1"/>
  <c r="M34" i="122" s="1"/>
  <c r="M36" i="122" s="1"/>
  <c r="J20" i="122"/>
  <c r="G20" i="122"/>
  <c r="D20" i="122"/>
  <c r="O19" i="122"/>
  <c r="P19" i="122" s="1"/>
  <c r="P25" i="122" s="1"/>
  <c r="P34" i="122" s="1"/>
  <c r="N19" i="122"/>
  <c r="N25" i="122" s="1"/>
  <c r="N34" i="122" s="1"/>
  <c r="N36" i="122" s="1"/>
  <c r="M19" i="122"/>
  <c r="J19" i="122"/>
  <c r="J25" i="122" s="1"/>
  <c r="J34" i="122" s="1"/>
  <c r="J36" i="122" s="1"/>
  <c r="G19" i="122"/>
  <c r="G25" i="122" s="1"/>
  <c r="G34" i="122" s="1"/>
  <c r="G36" i="122" s="1"/>
  <c r="D19" i="122"/>
  <c r="M15" i="122"/>
  <c r="L15" i="122"/>
  <c r="K15" i="122"/>
  <c r="I15" i="122"/>
  <c r="J15" i="122" s="1"/>
  <c r="H15" i="122"/>
  <c r="F15" i="122"/>
  <c r="E15" i="122"/>
  <c r="G15" i="122" s="1"/>
  <c r="C15" i="122"/>
  <c r="O15" i="122" s="1"/>
  <c r="B15" i="122"/>
  <c r="N15" i="122" s="1"/>
  <c r="L14" i="122"/>
  <c r="M14" i="122" s="1"/>
  <c r="K14" i="122"/>
  <c r="I14" i="122"/>
  <c r="H14" i="122"/>
  <c r="J14" i="122" s="1"/>
  <c r="F14" i="122"/>
  <c r="E14" i="122"/>
  <c r="G14" i="122" s="1"/>
  <c r="D14" i="122"/>
  <c r="C14" i="122"/>
  <c r="O14" i="122" s="1"/>
  <c r="B14" i="122"/>
  <c r="N14" i="122" s="1"/>
  <c r="P14" i="122" s="1"/>
  <c r="L13" i="122"/>
  <c r="K13" i="122"/>
  <c r="M13" i="122" s="1"/>
  <c r="I13" i="122"/>
  <c r="H13" i="122"/>
  <c r="J13" i="122" s="1"/>
  <c r="G13" i="122"/>
  <c r="F13" i="122"/>
  <c r="E13" i="122"/>
  <c r="C13" i="122"/>
  <c r="D13" i="122" s="1"/>
  <c r="B13" i="122"/>
  <c r="N13" i="122" s="1"/>
  <c r="L12" i="122"/>
  <c r="K12" i="122"/>
  <c r="M12" i="122" s="1"/>
  <c r="J12" i="122"/>
  <c r="I12" i="122"/>
  <c r="H12" i="122"/>
  <c r="F12" i="122"/>
  <c r="F16" i="122" s="1"/>
  <c r="E12" i="122"/>
  <c r="C12" i="122"/>
  <c r="O12" i="122" s="1"/>
  <c r="B12" i="122"/>
  <c r="B16" i="122" s="1"/>
  <c r="M11" i="122"/>
  <c r="L11" i="122"/>
  <c r="K11" i="122"/>
  <c r="I11" i="122"/>
  <c r="J11" i="122" s="1"/>
  <c r="H11" i="122"/>
  <c r="F11" i="122"/>
  <c r="E11" i="122"/>
  <c r="G11" i="122" s="1"/>
  <c r="C11" i="122"/>
  <c r="O11" i="122" s="1"/>
  <c r="B11" i="122"/>
  <c r="D11" i="122" s="1"/>
  <c r="L10" i="122"/>
  <c r="M10" i="122" s="1"/>
  <c r="K10" i="122"/>
  <c r="K16" i="122" s="1"/>
  <c r="I10" i="122"/>
  <c r="I16" i="122" s="1"/>
  <c r="H10" i="122"/>
  <c r="H16" i="122" s="1"/>
  <c r="F10" i="122"/>
  <c r="E10" i="122"/>
  <c r="E16" i="122" s="1"/>
  <c r="D10" i="122"/>
  <c r="C10" i="122"/>
  <c r="O10" i="122" s="1"/>
  <c r="B10" i="122"/>
  <c r="N10" i="122" s="1"/>
  <c r="J15" i="172" l="1"/>
  <c r="L40" i="125"/>
  <c r="I40" i="125"/>
  <c r="D40" i="125"/>
  <c r="C40" i="125"/>
  <c r="H40" i="125"/>
  <c r="G11" i="125"/>
  <c r="G18" i="125" s="1"/>
  <c r="K11" i="125"/>
  <c r="H18" i="125"/>
  <c r="M21" i="125"/>
  <c r="M28" i="125" s="1"/>
  <c r="M38" i="125" s="1"/>
  <c r="M31" i="125"/>
  <c r="M37" i="125" s="1"/>
  <c r="M39" i="125" s="1"/>
  <c r="D37" i="125"/>
  <c r="D39" i="125" s="1"/>
  <c r="J12" i="124"/>
  <c r="J16" i="124"/>
  <c r="H40" i="124"/>
  <c r="D18" i="124"/>
  <c r="I18" i="124"/>
  <c r="J17" i="124"/>
  <c r="I40" i="124"/>
  <c r="J37" i="124"/>
  <c r="J39" i="124" s="1"/>
  <c r="H13" i="124"/>
  <c r="J13" i="124" s="1"/>
  <c r="J21" i="124"/>
  <c r="J28" i="124" s="1"/>
  <c r="J38" i="124" s="1"/>
  <c r="J40" i="124" s="1"/>
  <c r="J31" i="124"/>
  <c r="H11" i="124"/>
  <c r="J17" i="175"/>
  <c r="H37" i="175"/>
  <c r="F37" i="175"/>
  <c r="Q17" i="175"/>
  <c r="S11" i="175"/>
  <c r="S17" i="175" s="1"/>
  <c r="S15" i="175"/>
  <c r="B37" i="175"/>
  <c r="I37" i="175"/>
  <c r="N37" i="175"/>
  <c r="G37" i="175"/>
  <c r="L37" i="175"/>
  <c r="E17" i="175"/>
  <c r="D12" i="175"/>
  <c r="D17" i="175" s="1"/>
  <c r="D14" i="175"/>
  <c r="F17" i="175"/>
  <c r="G11" i="175"/>
  <c r="G13" i="175"/>
  <c r="G15" i="175"/>
  <c r="Q20" i="175"/>
  <c r="I17" i="175"/>
  <c r="D16" i="175"/>
  <c r="B17" i="175"/>
  <c r="P11" i="175"/>
  <c r="P17" i="175" s="1"/>
  <c r="S28" i="175"/>
  <c r="S34" i="175" s="1"/>
  <c r="S36" i="175" s="1"/>
  <c r="P36" i="122"/>
  <c r="L36" i="122"/>
  <c r="P10" i="122"/>
  <c r="M16" i="122"/>
  <c r="H36" i="122"/>
  <c r="P15" i="122"/>
  <c r="D36" i="122"/>
  <c r="I36" i="122"/>
  <c r="O13" i="122"/>
  <c r="O16" i="122" s="1"/>
  <c r="N11" i="122"/>
  <c r="P11" i="122" s="1"/>
  <c r="G12" i="122"/>
  <c r="C16" i="122"/>
  <c r="J10" i="122"/>
  <c r="J16" i="122" s="1"/>
  <c r="D12" i="122"/>
  <c r="D16" i="122" s="1"/>
  <c r="L16" i="122"/>
  <c r="P27" i="122"/>
  <c r="P33" i="122" s="1"/>
  <c r="P35" i="122" s="1"/>
  <c r="G10" i="122"/>
  <c r="D15" i="122"/>
  <c r="O25" i="122"/>
  <c r="O34" i="122" s="1"/>
  <c r="O36" i="122" s="1"/>
  <c r="N12" i="122"/>
  <c r="P12" i="122" s="1"/>
  <c r="M11" i="125" l="1"/>
  <c r="M18" i="125" s="1"/>
  <c r="K18" i="125"/>
  <c r="M40" i="125"/>
  <c r="H18" i="124"/>
  <c r="J11" i="124"/>
  <c r="J18" i="124" s="1"/>
  <c r="G17" i="175"/>
  <c r="Q26" i="175"/>
  <c r="Q35" i="175" s="1"/>
  <c r="Q37" i="175" s="1"/>
  <c r="S20" i="175"/>
  <c r="S26" i="175" s="1"/>
  <c r="S35" i="175" s="1"/>
  <c r="S37" i="175" s="1"/>
  <c r="G16" i="122"/>
  <c r="N16" i="122"/>
  <c r="P13" i="122"/>
  <c r="P16" i="122" s="1"/>
  <c r="D21" i="152" l="1"/>
  <c r="E21" i="152"/>
  <c r="F29" i="153"/>
  <c r="E29" i="153"/>
  <c r="B29" i="153"/>
  <c r="F28" i="153"/>
  <c r="F30" i="153" s="1"/>
  <c r="B28" i="153"/>
  <c r="B30" i="153" s="1"/>
  <c r="F27" i="153"/>
  <c r="E27" i="153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D9" i="153" s="1"/>
  <c r="J9" i="153" s="1"/>
  <c r="I23" i="153"/>
  <c r="H23" i="153"/>
  <c r="G23" i="153"/>
  <c r="G27" i="153" s="1"/>
  <c r="G29" i="153" s="1"/>
  <c r="D23" i="153"/>
  <c r="J23" i="153" s="1"/>
  <c r="I22" i="153"/>
  <c r="I27" i="153" s="1"/>
  <c r="I29" i="153" s="1"/>
  <c r="H22" i="153"/>
  <c r="H27" i="153" s="1"/>
  <c r="H29" i="153" s="1"/>
  <c r="G22" i="153"/>
  <c r="D22" i="153"/>
  <c r="J22" i="153" s="1"/>
  <c r="F20" i="153"/>
  <c r="E20" i="153"/>
  <c r="E28" i="153" s="1"/>
  <c r="E30" i="153" s="1"/>
  <c r="C20" i="153"/>
  <c r="C28" i="153" s="1"/>
  <c r="C30" i="153" s="1"/>
  <c r="B20" i="153"/>
  <c r="I19" i="153"/>
  <c r="H19" i="153"/>
  <c r="G19" i="153"/>
  <c r="G11" i="153" s="1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D17" i="153"/>
  <c r="J17" i="153" s="1"/>
  <c r="I16" i="153"/>
  <c r="I20" i="153" s="1"/>
  <c r="I28" i="153" s="1"/>
  <c r="I30" i="153" s="1"/>
  <c r="H16" i="153"/>
  <c r="G16" i="153"/>
  <c r="D16" i="153"/>
  <c r="J16" i="153" s="1"/>
  <c r="I15" i="153"/>
  <c r="H15" i="153"/>
  <c r="H20" i="153" s="1"/>
  <c r="H28" i="153" s="1"/>
  <c r="H30" i="153" s="1"/>
  <c r="G15" i="153"/>
  <c r="G20" i="153" s="1"/>
  <c r="G28" i="153" s="1"/>
  <c r="G30" i="153" s="1"/>
  <c r="D15" i="153"/>
  <c r="D20" i="153" s="1"/>
  <c r="D28" i="153" s="1"/>
  <c r="I11" i="153"/>
  <c r="H11" i="153"/>
  <c r="F11" i="153"/>
  <c r="E11" i="153"/>
  <c r="D11" i="153"/>
  <c r="J11" i="153" s="1"/>
  <c r="C11" i="153"/>
  <c r="B11" i="153"/>
  <c r="I10" i="153"/>
  <c r="F10" i="153"/>
  <c r="E10" i="153"/>
  <c r="C10" i="153"/>
  <c r="B10" i="153"/>
  <c r="H10" i="153" s="1"/>
  <c r="G9" i="153"/>
  <c r="F9" i="153"/>
  <c r="E9" i="153"/>
  <c r="C9" i="153"/>
  <c r="I9" i="153" s="1"/>
  <c r="B9" i="153"/>
  <c r="H9" i="153" s="1"/>
  <c r="H8" i="153"/>
  <c r="G8" i="153"/>
  <c r="F8" i="153"/>
  <c r="E8" i="153"/>
  <c r="D8" i="153"/>
  <c r="J8" i="153" s="1"/>
  <c r="C8" i="153"/>
  <c r="C12" i="153" s="1"/>
  <c r="B8" i="153"/>
  <c r="I7" i="153"/>
  <c r="H7" i="153"/>
  <c r="H12" i="153" s="1"/>
  <c r="F7" i="153"/>
  <c r="F12" i="153" s="1"/>
  <c r="E7" i="153"/>
  <c r="E12" i="153" s="1"/>
  <c r="D7" i="153"/>
  <c r="C7" i="153"/>
  <c r="B7" i="153"/>
  <c r="B12" i="153" s="1"/>
  <c r="M22" i="152"/>
  <c r="J22" i="152"/>
  <c r="I22" i="152"/>
  <c r="F22" i="152"/>
  <c r="P21" i="152"/>
  <c r="O21" i="152"/>
  <c r="L21" i="152"/>
  <c r="L23" i="152" s="1"/>
  <c r="G21" i="152"/>
  <c r="S20" i="152"/>
  <c r="S22" i="152" s="1"/>
  <c r="P20" i="152"/>
  <c r="P22" i="152" s="1"/>
  <c r="O20" i="152"/>
  <c r="O22" i="152" s="1"/>
  <c r="M20" i="152"/>
  <c r="L20" i="152"/>
  <c r="L22" i="152" s="1"/>
  <c r="K20" i="152"/>
  <c r="K22" i="152" s="1"/>
  <c r="J20" i="152"/>
  <c r="I20" i="152"/>
  <c r="G20" i="152"/>
  <c r="G22" i="152" s="1"/>
  <c r="F20" i="152"/>
  <c r="D20" i="152"/>
  <c r="D22" i="152" s="1"/>
  <c r="D23" i="152" s="1"/>
  <c r="C20" i="152"/>
  <c r="C22" i="152" s="1"/>
  <c r="S19" i="152"/>
  <c r="R19" i="152"/>
  <c r="T19" i="152" s="1"/>
  <c r="Q19" i="152"/>
  <c r="N19" i="152"/>
  <c r="K19" i="152"/>
  <c r="H19" i="152"/>
  <c r="H10" i="152" s="1"/>
  <c r="E19" i="152"/>
  <c r="S18" i="152"/>
  <c r="R18" i="152"/>
  <c r="R20" i="152" s="1"/>
  <c r="R22" i="152" s="1"/>
  <c r="Q18" i="152"/>
  <c r="Q20" i="152" s="1"/>
  <c r="Q22" i="152" s="1"/>
  <c r="N18" i="152"/>
  <c r="N20" i="152" s="1"/>
  <c r="N22" i="152" s="1"/>
  <c r="K18" i="152"/>
  <c r="H18" i="152"/>
  <c r="H20" i="152" s="1"/>
  <c r="H22" i="152" s="1"/>
  <c r="E18" i="152"/>
  <c r="E20" i="152" s="1"/>
  <c r="E22" i="152" s="1"/>
  <c r="R16" i="152"/>
  <c r="R21" i="152" s="1"/>
  <c r="R23" i="152" s="1"/>
  <c r="Q16" i="152"/>
  <c r="Q21" i="152" s="1"/>
  <c r="P16" i="152"/>
  <c r="O16" i="152"/>
  <c r="M16" i="152"/>
  <c r="M21" i="152" s="1"/>
  <c r="M23" i="152" s="1"/>
  <c r="L16" i="152"/>
  <c r="J16" i="152"/>
  <c r="J21" i="152" s="1"/>
  <c r="J23" i="152" s="1"/>
  <c r="I16" i="152"/>
  <c r="I21" i="152" s="1"/>
  <c r="I23" i="152" s="1"/>
  <c r="G16" i="152"/>
  <c r="F16" i="152"/>
  <c r="F21" i="152" s="1"/>
  <c r="F23" i="152" s="1"/>
  <c r="E16" i="152"/>
  <c r="D16" i="152"/>
  <c r="C16" i="152"/>
  <c r="C21" i="152" s="1"/>
  <c r="C23" i="152" s="1"/>
  <c r="T15" i="152"/>
  <c r="S15" i="152"/>
  <c r="R15" i="152"/>
  <c r="Q15" i="152"/>
  <c r="N15" i="152"/>
  <c r="K15" i="152"/>
  <c r="K10" i="152" s="1"/>
  <c r="H15" i="152"/>
  <c r="E15" i="152"/>
  <c r="S14" i="152"/>
  <c r="T14" i="152" s="1"/>
  <c r="T16" i="152" s="1"/>
  <c r="T21" i="152" s="1"/>
  <c r="R14" i="152"/>
  <c r="Q14" i="152"/>
  <c r="N14" i="152"/>
  <c r="N9" i="152" s="1"/>
  <c r="N11" i="152" s="1"/>
  <c r="K14" i="152"/>
  <c r="K16" i="152" s="1"/>
  <c r="K21" i="152" s="1"/>
  <c r="H14" i="152"/>
  <c r="H16" i="152" s="1"/>
  <c r="H21" i="152" s="1"/>
  <c r="H23" i="152" s="1"/>
  <c r="E14" i="152"/>
  <c r="Q10" i="152"/>
  <c r="P10" i="152"/>
  <c r="O10" i="152"/>
  <c r="N10" i="152"/>
  <c r="M10" i="152"/>
  <c r="L10" i="152"/>
  <c r="J10" i="152"/>
  <c r="I10" i="152"/>
  <c r="G10" i="152"/>
  <c r="S10" i="152" s="1"/>
  <c r="F10" i="152"/>
  <c r="R10" i="152" s="1"/>
  <c r="E10" i="152"/>
  <c r="D10" i="152"/>
  <c r="C10" i="152"/>
  <c r="S9" i="152"/>
  <c r="P9" i="152"/>
  <c r="P11" i="152" s="1"/>
  <c r="O9" i="152"/>
  <c r="O11" i="152" s="1"/>
  <c r="M9" i="152"/>
  <c r="M11" i="152" s="1"/>
  <c r="L9" i="152"/>
  <c r="L11" i="152" s="1"/>
  <c r="K9" i="152"/>
  <c r="K11" i="152" s="1"/>
  <c r="J9" i="152"/>
  <c r="J11" i="152" s="1"/>
  <c r="I9" i="152"/>
  <c r="I11" i="152" s="1"/>
  <c r="H9" i="152"/>
  <c r="G9" i="152"/>
  <c r="G11" i="152" s="1"/>
  <c r="F9" i="152"/>
  <c r="F11" i="152" s="1"/>
  <c r="D9" i="152"/>
  <c r="D11" i="152" s="1"/>
  <c r="C9" i="152"/>
  <c r="C11" i="152" s="1"/>
  <c r="I35" i="151"/>
  <c r="E35" i="151"/>
  <c r="K34" i="151"/>
  <c r="K36" i="151" s="1"/>
  <c r="I34" i="151"/>
  <c r="I36" i="151" s="1"/>
  <c r="E34" i="151"/>
  <c r="E36" i="151" s="1"/>
  <c r="C34" i="151"/>
  <c r="C36" i="151" s="1"/>
  <c r="L33" i="151"/>
  <c r="L35" i="151" s="1"/>
  <c r="K33" i="151"/>
  <c r="K35" i="151" s="1"/>
  <c r="I33" i="151"/>
  <c r="H33" i="151"/>
  <c r="H35" i="151" s="1"/>
  <c r="F33" i="151"/>
  <c r="F35" i="151" s="1"/>
  <c r="E33" i="151"/>
  <c r="C33" i="151"/>
  <c r="C35" i="151" s="1"/>
  <c r="B33" i="151"/>
  <c r="B35" i="151" s="1"/>
  <c r="O32" i="151"/>
  <c r="N32" i="151"/>
  <c r="P32" i="151" s="1"/>
  <c r="M32" i="151"/>
  <c r="J32" i="151"/>
  <c r="G32" i="151"/>
  <c r="D32" i="151"/>
  <c r="P31" i="151"/>
  <c r="O31" i="151"/>
  <c r="N31" i="151"/>
  <c r="M31" i="151"/>
  <c r="J31" i="151"/>
  <c r="G31" i="151"/>
  <c r="D31" i="151"/>
  <c r="O30" i="151"/>
  <c r="P30" i="151" s="1"/>
  <c r="N30" i="151"/>
  <c r="M30" i="151"/>
  <c r="J30" i="151"/>
  <c r="G30" i="151"/>
  <c r="D30" i="15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G33" i="151" s="1"/>
  <c r="G35" i="151" s="1"/>
  <c r="D28" i="151"/>
  <c r="P27" i="151"/>
  <c r="O27" i="151"/>
  <c r="N27" i="151"/>
  <c r="N33" i="151" s="1"/>
  <c r="N35" i="151" s="1"/>
  <c r="M27" i="151"/>
  <c r="M33" i="151" s="1"/>
  <c r="M35" i="151" s="1"/>
  <c r="J27" i="151"/>
  <c r="J33" i="151" s="1"/>
  <c r="J35" i="151" s="1"/>
  <c r="G27" i="151"/>
  <c r="D27" i="151"/>
  <c r="D33" i="151" s="1"/>
  <c r="D35" i="151" s="1"/>
  <c r="O26" i="151"/>
  <c r="P26" i="151" s="1"/>
  <c r="N26" i="151"/>
  <c r="L25" i="151"/>
  <c r="L34" i="151" s="1"/>
  <c r="L36" i="151" s="1"/>
  <c r="K25" i="151"/>
  <c r="I25" i="151"/>
  <c r="H25" i="151"/>
  <c r="H34" i="151" s="1"/>
  <c r="H36" i="151" s="1"/>
  <c r="F25" i="151"/>
  <c r="F34" i="151" s="1"/>
  <c r="F36" i="151" s="1"/>
  <c r="E25" i="151"/>
  <c r="C25" i="151"/>
  <c r="O25" i="151" s="1"/>
  <c r="B25" i="151"/>
  <c r="B34" i="151" s="1"/>
  <c r="B36" i="151" s="1"/>
  <c r="O24" i="151"/>
  <c r="N24" i="151"/>
  <c r="P24" i="151" s="1"/>
  <c r="M24" i="151"/>
  <c r="M15" i="151" s="1"/>
  <c r="J24" i="151"/>
  <c r="G24" i="151"/>
  <c r="G15" i="151" s="1"/>
  <c r="D24" i="151"/>
  <c r="P23" i="151"/>
  <c r="O23" i="151"/>
  <c r="N23" i="151"/>
  <c r="M23" i="151"/>
  <c r="J23" i="151"/>
  <c r="J14" i="151" s="1"/>
  <c r="G23" i="151"/>
  <c r="D23" i="151"/>
  <c r="D14" i="151" s="1"/>
  <c r="O22" i="151"/>
  <c r="P22" i="151" s="1"/>
  <c r="N22" i="151"/>
  <c r="M22" i="151"/>
  <c r="M13" i="151" s="1"/>
  <c r="J22" i="151"/>
  <c r="G22" i="151"/>
  <c r="G13" i="151" s="1"/>
  <c r="D22" i="151"/>
  <c r="O21" i="151"/>
  <c r="N21" i="151"/>
  <c r="P21" i="151" s="1"/>
  <c r="M21" i="151"/>
  <c r="J21" i="151"/>
  <c r="J12" i="151" s="1"/>
  <c r="G21" i="151"/>
  <c r="D21" i="151"/>
  <c r="D12" i="151" s="1"/>
  <c r="O20" i="151"/>
  <c r="N20" i="151"/>
  <c r="P20" i="151" s="1"/>
  <c r="M20" i="151"/>
  <c r="M11" i="151" s="1"/>
  <c r="J20" i="151"/>
  <c r="G20" i="151"/>
  <c r="G25" i="151" s="1"/>
  <c r="G34" i="151" s="1"/>
  <c r="G36" i="151" s="1"/>
  <c r="D20" i="151"/>
  <c r="P19" i="151"/>
  <c r="O19" i="151"/>
  <c r="N19" i="151"/>
  <c r="N25" i="151" s="1"/>
  <c r="N34" i="151" s="1"/>
  <c r="N36" i="151" s="1"/>
  <c r="M19" i="151"/>
  <c r="M25" i="151" s="1"/>
  <c r="M34" i="151" s="1"/>
  <c r="M36" i="151" s="1"/>
  <c r="J19" i="151"/>
  <c r="J10" i="151" s="1"/>
  <c r="J16" i="151" s="1"/>
  <c r="G19" i="151"/>
  <c r="D19" i="151"/>
  <c r="D10" i="151" s="1"/>
  <c r="L15" i="151"/>
  <c r="K15" i="151"/>
  <c r="J15" i="151"/>
  <c r="I15" i="151"/>
  <c r="H15" i="151"/>
  <c r="F15" i="151"/>
  <c r="E15" i="151"/>
  <c r="D15" i="151"/>
  <c r="C15" i="151"/>
  <c r="O15" i="151" s="1"/>
  <c r="B15" i="151"/>
  <c r="N15" i="151" s="1"/>
  <c r="P15" i="151" s="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L13" i="151"/>
  <c r="K13" i="151"/>
  <c r="J13" i="151"/>
  <c r="I13" i="151"/>
  <c r="H13" i="151"/>
  <c r="F13" i="151"/>
  <c r="E13" i="151"/>
  <c r="D13" i="151"/>
  <c r="C13" i="151"/>
  <c r="O13" i="151" s="1"/>
  <c r="B13" i="151"/>
  <c r="N13" i="151" s="1"/>
  <c r="P13" i="151" s="1"/>
  <c r="M12" i="151"/>
  <c r="L12" i="151"/>
  <c r="K12" i="151"/>
  <c r="I12" i="151"/>
  <c r="H12" i="151"/>
  <c r="G12" i="151"/>
  <c r="F12" i="151"/>
  <c r="E12" i="151"/>
  <c r="C12" i="151"/>
  <c r="O12" i="151" s="1"/>
  <c r="B12" i="151"/>
  <c r="N12" i="151" s="1"/>
  <c r="L11" i="151"/>
  <c r="L16" i="151" s="1"/>
  <c r="K11" i="151"/>
  <c r="J11" i="151"/>
  <c r="I11" i="151"/>
  <c r="H11" i="151"/>
  <c r="H16" i="151" s="1"/>
  <c r="F11" i="151"/>
  <c r="E11" i="151"/>
  <c r="D11" i="151"/>
  <c r="C11" i="151"/>
  <c r="O11" i="151" s="1"/>
  <c r="B11" i="151"/>
  <c r="N11" i="151" s="1"/>
  <c r="P11" i="151" s="1"/>
  <c r="M10" i="151"/>
  <c r="M16" i="151" s="1"/>
  <c r="L10" i="151"/>
  <c r="K10" i="151"/>
  <c r="K16" i="151" s="1"/>
  <c r="I10" i="151"/>
  <c r="I16" i="151" s="1"/>
  <c r="H10" i="151"/>
  <c r="G10" i="151"/>
  <c r="F10" i="151"/>
  <c r="F16" i="151" s="1"/>
  <c r="E10" i="151"/>
  <c r="E16" i="151" s="1"/>
  <c r="C10" i="151"/>
  <c r="C16" i="151" s="1"/>
  <c r="O16" i="151" s="1"/>
  <c r="B10" i="151"/>
  <c r="B16" i="151" s="1"/>
  <c r="I12" i="153" l="1"/>
  <c r="J27" i="153"/>
  <c r="J29" i="153" s="1"/>
  <c r="J15" i="153"/>
  <c r="J20" i="153" s="1"/>
  <c r="J28" i="153" s="1"/>
  <c r="J24" i="153"/>
  <c r="J7" i="153"/>
  <c r="J12" i="153" s="1"/>
  <c r="I8" i="153"/>
  <c r="G7" i="153"/>
  <c r="G12" i="153" s="1"/>
  <c r="D10" i="153"/>
  <c r="J10" i="153" s="1"/>
  <c r="D27" i="153"/>
  <c r="D29" i="153" s="1"/>
  <c r="D30" i="153" s="1"/>
  <c r="O23" i="152"/>
  <c r="E23" i="152"/>
  <c r="P23" i="152"/>
  <c r="H11" i="152"/>
  <c r="S11" i="152"/>
  <c r="T10" i="152"/>
  <c r="K23" i="152"/>
  <c r="Q23" i="152"/>
  <c r="G23" i="152"/>
  <c r="N16" i="152"/>
  <c r="N21" i="152" s="1"/>
  <c r="N23" i="152" s="1"/>
  <c r="E9" i="152"/>
  <c r="E11" i="152" s="1"/>
  <c r="Q9" i="152"/>
  <c r="Q11" i="152" s="1"/>
  <c r="S16" i="152"/>
  <c r="S21" i="152" s="1"/>
  <c r="S23" i="152" s="1"/>
  <c r="R9" i="152"/>
  <c r="T18" i="152"/>
  <c r="T20" i="152" s="1"/>
  <c r="T22" i="152" s="1"/>
  <c r="T23" i="152" s="1"/>
  <c r="P25" i="151"/>
  <c r="P34" i="151" s="1"/>
  <c r="P33" i="151"/>
  <c r="P35" i="151" s="1"/>
  <c r="O36" i="151"/>
  <c r="O35" i="151"/>
  <c r="P12" i="151"/>
  <c r="P14" i="151"/>
  <c r="D16" i="151"/>
  <c r="J25" i="151"/>
  <c r="J34" i="151" s="1"/>
  <c r="J36" i="151" s="1"/>
  <c r="O34" i="151"/>
  <c r="O10" i="151"/>
  <c r="N10" i="151"/>
  <c r="G11" i="151"/>
  <c r="G16" i="151" s="1"/>
  <c r="O33" i="151"/>
  <c r="D25" i="151"/>
  <c r="D34" i="151" s="1"/>
  <c r="D36" i="151" s="1"/>
  <c r="J30" i="153" l="1"/>
  <c r="D12" i="153"/>
  <c r="T9" i="152"/>
  <c r="T11" i="152" s="1"/>
  <c r="R11" i="152"/>
  <c r="P36" i="151"/>
  <c r="N16" i="151"/>
  <c r="P10" i="151"/>
  <c r="P16" i="151" s="1"/>
  <c r="D28" i="140" l="1"/>
  <c r="C26" i="138"/>
  <c r="C28" i="138" s="1"/>
  <c r="D26" i="138"/>
  <c r="E26" i="138"/>
  <c r="F26" i="138"/>
  <c r="G26" i="138"/>
  <c r="H26" i="138"/>
  <c r="I26" i="138"/>
  <c r="J26" i="138"/>
  <c r="K26" i="138"/>
  <c r="L26" i="138"/>
  <c r="M26" i="138"/>
  <c r="N26" i="138"/>
  <c r="O26" i="138"/>
  <c r="P26" i="138"/>
  <c r="Q26" i="138"/>
  <c r="R26" i="138"/>
  <c r="S26" i="138"/>
  <c r="B28" i="141"/>
  <c r="I27" i="141"/>
  <c r="F27" i="141"/>
  <c r="L27" i="141" s="1"/>
  <c r="E27" i="141"/>
  <c r="K27" i="141" s="1"/>
  <c r="M27" i="141" s="1"/>
  <c r="C27" i="141"/>
  <c r="J26" i="141"/>
  <c r="H26" i="141"/>
  <c r="G26" i="141"/>
  <c r="G28" i="141" s="1"/>
  <c r="J25" i="141"/>
  <c r="J27" i="141" s="1"/>
  <c r="G25" i="141"/>
  <c r="E25" i="141"/>
  <c r="L24" i="141"/>
  <c r="K24" i="141"/>
  <c r="M24" i="141" s="1"/>
  <c r="J24" i="141"/>
  <c r="L23" i="141"/>
  <c r="K23" i="141"/>
  <c r="M23" i="141" s="1"/>
  <c r="J23" i="141"/>
  <c r="L22" i="141"/>
  <c r="K22" i="141"/>
  <c r="M22" i="141" s="1"/>
  <c r="J22" i="141"/>
  <c r="L21" i="141"/>
  <c r="L25" i="141" s="1"/>
  <c r="K21" i="141"/>
  <c r="K25" i="141" s="1"/>
  <c r="I19" i="141"/>
  <c r="I26" i="141" s="1"/>
  <c r="I28" i="141" s="1"/>
  <c r="F19" i="141"/>
  <c r="F26" i="141" s="1"/>
  <c r="F28" i="141" s="1"/>
  <c r="E19" i="141"/>
  <c r="E26" i="141" s="1"/>
  <c r="C19" i="141"/>
  <c r="C26" i="141" s="1"/>
  <c r="M18" i="141"/>
  <c r="L18" i="141"/>
  <c r="K18" i="141"/>
  <c r="L17" i="141"/>
  <c r="M17" i="141" s="1"/>
  <c r="K17" i="141"/>
  <c r="J17" i="141"/>
  <c r="L16" i="141"/>
  <c r="M16" i="141" s="1"/>
  <c r="K16" i="141"/>
  <c r="L15" i="141"/>
  <c r="L19" i="141" s="1"/>
  <c r="K15" i="141"/>
  <c r="M15" i="141" s="1"/>
  <c r="M19" i="141" s="1"/>
  <c r="I12" i="141"/>
  <c r="H12" i="141"/>
  <c r="G12" i="141"/>
  <c r="F12" i="141"/>
  <c r="E12" i="141"/>
  <c r="L11" i="141"/>
  <c r="K11" i="141"/>
  <c r="M11" i="141" s="1"/>
  <c r="M10" i="141"/>
  <c r="L10" i="141"/>
  <c r="K10" i="141"/>
  <c r="J10" i="141"/>
  <c r="M9" i="141"/>
  <c r="L9" i="141"/>
  <c r="K9" i="141"/>
  <c r="L8" i="141"/>
  <c r="L12" i="141" s="1"/>
  <c r="K8" i="141"/>
  <c r="J8" i="141"/>
  <c r="O27" i="138"/>
  <c r="L27" i="138"/>
  <c r="K27" i="138"/>
  <c r="H27" i="138"/>
  <c r="F27" i="138"/>
  <c r="E27" i="138"/>
  <c r="D27" i="138"/>
  <c r="D28" i="138" s="1"/>
  <c r="L28" i="138"/>
  <c r="H28" i="138"/>
  <c r="B26" i="138"/>
  <c r="B28" i="138" s="1"/>
  <c r="O25" i="138"/>
  <c r="N25" i="138"/>
  <c r="N27" i="138" s="1"/>
  <c r="L25" i="138"/>
  <c r="K25" i="138"/>
  <c r="G25" i="138"/>
  <c r="G27" i="138" s="1"/>
  <c r="D25" i="138"/>
  <c r="R24" i="138"/>
  <c r="Q24" i="138"/>
  <c r="S24" i="138" s="1"/>
  <c r="P24" i="138"/>
  <c r="J24" i="138"/>
  <c r="S23" i="138"/>
  <c r="R23" i="138"/>
  <c r="Q23" i="138"/>
  <c r="P23" i="138"/>
  <c r="M23" i="138"/>
  <c r="M25" i="138" s="1"/>
  <c r="M27" i="138" s="1"/>
  <c r="J23" i="138"/>
  <c r="J25" i="138" s="1"/>
  <c r="J27" i="138" s="1"/>
  <c r="R22" i="138"/>
  <c r="Q22" i="138"/>
  <c r="Q25" i="138" s="1"/>
  <c r="P22" i="138"/>
  <c r="P25" i="138" s="1"/>
  <c r="P27" i="138" s="1"/>
  <c r="M22" i="138"/>
  <c r="J22" i="138"/>
  <c r="S21" i="138"/>
  <c r="R21" i="138"/>
  <c r="R25" i="138" s="1"/>
  <c r="Q21" i="138"/>
  <c r="J21" i="138"/>
  <c r="O19" i="138"/>
  <c r="N19" i="138"/>
  <c r="N28" i="138" s="1"/>
  <c r="K19" i="138"/>
  <c r="K28" i="138" s="1"/>
  <c r="I19" i="138"/>
  <c r="G19" i="138"/>
  <c r="F19" i="138"/>
  <c r="F28" i="138" s="1"/>
  <c r="E19" i="138"/>
  <c r="E28" i="138" s="1"/>
  <c r="S18" i="138"/>
  <c r="R18" i="138"/>
  <c r="Q18" i="138"/>
  <c r="P18" i="138"/>
  <c r="M18" i="138"/>
  <c r="J18" i="138"/>
  <c r="R17" i="138"/>
  <c r="Q17" i="138"/>
  <c r="S17" i="138" s="1"/>
  <c r="P17" i="138"/>
  <c r="M17" i="138"/>
  <c r="J17" i="138"/>
  <c r="R16" i="138"/>
  <c r="P16" i="138"/>
  <c r="M16" i="138"/>
  <c r="S15" i="138"/>
  <c r="R15" i="138"/>
  <c r="R19" i="138" s="1"/>
  <c r="Q15" i="138"/>
  <c r="Q19" i="138" s="1"/>
  <c r="P15" i="138"/>
  <c r="P19" i="138" s="1"/>
  <c r="M15" i="138"/>
  <c r="M19" i="138" s="1"/>
  <c r="M28" i="138" s="1"/>
  <c r="J15" i="138"/>
  <c r="J19" i="138" s="1"/>
  <c r="J28" i="138" s="1"/>
  <c r="O12" i="138"/>
  <c r="N12" i="138"/>
  <c r="L12" i="138"/>
  <c r="K12" i="138"/>
  <c r="I12" i="138"/>
  <c r="F12" i="138"/>
  <c r="E12" i="138"/>
  <c r="R11" i="138"/>
  <c r="Q11" i="138"/>
  <c r="S11" i="138" s="1"/>
  <c r="P11" i="138"/>
  <c r="J11" i="138"/>
  <c r="J12" i="138" s="1"/>
  <c r="R10" i="138"/>
  <c r="Q10" i="138"/>
  <c r="S10" i="138" s="1"/>
  <c r="M10" i="138"/>
  <c r="R9" i="138"/>
  <c r="M9" i="138"/>
  <c r="M12" i="138" s="1"/>
  <c r="S8" i="138"/>
  <c r="R8" i="138"/>
  <c r="R12" i="138" s="1"/>
  <c r="S12" i="138" s="1"/>
  <c r="Q8" i="138"/>
  <c r="P8" i="138"/>
  <c r="P12" i="138" s="1"/>
  <c r="I27" i="139"/>
  <c r="H27" i="139"/>
  <c r="J27" i="139" s="1"/>
  <c r="C27" i="139"/>
  <c r="B27" i="139"/>
  <c r="G26" i="139"/>
  <c r="G28" i="139" s="1"/>
  <c r="E26" i="139"/>
  <c r="E28" i="139" s="1"/>
  <c r="B26" i="139"/>
  <c r="B28" i="139" s="1"/>
  <c r="H28" i="139" s="1"/>
  <c r="E24" i="139"/>
  <c r="F24" i="139" s="1"/>
  <c r="I24" i="139" s="1"/>
  <c r="D24" i="139"/>
  <c r="D23" i="139"/>
  <c r="D22" i="139"/>
  <c r="E22" i="139" s="1"/>
  <c r="E21" i="139"/>
  <c r="F21" i="139" s="1"/>
  <c r="I21" i="139" s="1"/>
  <c r="D21" i="139"/>
  <c r="G19" i="139"/>
  <c r="E19" i="139"/>
  <c r="D19" i="139"/>
  <c r="D26" i="139" s="1"/>
  <c r="C19" i="139"/>
  <c r="C26" i="139" s="1"/>
  <c r="B19" i="139"/>
  <c r="I18" i="139"/>
  <c r="H18" i="139"/>
  <c r="J18" i="139" s="1"/>
  <c r="I17" i="139"/>
  <c r="H17" i="139"/>
  <c r="J17" i="139" s="1"/>
  <c r="J16" i="139"/>
  <c r="I16" i="139"/>
  <c r="H16" i="139"/>
  <c r="I15" i="139"/>
  <c r="I19" i="139" s="1"/>
  <c r="H15" i="139"/>
  <c r="H19" i="139" s="1"/>
  <c r="J19" i="139" s="1"/>
  <c r="G12" i="139"/>
  <c r="E12" i="139"/>
  <c r="D12" i="139"/>
  <c r="C12" i="139"/>
  <c r="B12" i="139"/>
  <c r="I11" i="139"/>
  <c r="H11" i="139"/>
  <c r="J11" i="139" s="1"/>
  <c r="J10" i="139"/>
  <c r="I10" i="139"/>
  <c r="H10" i="139"/>
  <c r="I9" i="139"/>
  <c r="J9" i="139" s="1"/>
  <c r="H9" i="139"/>
  <c r="I8" i="139"/>
  <c r="I12" i="139" s="1"/>
  <c r="H8" i="139"/>
  <c r="H12" i="139" s="1"/>
  <c r="J12" i="139" s="1"/>
  <c r="L28" i="140"/>
  <c r="H28" i="140"/>
  <c r="N27" i="140"/>
  <c r="H27" i="140"/>
  <c r="G27" i="140"/>
  <c r="F27" i="140"/>
  <c r="E27" i="140"/>
  <c r="D27" i="140"/>
  <c r="C27" i="140"/>
  <c r="O27" i="140" s="1"/>
  <c r="B27" i="140"/>
  <c r="L26" i="140"/>
  <c r="H26" i="140"/>
  <c r="F26" i="140"/>
  <c r="F28" i="140" s="1"/>
  <c r="B26" i="140"/>
  <c r="B28" i="140" s="1"/>
  <c r="N28" i="140" s="1"/>
  <c r="I25" i="140"/>
  <c r="I27" i="140" s="1"/>
  <c r="H25" i="140"/>
  <c r="O24" i="140"/>
  <c r="N24" i="140"/>
  <c r="P24" i="140" s="1"/>
  <c r="M24" i="140"/>
  <c r="J24" i="140"/>
  <c r="O23" i="140"/>
  <c r="P23" i="140" s="1"/>
  <c r="N23" i="140"/>
  <c r="J23" i="140"/>
  <c r="K22" i="140"/>
  <c r="N22" i="140" s="1"/>
  <c r="J22" i="140"/>
  <c r="J21" i="140"/>
  <c r="L19" i="140"/>
  <c r="K19" i="140"/>
  <c r="K26" i="140" s="1"/>
  <c r="K28" i="140" s="1"/>
  <c r="I19" i="140"/>
  <c r="I26" i="140" s="1"/>
  <c r="I28" i="140" s="1"/>
  <c r="H19" i="140"/>
  <c r="F19" i="140"/>
  <c r="E19" i="140"/>
  <c r="E26" i="140" s="1"/>
  <c r="E28" i="140" s="1"/>
  <c r="C19" i="140"/>
  <c r="C26" i="140" s="1"/>
  <c r="B19" i="140"/>
  <c r="P18" i="140"/>
  <c r="O18" i="140"/>
  <c r="N18" i="140"/>
  <c r="M18" i="140"/>
  <c r="J18" i="140"/>
  <c r="G18" i="140"/>
  <c r="D18" i="140"/>
  <c r="O17" i="140"/>
  <c r="P17" i="140" s="1"/>
  <c r="N17" i="140"/>
  <c r="M17" i="140"/>
  <c r="J17" i="140"/>
  <c r="D17" i="140"/>
  <c r="O16" i="140"/>
  <c r="N16" i="140"/>
  <c r="P16" i="140" s="1"/>
  <c r="M16" i="140"/>
  <c r="M19" i="140" s="1"/>
  <c r="M26" i="140" s="1"/>
  <c r="M28" i="140" s="1"/>
  <c r="J16" i="140"/>
  <c r="D16" i="140"/>
  <c r="O15" i="140"/>
  <c r="O19" i="140" s="1"/>
  <c r="N15" i="140"/>
  <c r="M15" i="140"/>
  <c r="J15" i="140"/>
  <c r="J19" i="140" s="1"/>
  <c r="J26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J12" i="140" s="1"/>
  <c r="G10" i="140"/>
  <c r="D10" i="140"/>
  <c r="D12" i="140" s="1"/>
  <c r="O9" i="140"/>
  <c r="P9" i="140" s="1"/>
  <c r="N9" i="140"/>
  <c r="M9" i="140"/>
  <c r="J9" i="140"/>
  <c r="G9" i="140"/>
  <c r="G12" i="140" s="1"/>
  <c r="D9" i="140"/>
  <c r="O8" i="140"/>
  <c r="O12" i="140" s="1"/>
  <c r="N8" i="140"/>
  <c r="N12" i="140" s="1"/>
  <c r="P12" i="140" s="1"/>
  <c r="M8" i="140"/>
  <c r="M12" i="140" s="1"/>
  <c r="J8" i="140"/>
  <c r="G28" i="138" l="1"/>
  <c r="O28" i="138"/>
  <c r="I28" i="138"/>
  <c r="L26" i="141"/>
  <c r="C28" i="141"/>
  <c r="L28" i="141" s="1"/>
  <c r="K26" i="141"/>
  <c r="M26" i="141" s="1"/>
  <c r="E28" i="141"/>
  <c r="K28" i="141" s="1"/>
  <c r="M28" i="141" s="1"/>
  <c r="M8" i="141"/>
  <c r="M12" i="141" s="1"/>
  <c r="K19" i="141"/>
  <c r="M21" i="141"/>
  <c r="M25" i="141" s="1"/>
  <c r="K12" i="141"/>
  <c r="S19" i="138"/>
  <c r="P28" i="138"/>
  <c r="Q27" i="138"/>
  <c r="S27" i="138" s="1"/>
  <c r="S22" i="138"/>
  <c r="S25" i="138" s="1"/>
  <c r="F22" i="139"/>
  <c r="I22" i="139" s="1"/>
  <c r="I25" i="139" s="1"/>
  <c r="H22" i="139"/>
  <c r="J22" i="139" s="1"/>
  <c r="F23" i="139"/>
  <c r="I23" i="139" s="1"/>
  <c r="J23" i="139" s="1"/>
  <c r="I26" i="139"/>
  <c r="C28" i="139"/>
  <c r="I28" i="139" s="1"/>
  <c r="J28" i="139" s="1"/>
  <c r="J8" i="139"/>
  <c r="G21" i="139"/>
  <c r="E23" i="139"/>
  <c r="G24" i="139"/>
  <c r="D25" i="139"/>
  <c r="H26" i="139"/>
  <c r="J26" i="139" s="1"/>
  <c r="H21" i="139"/>
  <c r="H24" i="139"/>
  <c r="J24" i="139" s="1"/>
  <c r="C28" i="140"/>
  <c r="O28" i="140" s="1"/>
  <c r="P28" i="140" s="1"/>
  <c r="O26" i="140"/>
  <c r="P27" i="140"/>
  <c r="N26" i="140"/>
  <c r="P15" i="140"/>
  <c r="P19" i="140" s="1"/>
  <c r="N19" i="140"/>
  <c r="K21" i="140"/>
  <c r="L22" i="140"/>
  <c r="O22" i="140" s="1"/>
  <c r="P22" i="140" s="1"/>
  <c r="J25" i="140"/>
  <c r="J27" i="140" s="1"/>
  <c r="J28" i="140" s="1"/>
  <c r="P8" i="140"/>
  <c r="C38" i="120"/>
  <c r="K37" i="120"/>
  <c r="I37" i="120"/>
  <c r="I39" i="120" s="1"/>
  <c r="I40" i="120" s="1"/>
  <c r="H37" i="120"/>
  <c r="H39" i="120" s="1"/>
  <c r="F37" i="120"/>
  <c r="F39" i="120" s="1"/>
  <c r="E37" i="120"/>
  <c r="E39" i="120" s="1"/>
  <c r="C37" i="120"/>
  <c r="L37" i="120" s="1"/>
  <c r="B37" i="120"/>
  <c r="B39" i="120" s="1"/>
  <c r="L36" i="120"/>
  <c r="K36" i="120"/>
  <c r="M36" i="120" s="1"/>
  <c r="D36" i="120"/>
  <c r="L35" i="120"/>
  <c r="K35" i="120"/>
  <c r="M35" i="120" s="1"/>
  <c r="J35" i="120"/>
  <c r="D35" i="120"/>
  <c r="L34" i="120"/>
  <c r="M34" i="120" s="1"/>
  <c r="K34" i="120"/>
  <c r="J34" i="120"/>
  <c r="G34" i="120"/>
  <c r="D34" i="120"/>
  <c r="D13" i="120" s="1"/>
  <c r="L33" i="120"/>
  <c r="K33" i="120"/>
  <c r="M33" i="120" s="1"/>
  <c r="J33" i="120"/>
  <c r="G33" i="120"/>
  <c r="D33" i="120"/>
  <c r="L32" i="120"/>
  <c r="M32" i="120" s="1"/>
  <c r="K32" i="120"/>
  <c r="G32" i="120"/>
  <c r="D32" i="120"/>
  <c r="M31" i="120"/>
  <c r="L31" i="120"/>
  <c r="K31" i="120"/>
  <c r="J31" i="120"/>
  <c r="G31" i="120"/>
  <c r="G37" i="120" s="1"/>
  <c r="G39" i="120" s="1"/>
  <c r="D31" i="120"/>
  <c r="L30" i="120"/>
  <c r="K30" i="120"/>
  <c r="M30" i="120" s="1"/>
  <c r="J30" i="120"/>
  <c r="J37" i="120" s="1"/>
  <c r="J39" i="120" s="1"/>
  <c r="J40" i="120" s="1"/>
  <c r="G30" i="120"/>
  <c r="D30" i="120"/>
  <c r="M29" i="120"/>
  <c r="L29" i="120"/>
  <c r="K29" i="120"/>
  <c r="G29" i="120"/>
  <c r="D29" i="120"/>
  <c r="D37" i="120" s="1"/>
  <c r="D39" i="120" s="1"/>
  <c r="I27" i="120"/>
  <c r="I38" i="120" s="1"/>
  <c r="H27" i="120"/>
  <c r="H38" i="120" s="1"/>
  <c r="F27" i="120"/>
  <c r="L27" i="120" s="1"/>
  <c r="E27" i="120"/>
  <c r="E38" i="120" s="1"/>
  <c r="C27" i="120"/>
  <c r="B27" i="120"/>
  <c r="K27" i="120" s="1"/>
  <c r="M27" i="120" s="1"/>
  <c r="L26" i="120"/>
  <c r="K26" i="120"/>
  <c r="M26" i="120" s="1"/>
  <c r="J26" i="120"/>
  <c r="G26" i="120"/>
  <c r="D26" i="120"/>
  <c r="L25" i="120"/>
  <c r="M25" i="120" s="1"/>
  <c r="K25" i="120"/>
  <c r="J25" i="120"/>
  <c r="G25" i="120"/>
  <c r="D25" i="120"/>
  <c r="D14" i="120" s="1"/>
  <c r="L24" i="120"/>
  <c r="K24" i="120"/>
  <c r="M24" i="120" s="1"/>
  <c r="J24" i="120"/>
  <c r="G24" i="120"/>
  <c r="D24" i="120"/>
  <c r="L23" i="120"/>
  <c r="M23" i="120" s="1"/>
  <c r="K23" i="120"/>
  <c r="J23" i="120"/>
  <c r="G23" i="120"/>
  <c r="D23" i="120"/>
  <c r="D12" i="120" s="1"/>
  <c r="L22" i="120"/>
  <c r="K22" i="120"/>
  <c r="M22" i="120" s="1"/>
  <c r="J22" i="120"/>
  <c r="G22" i="120"/>
  <c r="D22" i="120"/>
  <c r="L21" i="120"/>
  <c r="M21" i="120" s="1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L19" i="120"/>
  <c r="M19" i="120" s="1"/>
  <c r="K19" i="120"/>
  <c r="J19" i="120"/>
  <c r="G19" i="120"/>
  <c r="G27" i="120" s="1"/>
  <c r="G38" i="120" s="1"/>
  <c r="D19" i="120"/>
  <c r="D27" i="120" s="1"/>
  <c r="D38" i="120" s="1"/>
  <c r="J15" i="120"/>
  <c r="I15" i="120"/>
  <c r="H15" i="120"/>
  <c r="G15" i="120"/>
  <c r="F15" i="120"/>
  <c r="L15" i="120" s="1"/>
  <c r="E15" i="120"/>
  <c r="D15" i="120"/>
  <c r="C15" i="120"/>
  <c r="B15" i="120"/>
  <c r="K15" i="120" s="1"/>
  <c r="M15" i="120" s="1"/>
  <c r="J14" i="120"/>
  <c r="I14" i="120"/>
  <c r="H14" i="120"/>
  <c r="G14" i="120"/>
  <c r="F14" i="120"/>
  <c r="L14" i="120" s="1"/>
  <c r="E14" i="120"/>
  <c r="C14" i="120"/>
  <c r="B14" i="120"/>
  <c r="K14" i="120" s="1"/>
  <c r="J13" i="120"/>
  <c r="I13" i="120"/>
  <c r="H13" i="120"/>
  <c r="G13" i="120"/>
  <c r="F13" i="120"/>
  <c r="L13" i="120" s="1"/>
  <c r="E13" i="120"/>
  <c r="C13" i="120"/>
  <c r="B13" i="120"/>
  <c r="K13" i="120" s="1"/>
  <c r="J12" i="120"/>
  <c r="I12" i="120"/>
  <c r="H12" i="120"/>
  <c r="G12" i="120"/>
  <c r="F12" i="120"/>
  <c r="L12" i="120" s="1"/>
  <c r="E12" i="120"/>
  <c r="C12" i="120"/>
  <c r="B12" i="120"/>
  <c r="K12" i="120" s="1"/>
  <c r="J11" i="120"/>
  <c r="I11" i="120"/>
  <c r="H11" i="120"/>
  <c r="G11" i="120"/>
  <c r="F11" i="120"/>
  <c r="L11" i="120" s="1"/>
  <c r="E11" i="120"/>
  <c r="D11" i="120"/>
  <c r="C11" i="120"/>
  <c r="B11" i="120"/>
  <c r="K11" i="120" s="1"/>
  <c r="M11" i="120" s="1"/>
  <c r="J10" i="120"/>
  <c r="I10" i="120"/>
  <c r="H10" i="120"/>
  <c r="F10" i="120"/>
  <c r="L10" i="120" s="1"/>
  <c r="E10" i="120"/>
  <c r="C10" i="120"/>
  <c r="B10" i="120"/>
  <c r="K10" i="120" s="1"/>
  <c r="J9" i="120"/>
  <c r="I9" i="120"/>
  <c r="H9" i="120"/>
  <c r="G9" i="120"/>
  <c r="F9" i="120"/>
  <c r="L9" i="120" s="1"/>
  <c r="E9" i="120"/>
  <c r="D9" i="120"/>
  <c r="C9" i="120"/>
  <c r="B9" i="120"/>
  <c r="K9" i="120" s="1"/>
  <c r="J8" i="120"/>
  <c r="J16" i="120" s="1"/>
  <c r="I8" i="120"/>
  <c r="I16" i="120" s="1"/>
  <c r="H8" i="120"/>
  <c r="H16" i="120" s="1"/>
  <c r="G8" i="120"/>
  <c r="F8" i="120"/>
  <c r="L8" i="120" s="1"/>
  <c r="E8" i="120"/>
  <c r="E16" i="120" s="1"/>
  <c r="C8" i="120"/>
  <c r="C16" i="120" s="1"/>
  <c r="B8" i="120"/>
  <c r="K8" i="120" s="1"/>
  <c r="F40" i="121"/>
  <c r="F41" i="121" s="1"/>
  <c r="E40" i="121"/>
  <c r="E41" i="121" s="1"/>
  <c r="B40" i="121"/>
  <c r="B41" i="121" s="1"/>
  <c r="F39" i="121"/>
  <c r="C39" i="121"/>
  <c r="B39" i="121"/>
  <c r="F38" i="121"/>
  <c r="E38" i="121"/>
  <c r="H38" i="121" s="1"/>
  <c r="H40" i="121" s="1"/>
  <c r="C38" i="121"/>
  <c r="C40" i="121" s="1"/>
  <c r="C41" i="121" s="1"/>
  <c r="B38" i="121"/>
  <c r="I37" i="121"/>
  <c r="H37" i="121"/>
  <c r="G37" i="121"/>
  <c r="D37" i="121"/>
  <c r="J37" i="121" s="1"/>
  <c r="I36" i="121"/>
  <c r="H36" i="121"/>
  <c r="G36" i="121"/>
  <c r="D36" i="121"/>
  <c r="J36" i="121" s="1"/>
  <c r="I35" i="121"/>
  <c r="H35" i="121"/>
  <c r="G35" i="121"/>
  <c r="D35" i="121"/>
  <c r="J35" i="121" s="1"/>
  <c r="I34" i="121"/>
  <c r="H34" i="121"/>
  <c r="G34" i="121"/>
  <c r="G13" i="121" s="1"/>
  <c r="D34" i="121"/>
  <c r="I33" i="121"/>
  <c r="H33" i="121"/>
  <c r="G33" i="121"/>
  <c r="D33" i="121"/>
  <c r="J33" i="121" s="1"/>
  <c r="I32" i="121"/>
  <c r="H32" i="121"/>
  <c r="G32" i="121"/>
  <c r="D32" i="121"/>
  <c r="J32" i="121" s="1"/>
  <c r="I31" i="121"/>
  <c r="H31" i="121"/>
  <c r="G31" i="121"/>
  <c r="D31" i="121"/>
  <c r="J31" i="121" s="1"/>
  <c r="I30" i="121"/>
  <c r="H30" i="121"/>
  <c r="G30" i="121"/>
  <c r="G9" i="121" s="1"/>
  <c r="D30" i="121"/>
  <c r="H28" i="121"/>
  <c r="H39" i="121" s="1"/>
  <c r="F28" i="121"/>
  <c r="I28" i="121" s="1"/>
  <c r="I39" i="121" s="1"/>
  <c r="E28" i="121"/>
  <c r="E39" i="121" s="1"/>
  <c r="C28" i="121"/>
  <c r="B28" i="121"/>
  <c r="I27" i="121"/>
  <c r="H27" i="121"/>
  <c r="G27" i="121"/>
  <c r="J27" i="121" s="1"/>
  <c r="D27" i="121"/>
  <c r="I26" i="121"/>
  <c r="H26" i="121"/>
  <c r="G26" i="121"/>
  <c r="D26" i="121"/>
  <c r="D15" i="121" s="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D23" i="121"/>
  <c r="J23" i="121" s="1"/>
  <c r="I22" i="121"/>
  <c r="H22" i="121"/>
  <c r="G22" i="121"/>
  <c r="D22" i="121"/>
  <c r="J22" i="121" s="1"/>
  <c r="I21" i="121"/>
  <c r="H21" i="121"/>
  <c r="G21" i="121"/>
  <c r="J21" i="121" s="1"/>
  <c r="D21" i="121"/>
  <c r="I20" i="121"/>
  <c r="H20" i="121"/>
  <c r="G20" i="121"/>
  <c r="G28" i="121" s="1"/>
  <c r="D20" i="121"/>
  <c r="J20" i="121" s="1"/>
  <c r="J16" i="121"/>
  <c r="G16" i="121"/>
  <c r="F16" i="121"/>
  <c r="I16" i="121" s="1"/>
  <c r="E16" i="121"/>
  <c r="D16" i="121"/>
  <c r="C16" i="121"/>
  <c r="B16" i="121"/>
  <c r="H16" i="121" s="1"/>
  <c r="G15" i="121"/>
  <c r="J15" i="121" s="1"/>
  <c r="F15" i="121"/>
  <c r="E15" i="121"/>
  <c r="H15" i="121" s="1"/>
  <c r="C15" i="121"/>
  <c r="I15" i="121" s="1"/>
  <c r="B15" i="121"/>
  <c r="H14" i="121"/>
  <c r="F14" i="121"/>
  <c r="I14" i="121" s="1"/>
  <c r="E14" i="121"/>
  <c r="D14" i="121"/>
  <c r="C14" i="121"/>
  <c r="B14" i="121"/>
  <c r="I13" i="121"/>
  <c r="F13" i="121"/>
  <c r="E13" i="121"/>
  <c r="H13" i="121" s="1"/>
  <c r="C13" i="121"/>
  <c r="B13" i="121"/>
  <c r="J12" i="121"/>
  <c r="G12" i="121"/>
  <c r="F12" i="121"/>
  <c r="I12" i="121" s="1"/>
  <c r="E12" i="121"/>
  <c r="D12" i="121"/>
  <c r="C12" i="121"/>
  <c r="B12" i="121"/>
  <c r="H12" i="121" s="1"/>
  <c r="G11" i="121"/>
  <c r="F11" i="121"/>
  <c r="E11" i="121"/>
  <c r="H11" i="121" s="1"/>
  <c r="C11" i="121"/>
  <c r="I11" i="121" s="1"/>
  <c r="B11" i="121"/>
  <c r="H10" i="121"/>
  <c r="F10" i="121"/>
  <c r="I10" i="121" s="1"/>
  <c r="E10" i="121"/>
  <c r="D10" i="121"/>
  <c r="C10" i="121"/>
  <c r="B10" i="121"/>
  <c r="I9" i="121"/>
  <c r="F9" i="121"/>
  <c r="F17" i="121" s="1"/>
  <c r="I17" i="121" s="1"/>
  <c r="E9" i="121"/>
  <c r="E17" i="121" s="1"/>
  <c r="H17" i="121" s="1"/>
  <c r="C9" i="121"/>
  <c r="C17" i="121" s="1"/>
  <c r="B9" i="121"/>
  <c r="B17" i="121" s="1"/>
  <c r="E12" i="117"/>
  <c r="P11" i="117"/>
  <c r="O11" i="117"/>
  <c r="O12" i="117" s="1"/>
  <c r="N11" i="117"/>
  <c r="L11" i="117"/>
  <c r="L12" i="117" s="1"/>
  <c r="K11" i="117"/>
  <c r="K12" i="117" s="1"/>
  <c r="I11" i="117"/>
  <c r="R11" i="117" s="1"/>
  <c r="H11" i="117"/>
  <c r="H12" i="117" s="1"/>
  <c r="F11" i="117"/>
  <c r="E11" i="117"/>
  <c r="D11" i="117"/>
  <c r="D12" i="117" s="1"/>
  <c r="C11" i="117"/>
  <c r="C12" i="117" s="1"/>
  <c r="B11" i="117"/>
  <c r="R10" i="117"/>
  <c r="Q10" i="117"/>
  <c r="S10" i="117" s="1"/>
  <c r="P10" i="117"/>
  <c r="M10" i="117"/>
  <c r="M11" i="117" s="1"/>
  <c r="M12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J9" i="117"/>
  <c r="I9" i="117"/>
  <c r="R9" i="117" s="1"/>
  <c r="S9" i="117" s="1"/>
  <c r="H9" i="117"/>
  <c r="F9" i="117"/>
  <c r="F12" i="117" s="1"/>
  <c r="E9" i="117"/>
  <c r="Q9" i="117" s="1"/>
  <c r="C9" i="117"/>
  <c r="B9" i="117"/>
  <c r="B12" i="117" s="1"/>
  <c r="S8" i="117"/>
  <c r="R8" i="117"/>
  <c r="Q8" i="117"/>
  <c r="P8" i="117"/>
  <c r="P9" i="117" s="1"/>
  <c r="M8" i="117"/>
  <c r="M9" i="117" s="1"/>
  <c r="J8" i="117"/>
  <c r="G8" i="117"/>
  <c r="G9" i="117" s="1"/>
  <c r="D8" i="117"/>
  <c r="D9" i="117" s="1"/>
  <c r="P44" i="115"/>
  <c r="P46" i="115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D44" i="115"/>
  <c r="D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J17" i="115" s="1"/>
  <c r="G42" i="115"/>
  <c r="S42" i="115" s="1"/>
  <c r="D42" i="115"/>
  <c r="R41" i="115"/>
  <c r="Q41" i="115"/>
  <c r="P41" i="115"/>
  <c r="M41" i="115"/>
  <c r="J41" i="115"/>
  <c r="G41" i="115"/>
  <c r="S41" i="115" s="1"/>
  <c r="D41" i="115"/>
  <c r="R40" i="115"/>
  <c r="Q40" i="115"/>
  <c r="P40" i="115"/>
  <c r="M40" i="115"/>
  <c r="J40" i="115"/>
  <c r="J15" i="115" s="1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J13" i="115" s="1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J11" i="115" s="1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M34" i="115"/>
  <c r="M44" i="115" s="1"/>
  <c r="M46" i="115" s="1"/>
  <c r="J34" i="115"/>
  <c r="J44" i="115" s="1"/>
  <c r="J46" i="115" s="1"/>
  <c r="G34" i="115"/>
  <c r="S34" i="115" s="1"/>
  <c r="D34" i="115"/>
  <c r="O32" i="115"/>
  <c r="O45" i="115" s="1"/>
  <c r="O47" i="115" s="1"/>
  <c r="N32" i="115"/>
  <c r="N45" i="115" s="1"/>
  <c r="L32" i="115"/>
  <c r="L45" i="115" s="1"/>
  <c r="K32" i="115"/>
  <c r="K45" i="115" s="1"/>
  <c r="K47" i="115" s="1"/>
  <c r="J32" i="115"/>
  <c r="J45" i="115" s="1"/>
  <c r="J47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C32" i="115"/>
  <c r="C45" i="115" s="1"/>
  <c r="C47" i="115" s="1"/>
  <c r="B32" i="115"/>
  <c r="B45" i="115" s="1"/>
  <c r="B47" i="115" s="1"/>
  <c r="R31" i="115"/>
  <c r="Q31" i="115"/>
  <c r="P31" i="115"/>
  <c r="P18" i="115" s="1"/>
  <c r="M31" i="115"/>
  <c r="S31" i="115" s="1"/>
  <c r="J31" i="115"/>
  <c r="G31" i="115"/>
  <c r="D31" i="115"/>
  <c r="D18" i="115" s="1"/>
  <c r="R30" i="115"/>
  <c r="Q30" i="115"/>
  <c r="P30" i="115"/>
  <c r="M30" i="115"/>
  <c r="S30" i="115" s="1"/>
  <c r="J30" i="115"/>
  <c r="G30" i="115"/>
  <c r="D30" i="115"/>
  <c r="R29" i="115"/>
  <c r="Q29" i="115"/>
  <c r="P29" i="115"/>
  <c r="P16" i="115" s="1"/>
  <c r="M29" i="115"/>
  <c r="S29" i="115" s="1"/>
  <c r="J29" i="115"/>
  <c r="G29" i="115"/>
  <c r="D29" i="115"/>
  <c r="D16" i="115" s="1"/>
  <c r="R28" i="115"/>
  <c r="Q28" i="115"/>
  <c r="P28" i="115"/>
  <c r="M28" i="115"/>
  <c r="M15" i="115" s="1"/>
  <c r="J28" i="115"/>
  <c r="G28" i="115"/>
  <c r="D28" i="115"/>
  <c r="R27" i="115"/>
  <c r="Q27" i="115"/>
  <c r="P27" i="115"/>
  <c r="P14" i="115" s="1"/>
  <c r="M27" i="115"/>
  <c r="S27" i="115" s="1"/>
  <c r="J27" i="115"/>
  <c r="G27" i="115"/>
  <c r="D27" i="115"/>
  <c r="D14" i="115" s="1"/>
  <c r="R26" i="115"/>
  <c r="Q26" i="115"/>
  <c r="P26" i="115"/>
  <c r="M26" i="115"/>
  <c r="M13" i="115" s="1"/>
  <c r="J26" i="115"/>
  <c r="G26" i="115"/>
  <c r="D26" i="115"/>
  <c r="R25" i="115"/>
  <c r="Q25" i="115"/>
  <c r="P25" i="115"/>
  <c r="P12" i="115" s="1"/>
  <c r="M25" i="115"/>
  <c r="S25" i="115" s="1"/>
  <c r="J25" i="115"/>
  <c r="G25" i="115"/>
  <c r="D25" i="115"/>
  <c r="D12" i="115" s="1"/>
  <c r="R24" i="115"/>
  <c r="Q24" i="115"/>
  <c r="P24" i="115"/>
  <c r="M24" i="115"/>
  <c r="S24" i="115" s="1"/>
  <c r="J24" i="115"/>
  <c r="G24" i="115"/>
  <c r="D24" i="115"/>
  <c r="R23" i="115"/>
  <c r="Q23" i="115"/>
  <c r="P23" i="115"/>
  <c r="P10" i="115" s="1"/>
  <c r="M23" i="115"/>
  <c r="S23" i="115" s="1"/>
  <c r="J23" i="115"/>
  <c r="G23" i="115"/>
  <c r="D23" i="115"/>
  <c r="D10" i="115" s="1"/>
  <c r="R22" i="115"/>
  <c r="Q22" i="115"/>
  <c r="P22" i="115"/>
  <c r="P32" i="115" s="1"/>
  <c r="P45" i="115" s="1"/>
  <c r="P47" i="115" s="1"/>
  <c r="M22" i="115"/>
  <c r="M9" i="115" s="1"/>
  <c r="J22" i="115"/>
  <c r="G22" i="115"/>
  <c r="G32" i="115" s="1"/>
  <c r="D22" i="115"/>
  <c r="O18" i="115"/>
  <c r="N18" i="115"/>
  <c r="M18" i="115"/>
  <c r="L18" i="115"/>
  <c r="K18" i="115"/>
  <c r="J18" i="115"/>
  <c r="I18" i="115"/>
  <c r="H18" i="115"/>
  <c r="F18" i="115"/>
  <c r="R18" i="115" s="1"/>
  <c r="E18" i="115"/>
  <c r="Q18" i="115" s="1"/>
  <c r="C18" i="115"/>
  <c r="B18" i="115"/>
  <c r="P17" i="115"/>
  <c r="O17" i="115"/>
  <c r="N17" i="115"/>
  <c r="L17" i="115"/>
  <c r="K17" i="115"/>
  <c r="I17" i="115"/>
  <c r="H17" i="115"/>
  <c r="G17" i="115"/>
  <c r="F17" i="115"/>
  <c r="R17" i="115" s="1"/>
  <c r="E17" i="115"/>
  <c r="Q17" i="115" s="1"/>
  <c r="D17" i="115"/>
  <c r="C17" i="115"/>
  <c r="B17" i="115"/>
  <c r="O16" i="115"/>
  <c r="N16" i="115"/>
  <c r="M16" i="115"/>
  <c r="L16" i="115"/>
  <c r="K16" i="115"/>
  <c r="J16" i="115"/>
  <c r="I16" i="115"/>
  <c r="H16" i="115"/>
  <c r="F16" i="115"/>
  <c r="R16" i="115" s="1"/>
  <c r="E16" i="115"/>
  <c r="Q16" i="115" s="1"/>
  <c r="C16" i="115"/>
  <c r="B16" i="115"/>
  <c r="P15" i="115"/>
  <c r="O15" i="115"/>
  <c r="N15" i="115"/>
  <c r="L15" i="115"/>
  <c r="K15" i="115"/>
  <c r="I15" i="115"/>
  <c r="H15" i="115"/>
  <c r="G15" i="115"/>
  <c r="F15" i="115"/>
  <c r="R15" i="115" s="1"/>
  <c r="E15" i="115"/>
  <c r="Q15" i="115" s="1"/>
  <c r="D15" i="115"/>
  <c r="C15" i="115"/>
  <c r="B15" i="115"/>
  <c r="O14" i="115"/>
  <c r="N14" i="115"/>
  <c r="M14" i="115"/>
  <c r="L14" i="115"/>
  <c r="K14" i="115"/>
  <c r="J14" i="115"/>
  <c r="I14" i="115"/>
  <c r="G14" i="115"/>
  <c r="F14" i="115"/>
  <c r="R14" i="115" s="1"/>
  <c r="E14" i="115"/>
  <c r="C14" i="115"/>
  <c r="B14" i="115"/>
  <c r="P13" i="115"/>
  <c r="O13" i="115"/>
  <c r="N13" i="115"/>
  <c r="L13" i="115"/>
  <c r="K13" i="115"/>
  <c r="I13" i="115"/>
  <c r="H13" i="115"/>
  <c r="G13" i="115"/>
  <c r="F13" i="115"/>
  <c r="R13" i="115" s="1"/>
  <c r="E13" i="115"/>
  <c r="Q13" i="115" s="1"/>
  <c r="D13" i="115"/>
  <c r="C13" i="115"/>
  <c r="B13" i="115"/>
  <c r="O12" i="115"/>
  <c r="N12" i="115"/>
  <c r="M12" i="115"/>
  <c r="L12" i="115"/>
  <c r="K12" i="115"/>
  <c r="J12" i="115"/>
  <c r="I12" i="115"/>
  <c r="H12" i="115"/>
  <c r="F12" i="115"/>
  <c r="R12" i="115" s="1"/>
  <c r="E12" i="115"/>
  <c r="Q12" i="115" s="1"/>
  <c r="C12" i="115"/>
  <c r="B12" i="115"/>
  <c r="P11" i="115"/>
  <c r="O11" i="115"/>
  <c r="N11" i="115"/>
  <c r="L11" i="115"/>
  <c r="K11" i="115"/>
  <c r="I11" i="115"/>
  <c r="H11" i="115"/>
  <c r="G11" i="115"/>
  <c r="F11" i="115"/>
  <c r="R11" i="115" s="1"/>
  <c r="E11" i="115"/>
  <c r="Q11" i="115" s="1"/>
  <c r="D11" i="115"/>
  <c r="C11" i="115"/>
  <c r="B11" i="115"/>
  <c r="O10" i="115"/>
  <c r="N10" i="115"/>
  <c r="M10" i="115"/>
  <c r="L10" i="115"/>
  <c r="K10" i="115"/>
  <c r="J10" i="115"/>
  <c r="I10" i="115"/>
  <c r="H10" i="115"/>
  <c r="F10" i="115"/>
  <c r="R10" i="115" s="1"/>
  <c r="E10" i="115"/>
  <c r="Q10" i="115" s="1"/>
  <c r="C10" i="115"/>
  <c r="B10" i="115"/>
  <c r="P9" i="115"/>
  <c r="P19" i="115" s="1"/>
  <c r="O9" i="115"/>
  <c r="O19" i="115" s="1"/>
  <c r="N9" i="115"/>
  <c r="N19" i="115" s="1"/>
  <c r="L9" i="115"/>
  <c r="L19" i="115" s="1"/>
  <c r="K9" i="115"/>
  <c r="K19" i="115" s="1"/>
  <c r="I9" i="115"/>
  <c r="I19" i="115" s="1"/>
  <c r="H9" i="115"/>
  <c r="G9" i="115"/>
  <c r="F9" i="115"/>
  <c r="F19" i="115" s="1"/>
  <c r="E9" i="115"/>
  <c r="E19" i="115" s="1"/>
  <c r="D9" i="115"/>
  <c r="D19" i="115" s="1"/>
  <c r="C9" i="115"/>
  <c r="C19" i="115" s="1"/>
  <c r="B9" i="115"/>
  <c r="B19" i="115" s="1"/>
  <c r="L45" i="113"/>
  <c r="H45" i="113"/>
  <c r="L43" i="113"/>
  <c r="K43" i="113"/>
  <c r="K45" i="113" s="1"/>
  <c r="H43" i="113"/>
  <c r="F43" i="113"/>
  <c r="F45" i="113" s="1"/>
  <c r="E43" i="113"/>
  <c r="E45" i="113" s="1"/>
  <c r="C43" i="113"/>
  <c r="C45" i="113" s="1"/>
  <c r="B43" i="113"/>
  <c r="B45" i="113" s="1"/>
  <c r="N42" i="113"/>
  <c r="M42" i="113"/>
  <c r="I42" i="113"/>
  <c r="I43" i="113" s="1"/>
  <c r="G42" i="113"/>
  <c r="D42" i="113"/>
  <c r="O41" i="113"/>
  <c r="N41" i="113"/>
  <c r="P41" i="113" s="1"/>
  <c r="M41" i="113"/>
  <c r="J41" i="113"/>
  <c r="G41" i="113"/>
  <c r="D41" i="113"/>
  <c r="P40" i="113"/>
  <c r="O40" i="113"/>
  <c r="N40" i="113"/>
  <c r="M40" i="113"/>
  <c r="J40" i="113"/>
  <c r="G40" i="113"/>
  <c r="D40" i="113"/>
  <c r="O39" i="113"/>
  <c r="N39" i="113"/>
  <c r="P39" i="113" s="1"/>
  <c r="P14" i="113" s="1"/>
  <c r="M39" i="113"/>
  <c r="J39" i="113"/>
  <c r="G39" i="113"/>
  <c r="D39" i="113"/>
  <c r="O38" i="113"/>
  <c r="N38" i="113"/>
  <c r="P38" i="113" s="1"/>
  <c r="M38" i="113"/>
  <c r="J38" i="113"/>
  <c r="G38" i="113"/>
  <c r="D38" i="113"/>
  <c r="O37" i="113"/>
  <c r="N37" i="113"/>
  <c r="P37" i="113" s="1"/>
  <c r="M37" i="113"/>
  <c r="J37" i="113"/>
  <c r="G37" i="113"/>
  <c r="D37" i="113"/>
  <c r="P36" i="113"/>
  <c r="O36" i="113"/>
  <c r="N36" i="113"/>
  <c r="M36" i="113"/>
  <c r="J36" i="113"/>
  <c r="G36" i="113"/>
  <c r="D36" i="113"/>
  <c r="O35" i="113"/>
  <c r="N35" i="113"/>
  <c r="P35" i="113" s="1"/>
  <c r="P10" i="113" s="1"/>
  <c r="M35" i="113"/>
  <c r="J35" i="113"/>
  <c r="G35" i="113"/>
  <c r="D35" i="113"/>
  <c r="O34" i="113"/>
  <c r="N34" i="113"/>
  <c r="P34" i="113" s="1"/>
  <c r="M34" i="113"/>
  <c r="J34" i="113"/>
  <c r="G34" i="113"/>
  <c r="D34" i="113"/>
  <c r="O33" i="113"/>
  <c r="N33" i="113"/>
  <c r="P33" i="113" s="1"/>
  <c r="M33" i="113"/>
  <c r="M43" i="113" s="1"/>
  <c r="M45" i="113" s="1"/>
  <c r="J33" i="113"/>
  <c r="G33" i="113"/>
  <c r="G43" i="113" s="1"/>
  <c r="G45" i="113" s="1"/>
  <c r="D33" i="113"/>
  <c r="D43" i="113" s="1"/>
  <c r="D45" i="113" s="1"/>
  <c r="L31" i="113"/>
  <c r="L18" i="113" s="1"/>
  <c r="K31" i="113"/>
  <c r="K44" i="113" s="1"/>
  <c r="K46" i="113" s="1"/>
  <c r="I31" i="113"/>
  <c r="I44" i="113" s="1"/>
  <c r="H31" i="113"/>
  <c r="H18" i="113" s="1"/>
  <c r="F31" i="113"/>
  <c r="F44" i="113" s="1"/>
  <c r="F46" i="113" s="1"/>
  <c r="E31" i="113"/>
  <c r="E44" i="113" s="1"/>
  <c r="C31" i="113"/>
  <c r="C44" i="113" s="1"/>
  <c r="C46" i="113" s="1"/>
  <c r="B31" i="113"/>
  <c r="B44" i="113" s="1"/>
  <c r="B46" i="113" s="1"/>
  <c r="O30" i="113"/>
  <c r="N30" i="113"/>
  <c r="P30" i="113" s="1"/>
  <c r="M30" i="113"/>
  <c r="J30" i="113"/>
  <c r="G30" i="113"/>
  <c r="G17" i="113" s="1"/>
  <c r="D30" i="113"/>
  <c r="O29" i="113"/>
  <c r="N29" i="113"/>
  <c r="N16" i="113" s="1"/>
  <c r="M29" i="113"/>
  <c r="J29" i="113"/>
  <c r="G29" i="113"/>
  <c r="D29" i="113"/>
  <c r="D16" i="113" s="1"/>
  <c r="O28" i="113"/>
  <c r="P28" i="113" s="1"/>
  <c r="P15" i="113" s="1"/>
  <c r="N28" i="113"/>
  <c r="M28" i="113"/>
  <c r="M15" i="113" s="1"/>
  <c r="J28" i="113"/>
  <c r="G28" i="113"/>
  <c r="D28" i="113"/>
  <c r="P27" i="113"/>
  <c r="O27" i="113"/>
  <c r="N27" i="113"/>
  <c r="M27" i="113"/>
  <c r="J27" i="113"/>
  <c r="G27" i="113"/>
  <c r="D27" i="113"/>
  <c r="O26" i="113"/>
  <c r="N26" i="113"/>
  <c r="P26" i="113" s="1"/>
  <c r="M26" i="113"/>
  <c r="J26" i="113"/>
  <c r="G26" i="113"/>
  <c r="D26" i="113"/>
  <c r="O25" i="113"/>
  <c r="N25" i="113"/>
  <c r="P25" i="113" s="1"/>
  <c r="P12" i="113" s="1"/>
  <c r="M25" i="113"/>
  <c r="J25" i="113"/>
  <c r="G25" i="113"/>
  <c r="D25" i="113"/>
  <c r="O24" i="113"/>
  <c r="P24" i="113" s="1"/>
  <c r="P11" i="113" s="1"/>
  <c r="N24" i="113"/>
  <c r="M24" i="113"/>
  <c r="J24" i="113"/>
  <c r="G24" i="113"/>
  <c r="D24" i="113"/>
  <c r="P23" i="113"/>
  <c r="O23" i="113"/>
  <c r="N23" i="113"/>
  <c r="M23" i="113"/>
  <c r="J23" i="113"/>
  <c r="G23" i="113"/>
  <c r="D23" i="113"/>
  <c r="O22" i="113"/>
  <c r="N22" i="113"/>
  <c r="P22" i="113" s="1"/>
  <c r="P9" i="113" s="1"/>
  <c r="M22" i="113"/>
  <c r="J22" i="113"/>
  <c r="G22" i="113"/>
  <c r="D22" i="113"/>
  <c r="O21" i="113"/>
  <c r="O31" i="113" s="1"/>
  <c r="N21" i="113"/>
  <c r="N31" i="113" s="1"/>
  <c r="M21" i="113"/>
  <c r="M31" i="113" s="1"/>
  <c r="J21" i="113"/>
  <c r="J31" i="113" s="1"/>
  <c r="G21" i="113"/>
  <c r="G31" i="113" s="1"/>
  <c r="D21" i="113"/>
  <c r="D31" i="113" s="1"/>
  <c r="K18" i="113"/>
  <c r="F18" i="113"/>
  <c r="E18" i="113"/>
  <c r="C18" i="113"/>
  <c r="B18" i="113"/>
  <c r="N17" i="113"/>
  <c r="M17" i="113"/>
  <c r="L17" i="113"/>
  <c r="K17" i="113"/>
  <c r="I17" i="113"/>
  <c r="H17" i="113"/>
  <c r="F17" i="113"/>
  <c r="E17" i="113"/>
  <c r="D17" i="113"/>
  <c r="C17" i="113"/>
  <c r="B17" i="113"/>
  <c r="O16" i="113"/>
  <c r="M16" i="113"/>
  <c r="L16" i="113"/>
  <c r="K16" i="113"/>
  <c r="J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D15" i="113"/>
  <c r="C15" i="113"/>
  <c r="B15" i="113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M13" i="113"/>
  <c r="L13" i="113"/>
  <c r="K13" i="113"/>
  <c r="J13" i="113"/>
  <c r="I13" i="113"/>
  <c r="H13" i="113"/>
  <c r="G13" i="113"/>
  <c r="F13" i="113"/>
  <c r="E13" i="113"/>
  <c r="D13" i="113"/>
  <c r="C13" i="113"/>
  <c r="B13" i="113"/>
  <c r="O12" i="113"/>
  <c r="N12" i="113"/>
  <c r="M12" i="113"/>
  <c r="L12" i="113"/>
  <c r="K12" i="113"/>
  <c r="J12" i="113"/>
  <c r="I12" i="113"/>
  <c r="H12" i="113"/>
  <c r="G12" i="113"/>
  <c r="F12" i="113"/>
  <c r="E12" i="113"/>
  <c r="D12" i="113"/>
  <c r="C12" i="113"/>
  <c r="B12" i="113"/>
  <c r="O11" i="113"/>
  <c r="N11" i="113"/>
  <c r="M11" i="113"/>
  <c r="L11" i="113"/>
  <c r="K11" i="113"/>
  <c r="J11" i="113"/>
  <c r="I11" i="113"/>
  <c r="H11" i="113"/>
  <c r="G11" i="113"/>
  <c r="F11" i="113"/>
  <c r="E11" i="113"/>
  <c r="D11" i="113"/>
  <c r="C11" i="113"/>
  <c r="B11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M9" i="113"/>
  <c r="L9" i="113"/>
  <c r="K9" i="113"/>
  <c r="J9" i="113"/>
  <c r="I9" i="113"/>
  <c r="H9" i="113"/>
  <c r="G9" i="113"/>
  <c r="F9" i="113"/>
  <c r="E9" i="113"/>
  <c r="D9" i="113"/>
  <c r="C9" i="113"/>
  <c r="B9" i="113"/>
  <c r="O8" i="113"/>
  <c r="N8" i="113"/>
  <c r="M8" i="113"/>
  <c r="L8" i="113"/>
  <c r="K8" i="113"/>
  <c r="J8" i="113"/>
  <c r="I8" i="113"/>
  <c r="H8" i="113"/>
  <c r="G8" i="113"/>
  <c r="F8" i="113"/>
  <c r="E8" i="113"/>
  <c r="D8" i="113"/>
  <c r="C8" i="113"/>
  <c r="B8" i="113"/>
  <c r="D27" i="139" l="1"/>
  <c r="D28" i="139" s="1"/>
  <c r="E25" i="139"/>
  <c r="F25" i="139"/>
  <c r="G22" i="139"/>
  <c r="J21" i="139"/>
  <c r="H25" i="139"/>
  <c r="J25" i="139" s="1"/>
  <c r="G23" i="139"/>
  <c r="P26" i="140"/>
  <c r="K25" i="140"/>
  <c r="N21" i="140"/>
  <c r="M22" i="140"/>
  <c r="L21" i="140"/>
  <c r="M8" i="120"/>
  <c r="M9" i="120"/>
  <c r="M10" i="120"/>
  <c r="M12" i="120"/>
  <c r="M13" i="120"/>
  <c r="M14" i="120"/>
  <c r="B40" i="120"/>
  <c r="H40" i="120"/>
  <c r="G40" i="120"/>
  <c r="E40" i="120"/>
  <c r="K40" i="120" s="1"/>
  <c r="K39" i="120"/>
  <c r="M37" i="120"/>
  <c r="G16" i="120"/>
  <c r="K38" i="120"/>
  <c r="M38" i="120" s="1"/>
  <c r="D40" i="120"/>
  <c r="B16" i="120"/>
  <c r="K16" i="120" s="1"/>
  <c r="C39" i="120"/>
  <c r="C40" i="120" s="1"/>
  <c r="B38" i="120"/>
  <c r="F38" i="120"/>
  <c r="L38" i="120" s="1"/>
  <c r="F16" i="120"/>
  <c r="L16" i="120" s="1"/>
  <c r="G10" i="120"/>
  <c r="D8" i="120"/>
  <c r="D16" i="120" s="1"/>
  <c r="G39" i="121"/>
  <c r="J39" i="121" s="1"/>
  <c r="H41" i="121"/>
  <c r="J13" i="121"/>
  <c r="I41" i="121"/>
  <c r="J26" i="121"/>
  <c r="D28" i="121"/>
  <c r="D39" i="121" s="1"/>
  <c r="D9" i="121"/>
  <c r="D17" i="121" s="1"/>
  <c r="H9" i="121"/>
  <c r="G10" i="121"/>
  <c r="J10" i="121" s="1"/>
  <c r="D13" i="121"/>
  <c r="G14" i="121"/>
  <c r="J14" i="121" s="1"/>
  <c r="J30" i="121"/>
  <c r="J34" i="121"/>
  <c r="D11" i="121"/>
  <c r="J11" i="121" s="1"/>
  <c r="D38" i="121"/>
  <c r="D40" i="121" s="1"/>
  <c r="D41" i="121" s="1"/>
  <c r="G38" i="121"/>
  <c r="I38" i="121"/>
  <c r="I40" i="121" s="1"/>
  <c r="P12" i="117"/>
  <c r="Q12" i="117"/>
  <c r="S11" i="117"/>
  <c r="Q11" i="117"/>
  <c r="I12" i="117"/>
  <c r="R12" i="117" s="1"/>
  <c r="Q45" i="115"/>
  <c r="G45" i="115"/>
  <c r="F47" i="115"/>
  <c r="R45" i="115"/>
  <c r="E46" i="115"/>
  <c r="Q46" i="115" s="1"/>
  <c r="Q44" i="115"/>
  <c r="R46" i="115"/>
  <c r="S13" i="115"/>
  <c r="S14" i="115"/>
  <c r="L47" i="115"/>
  <c r="R19" i="115"/>
  <c r="S15" i="115"/>
  <c r="N47" i="115"/>
  <c r="S26" i="115"/>
  <c r="S28" i="115"/>
  <c r="Q32" i="115"/>
  <c r="Q9" i="115"/>
  <c r="G10" i="115"/>
  <c r="S10" i="115" s="1"/>
  <c r="M11" i="115"/>
  <c r="S11" i="115" s="1"/>
  <c r="G12" i="115"/>
  <c r="S12" i="115" s="1"/>
  <c r="G16" i="115"/>
  <c r="S16" i="115" s="1"/>
  <c r="M17" i="115"/>
  <c r="S17" i="115" s="1"/>
  <c r="G18" i="115"/>
  <c r="S18" i="115" s="1"/>
  <c r="J9" i="115"/>
  <c r="J19" i="115" s="1"/>
  <c r="R9" i="115"/>
  <c r="H14" i="115"/>
  <c r="Q14" i="115" s="1"/>
  <c r="D32" i="115"/>
  <c r="D45" i="115" s="1"/>
  <c r="D47" i="115" s="1"/>
  <c r="R44" i="115"/>
  <c r="M32" i="115"/>
  <c r="M45" i="115" s="1"/>
  <c r="M47" i="115" s="1"/>
  <c r="R32" i="115"/>
  <c r="S22" i="115"/>
  <c r="Q39" i="115"/>
  <c r="G44" i="115"/>
  <c r="O44" i="113"/>
  <c r="O17" i="113"/>
  <c r="J44" i="113"/>
  <c r="J43" i="113"/>
  <c r="J45" i="113" s="1"/>
  <c r="M44" i="113"/>
  <c r="M46" i="113" s="1"/>
  <c r="M18" i="113"/>
  <c r="P13" i="113"/>
  <c r="D18" i="113"/>
  <c r="D44" i="113"/>
  <c r="D46" i="113" s="1"/>
  <c r="N44" i="113"/>
  <c r="N18" i="113"/>
  <c r="E46" i="113"/>
  <c r="I45" i="113"/>
  <c r="I46" i="113" s="1"/>
  <c r="I18" i="113"/>
  <c r="G18" i="113"/>
  <c r="G44" i="113"/>
  <c r="G46" i="113" s="1"/>
  <c r="N43" i="113"/>
  <c r="N45" i="113" s="1"/>
  <c r="H44" i="113"/>
  <c r="H46" i="113" s="1"/>
  <c r="L44" i="113"/>
  <c r="L46" i="113" s="1"/>
  <c r="P21" i="113"/>
  <c r="P29" i="113"/>
  <c r="P16" i="113" s="1"/>
  <c r="O42" i="113"/>
  <c r="P42" i="113" s="1"/>
  <c r="J42" i="113"/>
  <c r="J17" i="113" s="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J25" i="111" s="1"/>
  <c r="I24" i="111"/>
  <c r="H24" i="111"/>
  <c r="G24" i="111"/>
  <c r="G9" i="111" s="1"/>
  <c r="D24" i="111"/>
  <c r="I23" i="111"/>
  <c r="H23" i="111"/>
  <c r="G23" i="111"/>
  <c r="D23" i="111"/>
  <c r="F21" i="111"/>
  <c r="F29" i="111" s="1"/>
  <c r="F31" i="111" s="1"/>
  <c r="E21" i="111"/>
  <c r="E29" i="111" s="1"/>
  <c r="E31" i="111" s="1"/>
  <c r="C21" i="111"/>
  <c r="C29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G12" i="111" s="1"/>
  <c r="D19" i="111"/>
  <c r="D12" i="111" s="1"/>
  <c r="I18" i="111"/>
  <c r="H18" i="111"/>
  <c r="G18" i="111"/>
  <c r="D18" i="111"/>
  <c r="J18" i="111" s="1"/>
  <c r="I17" i="111"/>
  <c r="H17" i="111"/>
  <c r="G17" i="111"/>
  <c r="D17" i="111"/>
  <c r="J17" i="111" s="1"/>
  <c r="I16" i="111"/>
  <c r="I21" i="111" s="1"/>
  <c r="I29" i="111" s="1"/>
  <c r="H16" i="111"/>
  <c r="H21" i="111" s="1"/>
  <c r="H29" i="111" s="1"/>
  <c r="G16" i="111"/>
  <c r="D16" i="111"/>
  <c r="J16" i="111" s="1"/>
  <c r="F12" i="111"/>
  <c r="E12" i="111"/>
  <c r="C12" i="111"/>
  <c r="B12" i="111"/>
  <c r="H12" i="111" s="1"/>
  <c r="G11" i="111"/>
  <c r="F11" i="111"/>
  <c r="E11" i="111"/>
  <c r="C11" i="111"/>
  <c r="I11" i="111" s="1"/>
  <c r="B11" i="111"/>
  <c r="H11" i="111" s="1"/>
  <c r="H10" i="111"/>
  <c r="F10" i="111"/>
  <c r="E10" i="111"/>
  <c r="D10" i="111"/>
  <c r="C10" i="111"/>
  <c r="I10" i="111" s="1"/>
  <c r="B10" i="111"/>
  <c r="F9" i="111"/>
  <c r="F13" i="111" s="1"/>
  <c r="E9" i="111"/>
  <c r="C9" i="111"/>
  <c r="B9" i="111"/>
  <c r="H9" i="111" s="1"/>
  <c r="R28" i="106"/>
  <c r="R30" i="106" s="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T27" i="106" s="1"/>
  <c r="R27" i="106"/>
  <c r="Q27" i="106"/>
  <c r="N27" i="106"/>
  <c r="K27" i="106"/>
  <c r="H27" i="106"/>
  <c r="E27" i="106"/>
  <c r="S26" i="106"/>
  <c r="T26" i="106" s="1"/>
  <c r="R26" i="106"/>
  <c r="Q26" i="106"/>
  <c r="N26" i="106"/>
  <c r="K26" i="106"/>
  <c r="H26" i="106"/>
  <c r="E26" i="106"/>
  <c r="S25" i="106"/>
  <c r="T25" i="106" s="1"/>
  <c r="R25" i="106"/>
  <c r="Q25" i="106"/>
  <c r="N25" i="106"/>
  <c r="K25" i="106"/>
  <c r="H25" i="106"/>
  <c r="E25" i="106"/>
  <c r="S24" i="106"/>
  <c r="T24" i="106" s="1"/>
  <c r="R24" i="106"/>
  <c r="Q24" i="106"/>
  <c r="N24" i="106"/>
  <c r="K24" i="106"/>
  <c r="H24" i="106"/>
  <c r="E24" i="106"/>
  <c r="S23" i="106"/>
  <c r="S28" i="106" s="1"/>
  <c r="S30" i="106" s="1"/>
  <c r="R23" i="106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P21" i="106"/>
  <c r="P29" i="106" s="1"/>
  <c r="O21" i="106"/>
  <c r="O29" i="106" s="1"/>
  <c r="O31" i="106" s="1"/>
  <c r="M21" i="106"/>
  <c r="M29" i="106" s="1"/>
  <c r="L21" i="106"/>
  <c r="L29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Q12" i="106" s="1"/>
  <c r="N19" i="106"/>
  <c r="K19" i="106"/>
  <c r="H19" i="106"/>
  <c r="E19" i="106"/>
  <c r="E12" i="106" s="1"/>
  <c r="S18" i="106"/>
  <c r="S21" i="106" s="1"/>
  <c r="S29" i="106" s="1"/>
  <c r="R18" i="106"/>
  <c r="R11" i="106" s="1"/>
  <c r="Q18" i="106"/>
  <c r="N18" i="106"/>
  <c r="K18" i="106"/>
  <c r="K21" i="106" s="1"/>
  <c r="K29" i="106" s="1"/>
  <c r="K31" i="106" s="1"/>
  <c r="H18" i="106"/>
  <c r="H11" i="106" s="1"/>
  <c r="E18" i="106"/>
  <c r="S17" i="106"/>
  <c r="R17" i="106"/>
  <c r="T17" i="106" s="1"/>
  <c r="Q17" i="106"/>
  <c r="Q10" i="106" s="1"/>
  <c r="N17" i="106"/>
  <c r="K17" i="106"/>
  <c r="H17" i="106"/>
  <c r="E17" i="106"/>
  <c r="E10" i="106" s="1"/>
  <c r="S16" i="106"/>
  <c r="R16" i="106"/>
  <c r="R9" i="106" s="1"/>
  <c r="Q16" i="106"/>
  <c r="N16" i="106"/>
  <c r="N21" i="106" s="1"/>
  <c r="N29" i="106" s="1"/>
  <c r="K16" i="106"/>
  <c r="H16" i="106"/>
  <c r="E16" i="106"/>
  <c r="E21" i="106" s="1"/>
  <c r="E29" i="106" s="1"/>
  <c r="E31" i="106" s="1"/>
  <c r="P12" i="106"/>
  <c r="O12" i="106"/>
  <c r="N12" i="106"/>
  <c r="M12" i="106"/>
  <c r="L12" i="106"/>
  <c r="K12" i="106"/>
  <c r="J12" i="106"/>
  <c r="I12" i="106"/>
  <c r="H12" i="106"/>
  <c r="G12" i="106"/>
  <c r="S12" i="106" s="1"/>
  <c r="F12" i="106"/>
  <c r="D12" i="106"/>
  <c r="C12" i="106"/>
  <c r="R12" i="106" s="1"/>
  <c r="Q11" i="106"/>
  <c r="P11" i="106"/>
  <c r="O11" i="106"/>
  <c r="N11" i="106"/>
  <c r="M11" i="106"/>
  <c r="L11" i="106"/>
  <c r="J11" i="106"/>
  <c r="I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H10" i="106"/>
  <c r="G10" i="106"/>
  <c r="F10" i="106"/>
  <c r="D10" i="106"/>
  <c r="C10" i="106"/>
  <c r="Q9" i="106"/>
  <c r="P9" i="106"/>
  <c r="P13" i="106" s="1"/>
  <c r="O9" i="106"/>
  <c r="O13" i="106" s="1"/>
  <c r="N9" i="106"/>
  <c r="N13" i="106" s="1"/>
  <c r="M9" i="106"/>
  <c r="M13" i="106" s="1"/>
  <c r="L9" i="106"/>
  <c r="L13" i="106" s="1"/>
  <c r="J9" i="106"/>
  <c r="J13" i="106" s="1"/>
  <c r="I9" i="106"/>
  <c r="I13" i="106" s="1"/>
  <c r="H9" i="106"/>
  <c r="G9" i="106"/>
  <c r="G13" i="106" s="1"/>
  <c r="F9" i="106"/>
  <c r="E9" i="106"/>
  <c r="E13" i="106" s="1"/>
  <c r="D9" i="106"/>
  <c r="C9" i="106"/>
  <c r="E27" i="107"/>
  <c r="O26" i="107"/>
  <c r="N26" i="107"/>
  <c r="N28" i="107" s="1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S25" i="107" s="1"/>
  <c r="M25" i="107"/>
  <c r="J25" i="107"/>
  <c r="J12" i="107" s="1"/>
  <c r="G25" i="107"/>
  <c r="D25" i="107"/>
  <c r="D12" i="107" s="1"/>
  <c r="R23" i="107"/>
  <c r="Q23" i="107"/>
  <c r="S23" i="107" s="1"/>
  <c r="M23" i="107"/>
  <c r="J23" i="107"/>
  <c r="J10" i="107" s="1"/>
  <c r="G23" i="107"/>
  <c r="D23" i="107"/>
  <c r="R22" i="107"/>
  <c r="S22" i="107" s="1"/>
  <c r="Q22" i="107"/>
  <c r="P22" i="107"/>
  <c r="P9" i="107" s="1"/>
  <c r="P13" i="107" s="1"/>
  <c r="M22" i="107"/>
  <c r="M26" i="107" s="1"/>
  <c r="M28" i="107" s="1"/>
  <c r="J22" i="107"/>
  <c r="G22" i="107"/>
  <c r="D22" i="107"/>
  <c r="R21" i="107"/>
  <c r="R26" i="107" s="1"/>
  <c r="R28" i="107" s="1"/>
  <c r="Q21" i="107"/>
  <c r="O20" i="107"/>
  <c r="O27" i="107" s="1"/>
  <c r="N20" i="107"/>
  <c r="L20" i="107"/>
  <c r="L27" i="107" s="1"/>
  <c r="L29" i="107" s="1"/>
  <c r="K20" i="107"/>
  <c r="K27" i="107" s="1"/>
  <c r="I20" i="107"/>
  <c r="I27" i="107" s="1"/>
  <c r="H20" i="107"/>
  <c r="H27" i="107" s="1"/>
  <c r="F20" i="107"/>
  <c r="R20" i="107" s="1"/>
  <c r="R27" i="107" s="1"/>
  <c r="R29" i="107" s="1"/>
  <c r="E20" i="107"/>
  <c r="C20" i="107"/>
  <c r="C27" i="107" s="1"/>
  <c r="B20" i="107"/>
  <c r="B27" i="107" s="1"/>
  <c r="R19" i="107"/>
  <c r="Q19" i="107"/>
  <c r="M19" i="107"/>
  <c r="J19" i="107"/>
  <c r="G19" i="107"/>
  <c r="G12" i="107" s="1"/>
  <c r="D19" i="107"/>
  <c r="R18" i="107"/>
  <c r="Q18" i="107"/>
  <c r="S18" i="107" s="1"/>
  <c r="M18" i="107"/>
  <c r="J18" i="107"/>
  <c r="G18" i="107"/>
  <c r="D18" i="107"/>
  <c r="D20" i="107" s="1"/>
  <c r="D27" i="107" s="1"/>
  <c r="R17" i="107"/>
  <c r="S17" i="107" s="1"/>
  <c r="Q17" i="107"/>
  <c r="M17" i="107"/>
  <c r="J17" i="107"/>
  <c r="G17" i="107"/>
  <c r="G10" i="107" s="1"/>
  <c r="D17" i="107"/>
  <c r="R16" i="107"/>
  <c r="Q16" i="107"/>
  <c r="S16" i="107" s="1"/>
  <c r="P16" i="107"/>
  <c r="M16" i="107"/>
  <c r="J16" i="107"/>
  <c r="G16" i="107"/>
  <c r="G20" i="107" s="1"/>
  <c r="G27" i="107" s="1"/>
  <c r="D16" i="107"/>
  <c r="L12" i="107"/>
  <c r="K12" i="107"/>
  <c r="I12" i="107"/>
  <c r="H12" i="107"/>
  <c r="F12" i="107"/>
  <c r="E12" i="107"/>
  <c r="C12" i="107"/>
  <c r="B12" i="107"/>
  <c r="C11" i="107"/>
  <c r="R11" i="107" s="1"/>
  <c r="B11" i="107"/>
  <c r="Q11" i="107" s="1"/>
  <c r="M10" i="107"/>
  <c r="L10" i="107"/>
  <c r="K10" i="107"/>
  <c r="I10" i="107"/>
  <c r="H10" i="107"/>
  <c r="F10" i="107"/>
  <c r="E10" i="107"/>
  <c r="D10" i="107"/>
  <c r="C10" i="107"/>
  <c r="B10" i="107"/>
  <c r="O9" i="107"/>
  <c r="O13" i="107" s="1"/>
  <c r="N9" i="107"/>
  <c r="N13" i="107" s="1"/>
  <c r="L9" i="107"/>
  <c r="L13" i="107" s="1"/>
  <c r="K9" i="107"/>
  <c r="J9" i="107"/>
  <c r="I9" i="107"/>
  <c r="H9" i="107"/>
  <c r="H13" i="107" s="1"/>
  <c r="F9" i="107"/>
  <c r="E9" i="107"/>
  <c r="D9" i="107"/>
  <c r="C9" i="107"/>
  <c r="B9" i="107"/>
  <c r="B13" i="107" s="1"/>
  <c r="G25" i="139" l="1"/>
  <c r="P21" i="140"/>
  <c r="N25" i="140"/>
  <c r="P25" i="140" s="1"/>
  <c r="L25" i="140"/>
  <c r="O21" i="140"/>
  <c r="O25" i="140" s="1"/>
  <c r="M21" i="140"/>
  <c r="M25" i="140" s="1"/>
  <c r="M16" i="120"/>
  <c r="M40" i="120"/>
  <c r="F40" i="120"/>
  <c r="L40" i="120" s="1"/>
  <c r="L39" i="120"/>
  <c r="M39" i="120" s="1"/>
  <c r="J9" i="121"/>
  <c r="G40" i="121"/>
  <c r="J38" i="121"/>
  <c r="J28" i="121"/>
  <c r="G17" i="121"/>
  <c r="J17" i="121" s="1"/>
  <c r="S12" i="117"/>
  <c r="R47" i="115"/>
  <c r="H19" i="115"/>
  <c r="Q19" i="115" s="1"/>
  <c r="G46" i="115"/>
  <c r="S46" i="115" s="1"/>
  <c r="S44" i="115"/>
  <c r="S9" i="115"/>
  <c r="S32" i="115"/>
  <c r="E47" i="115"/>
  <c r="Q47" i="115" s="1"/>
  <c r="G47" i="115"/>
  <c r="S45" i="115"/>
  <c r="S47" i="115" s="1"/>
  <c r="M19" i="115"/>
  <c r="G19" i="115"/>
  <c r="S19" i="115" s="1"/>
  <c r="P43" i="113"/>
  <c r="P45" i="113" s="1"/>
  <c r="P17" i="113"/>
  <c r="O43" i="113"/>
  <c r="J18" i="113"/>
  <c r="N46" i="113"/>
  <c r="J46" i="113"/>
  <c r="P8" i="113"/>
  <c r="P31" i="113"/>
  <c r="I12" i="111"/>
  <c r="I13" i="111" s="1"/>
  <c r="J12" i="111"/>
  <c r="J19" i="111"/>
  <c r="J21" i="111" s="1"/>
  <c r="J29" i="111" s="1"/>
  <c r="G21" i="111"/>
  <c r="G29" i="111" s="1"/>
  <c r="J24" i="111"/>
  <c r="G28" i="111"/>
  <c r="G30" i="111" s="1"/>
  <c r="E13" i="111"/>
  <c r="J26" i="111"/>
  <c r="C13" i="111"/>
  <c r="H13" i="111"/>
  <c r="H28" i="111"/>
  <c r="H30" i="111" s="1"/>
  <c r="H31" i="111" s="1"/>
  <c r="J23" i="111"/>
  <c r="I9" i="111"/>
  <c r="C31" i="111"/>
  <c r="I28" i="111"/>
  <c r="I30" i="111" s="1"/>
  <c r="I31" i="111" s="1"/>
  <c r="G13" i="111"/>
  <c r="J10" i="111"/>
  <c r="D11" i="111"/>
  <c r="J11" i="111" s="1"/>
  <c r="B13" i="111"/>
  <c r="D21" i="111"/>
  <c r="D29" i="111" s="1"/>
  <c r="D9" i="111"/>
  <c r="G10" i="111"/>
  <c r="D28" i="111"/>
  <c r="D30" i="111" s="1"/>
  <c r="Q21" i="106"/>
  <c r="Q29" i="106" s="1"/>
  <c r="Q31" i="106" s="1"/>
  <c r="K11" i="106"/>
  <c r="R13" i="106"/>
  <c r="F13" i="106"/>
  <c r="H21" i="106"/>
  <c r="H29" i="106" s="1"/>
  <c r="H31" i="106" s="1"/>
  <c r="R21" i="106"/>
  <c r="R29" i="106" s="1"/>
  <c r="R31" i="106" s="1"/>
  <c r="H13" i="106"/>
  <c r="D13" i="106"/>
  <c r="T18" i="106"/>
  <c r="T11" i="106" s="1"/>
  <c r="C13" i="106"/>
  <c r="T10" i="106"/>
  <c r="P31" i="106"/>
  <c r="L31" i="106"/>
  <c r="S31" i="106"/>
  <c r="Q13" i="106"/>
  <c r="T12" i="106"/>
  <c r="N31" i="106"/>
  <c r="C31" i="106"/>
  <c r="M31" i="106"/>
  <c r="T23" i="106"/>
  <c r="K9" i="106"/>
  <c r="S9" i="106"/>
  <c r="S11" i="106"/>
  <c r="T16" i="106"/>
  <c r="P26" i="107"/>
  <c r="M12" i="107"/>
  <c r="K13" i="107"/>
  <c r="G26" i="107"/>
  <c r="G28" i="107" s="1"/>
  <c r="G29" i="107" s="1"/>
  <c r="F13" i="107"/>
  <c r="I13" i="107"/>
  <c r="J26" i="107"/>
  <c r="J28" i="107" s="1"/>
  <c r="J29" i="107" s="1"/>
  <c r="B29" i="107"/>
  <c r="P20" i="107"/>
  <c r="R9" i="107"/>
  <c r="E13" i="107"/>
  <c r="Q12" i="107"/>
  <c r="Q9" i="107"/>
  <c r="R10" i="107"/>
  <c r="S10" i="107" s="1"/>
  <c r="D11" i="107"/>
  <c r="D13" i="107" s="1"/>
  <c r="S19" i="107"/>
  <c r="K29" i="107"/>
  <c r="Q26" i="107"/>
  <c r="Q28" i="107" s="1"/>
  <c r="G9" i="107"/>
  <c r="G13" i="107" s="1"/>
  <c r="J13" i="107"/>
  <c r="S11" i="107"/>
  <c r="S21" i="107"/>
  <c r="Q10" i="107"/>
  <c r="R12" i="107"/>
  <c r="M20" i="107"/>
  <c r="M27" i="107" s="1"/>
  <c r="M29" i="107" s="1"/>
  <c r="J20" i="107"/>
  <c r="J27" i="107" s="1"/>
  <c r="D26" i="107"/>
  <c r="D28" i="107" s="1"/>
  <c r="D29" i="107" s="1"/>
  <c r="H29" i="107"/>
  <c r="S26" i="107"/>
  <c r="S28" i="107" s="1"/>
  <c r="E29" i="107"/>
  <c r="C29" i="107"/>
  <c r="I29" i="107"/>
  <c r="O28" i="107"/>
  <c r="O29" i="107" s="1"/>
  <c r="M9" i="107"/>
  <c r="M13" i="107" s="1"/>
  <c r="C13" i="107"/>
  <c r="Q20" i="107"/>
  <c r="F27" i="107"/>
  <c r="F29" i="107" s="1"/>
  <c r="N27" i="107"/>
  <c r="O48" i="137"/>
  <c r="N48" i="137"/>
  <c r="M48" i="137"/>
  <c r="L48" i="137"/>
  <c r="K48" i="137"/>
  <c r="J48" i="137"/>
  <c r="I48" i="137"/>
  <c r="H48" i="137"/>
  <c r="G48" i="137"/>
  <c r="F48" i="137"/>
  <c r="E48" i="137"/>
  <c r="D48" i="137"/>
  <c r="O47" i="137"/>
  <c r="O49" i="137" s="1"/>
  <c r="N47" i="137"/>
  <c r="N49" i="137" s="1"/>
  <c r="M47" i="137"/>
  <c r="M49" i="137" s="1"/>
  <c r="L47" i="137"/>
  <c r="L49" i="137" s="1"/>
  <c r="K47" i="137"/>
  <c r="K49" i="137" s="1"/>
  <c r="J47" i="137"/>
  <c r="J49" i="137" s="1"/>
  <c r="I47" i="137"/>
  <c r="I49" i="137" s="1"/>
  <c r="H47" i="137"/>
  <c r="H49" i="137" s="1"/>
  <c r="G47" i="137"/>
  <c r="G49" i="137" s="1"/>
  <c r="F47" i="137"/>
  <c r="F49" i="137" s="1"/>
  <c r="E47" i="137"/>
  <c r="E49" i="137" s="1"/>
  <c r="D47" i="137"/>
  <c r="D49" i="137" s="1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0" i="137"/>
  <c r="N40" i="137"/>
  <c r="M40" i="137"/>
  <c r="L40" i="137"/>
  <c r="K40" i="137"/>
  <c r="J40" i="137"/>
  <c r="I40" i="137"/>
  <c r="H40" i="137"/>
  <c r="G40" i="137"/>
  <c r="F40" i="137"/>
  <c r="E40" i="137"/>
  <c r="D40" i="137"/>
  <c r="O23" i="137"/>
  <c r="N23" i="137"/>
  <c r="M23" i="137"/>
  <c r="L23" i="137"/>
  <c r="K23" i="137"/>
  <c r="J23" i="137"/>
  <c r="I23" i="137"/>
  <c r="H23" i="137"/>
  <c r="G23" i="137"/>
  <c r="F23" i="137"/>
  <c r="E23" i="137"/>
  <c r="D23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K44" i="135"/>
  <c r="G44" i="135"/>
  <c r="L43" i="135"/>
  <c r="H43" i="135"/>
  <c r="D43" i="135"/>
  <c r="D45" i="135" s="1"/>
  <c r="L42" i="135"/>
  <c r="L44" i="135" s="1"/>
  <c r="K42" i="135"/>
  <c r="J42" i="135"/>
  <c r="J44" i="135" s="1"/>
  <c r="I42" i="135"/>
  <c r="I44" i="135" s="1"/>
  <c r="H42" i="135"/>
  <c r="H44" i="135" s="1"/>
  <c r="G42" i="135"/>
  <c r="F42" i="135"/>
  <c r="F44" i="135" s="1"/>
  <c r="E42" i="135"/>
  <c r="E44" i="135" s="1"/>
  <c r="D42" i="135"/>
  <c r="D44" i="135" s="1"/>
  <c r="L34" i="135"/>
  <c r="K34" i="135"/>
  <c r="K43" i="135" s="1"/>
  <c r="K45" i="135" s="1"/>
  <c r="J34" i="135"/>
  <c r="J43" i="135" s="1"/>
  <c r="J45" i="135" s="1"/>
  <c r="I34" i="135"/>
  <c r="I43" i="135" s="1"/>
  <c r="H34" i="135"/>
  <c r="G34" i="135"/>
  <c r="G43" i="135" s="1"/>
  <c r="G45" i="135" s="1"/>
  <c r="F34" i="135"/>
  <c r="F43" i="135" s="1"/>
  <c r="F45" i="135" s="1"/>
  <c r="E34" i="135"/>
  <c r="E43" i="135" s="1"/>
  <c r="D34" i="135"/>
  <c r="L20" i="135"/>
  <c r="K20" i="135"/>
  <c r="J20" i="135"/>
  <c r="I20" i="135"/>
  <c r="H20" i="135"/>
  <c r="G20" i="135"/>
  <c r="F20" i="135"/>
  <c r="E20" i="135"/>
  <c r="D20" i="135"/>
  <c r="D3" i="135"/>
  <c r="B1" i="135"/>
  <c r="U22" i="133"/>
  <c r="M22" i="133"/>
  <c r="E22" i="133"/>
  <c r="R21" i="133"/>
  <c r="J21" i="133"/>
  <c r="X20" i="133"/>
  <c r="X22" i="133" s="1"/>
  <c r="W20" i="133"/>
  <c r="W22" i="133" s="1"/>
  <c r="V20" i="133"/>
  <c r="V22" i="133" s="1"/>
  <c r="U20" i="133"/>
  <c r="T20" i="133"/>
  <c r="T22" i="133" s="1"/>
  <c r="S20" i="133"/>
  <c r="S22" i="133" s="1"/>
  <c r="R20" i="133"/>
  <c r="R22" i="133" s="1"/>
  <c r="Q20" i="133"/>
  <c r="Q22" i="133" s="1"/>
  <c r="P20" i="133"/>
  <c r="P22" i="133" s="1"/>
  <c r="O20" i="133"/>
  <c r="O22" i="133" s="1"/>
  <c r="N20" i="133"/>
  <c r="N22" i="133" s="1"/>
  <c r="M20" i="133"/>
  <c r="L20" i="133"/>
  <c r="L22" i="133" s="1"/>
  <c r="K20" i="133"/>
  <c r="K22" i="133" s="1"/>
  <c r="J20" i="133"/>
  <c r="J22" i="133" s="1"/>
  <c r="I20" i="133"/>
  <c r="I22" i="133" s="1"/>
  <c r="H20" i="133"/>
  <c r="H22" i="133" s="1"/>
  <c r="G20" i="133"/>
  <c r="G22" i="133" s="1"/>
  <c r="F20" i="133"/>
  <c r="F22" i="133" s="1"/>
  <c r="E20" i="133"/>
  <c r="D20" i="133"/>
  <c r="D22" i="133" s="1"/>
  <c r="X16" i="133"/>
  <c r="X21" i="133" s="1"/>
  <c r="X23" i="133" s="1"/>
  <c r="W16" i="133"/>
  <c r="W21" i="133" s="1"/>
  <c r="V16" i="133"/>
  <c r="V21" i="133" s="1"/>
  <c r="V23" i="133" s="1"/>
  <c r="U16" i="133"/>
  <c r="U21" i="133" s="1"/>
  <c r="U23" i="133" s="1"/>
  <c r="T16" i="133"/>
  <c r="T21" i="133" s="1"/>
  <c r="T23" i="133" s="1"/>
  <c r="S16" i="133"/>
  <c r="S21" i="133" s="1"/>
  <c r="R16" i="133"/>
  <c r="Q16" i="133"/>
  <c r="Q21" i="133" s="1"/>
  <c r="P16" i="133"/>
  <c r="P21" i="133" s="1"/>
  <c r="P23" i="133" s="1"/>
  <c r="O16" i="133"/>
  <c r="O21" i="133" s="1"/>
  <c r="N16" i="133"/>
  <c r="N21" i="133" s="1"/>
  <c r="N23" i="133" s="1"/>
  <c r="M16" i="133"/>
  <c r="M21" i="133" s="1"/>
  <c r="M23" i="133" s="1"/>
  <c r="L16" i="133"/>
  <c r="L21" i="133" s="1"/>
  <c r="L23" i="133" s="1"/>
  <c r="K16" i="133"/>
  <c r="K21" i="133" s="1"/>
  <c r="J16" i="133"/>
  <c r="I16" i="133"/>
  <c r="I21" i="133" s="1"/>
  <c r="H16" i="133"/>
  <c r="H21" i="133" s="1"/>
  <c r="H23" i="133" s="1"/>
  <c r="G16" i="133"/>
  <c r="G21" i="133" s="1"/>
  <c r="F16" i="133"/>
  <c r="F21" i="133" s="1"/>
  <c r="F23" i="133" s="1"/>
  <c r="E16" i="133"/>
  <c r="E21" i="133" s="1"/>
  <c r="E23" i="133" s="1"/>
  <c r="D16" i="133"/>
  <c r="D21" i="133" s="1"/>
  <c r="D23" i="133" s="1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57" i="132"/>
  <c r="U59" i="132" s="1"/>
  <c r="T57" i="132"/>
  <c r="T59" i="132" s="1"/>
  <c r="S57" i="132"/>
  <c r="S59" i="132" s="1"/>
  <c r="R57" i="132"/>
  <c r="R59" i="132" s="1"/>
  <c r="Q57" i="132"/>
  <c r="Q59" i="132" s="1"/>
  <c r="P57" i="132"/>
  <c r="P59" i="132" s="1"/>
  <c r="O57" i="132"/>
  <c r="O59" i="132" s="1"/>
  <c r="N57" i="132"/>
  <c r="N59" i="132" s="1"/>
  <c r="M57" i="132"/>
  <c r="M59" i="132" s="1"/>
  <c r="L57" i="132"/>
  <c r="L59" i="132" s="1"/>
  <c r="K57" i="132"/>
  <c r="K59" i="132" s="1"/>
  <c r="J57" i="132"/>
  <c r="J59" i="132" s="1"/>
  <c r="I57" i="132"/>
  <c r="I59" i="132" s="1"/>
  <c r="H57" i="132"/>
  <c r="H59" i="132" s="1"/>
  <c r="G57" i="132"/>
  <c r="G59" i="132" s="1"/>
  <c r="F57" i="132"/>
  <c r="F59" i="132" s="1"/>
  <c r="E57" i="132"/>
  <c r="E59" i="132" s="1"/>
  <c r="D57" i="132"/>
  <c r="D59" i="132" s="1"/>
  <c r="U44" i="132"/>
  <c r="U58" i="132" s="1"/>
  <c r="T44" i="132"/>
  <c r="T58" i="132" s="1"/>
  <c r="S44" i="132"/>
  <c r="S58" i="132" s="1"/>
  <c r="S60" i="132" s="1"/>
  <c r="R44" i="132"/>
  <c r="R58" i="132" s="1"/>
  <c r="R60" i="132" s="1"/>
  <c r="Q44" i="132"/>
  <c r="Q58" i="132" s="1"/>
  <c r="P44" i="132"/>
  <c r="P58" i="132" s="1"/>
  <c r="O44" i="132"/>
  <c r="O58" i="132" s="1"/>
  <c r="O60" i="132" s="1"/>
  <c r="N44" i="132"/>
  <c r="N58" i="132" s="1"/>
  <c r="N60" i="132" s="1"/>
  <c r="M44" i="132"/>
  <c r="M58" i="132" s="1"/>
  <c r="L44" i="132"/>
  <c r="L58" i="132" s="1"/>
  <c r="K44" i="132"/>
  <c r="K58" i="132" s="1"/>
  <c r="K60" i="132" s="1"/>
  <c r="J44" i="132"/>
  <c r="J58" i="132" s="1"/>
  <c r="J60" i="132" s="1"/>
  <c r="I44" i="132"/>
  <c r="I58" i="132" s="1"/>
  <c r="H44" i="132"/>
  <c r="H58" i="132" s="1"/>
  <c r="G44" i="132"/>
  <c r="G58" i="132" s="1"/>
  <c r="G60" i="132" s="1"/>
  <c r="F44" i="132"/>
  <c r="F58" i="132" s="1"/>
  <c r="F60" i="132" s="1"/>
  <c r="E44" i="132"/>
  <c r="E58" i="132" s="1"/>
  <c r="D44" i="132"/>
  <c r="D58" i="132" s="1"/>
  <c r="U25" i="132"/>
  <c r="T25" i="132"/>
  <c r="S25" i="132"/>
  <c r="R25" i="132"/>
  <c r="Q25" i="132"/>
  <c r="P25" i="132"/>
  <c r="O25" i="132"/>
  <c r="N25" i="132"/>
  <c r="M25" i="132"/>
  <c r="L25" i="132"/>
  <c r="K25" i="132"/>
  <c r="J25" i="132"/>
  <c r="I25" i="132"/>
  <c r="H25" i="132"/>
  <c r="G25" i="132"/>
  <c r="F25" i="132"/>
  <c r="E25" i="132"/>
  <c r="D25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64" i="167"/>
  <c r="U66" i="167" s="1"/>
  <c r="T64" i="167"/>
  <c r="T66" i="167" s="1"/>
  <c r="S64" i="167"/>
  <c r="R64" i="167"/>
  <c r="Q64" i="167"/>
  <c r="Q66" i="167" s="1"/>
  <c r="P64" i="167"/>
  <c r="P66" i="167" s="1"/>
  <c r="O64" i="167"/>
  <c r="N64" i="167"/>
  <c r="M64" i="167"/>
  <c r="M66" i="167" s="1"/>
  <c r="L64" i="167"/>
  <c r="L66" i="167" s="1"/>
  <c r="K64" i="167"/>
  <c r="J64" i="167"/>
  <c r="I64" i="167"/>
  <c r="I66" i="167" s="1"/>
  <c r="H64" i="167"/>
  <c r="H66" i="167" s="1"/>
  <c r="G64" i="167"/>
  <c r="F64" i="167"/>
  <c r="E64" i="167"/>
  <c r="E66" i="167" s="1"/>
  <c r="D64" i="167"/>
  <c r="D66" i="167" s="1"/>
  <c r="U63" i="167"/>
  <c r="U65" i="167" s="1"/>
  <c r="T63" i="167"/>
  <c r="T65" i="167" s="1"/>
  <c r="S63" i="167"/>
  <c r="S65" i="167" s="1"/>
  <c r="R63" i="167"/>
  <c r="R65" i="167" s="1"/>
  <c r="Q63" i="167"/>
  <c r="Q65" i="167" s="1"/>
  <c r="P63" i="167"/>
  <c r="P65" i="167" s="1"/>
  <c r="O63" i="167"/>
  <c r="O65" i="167" s="1"/>
  <c r="N63" i="167"/>
  <c r="N65" i="167" s="1"/>
  <c r="M63" i="167"/>
  <c r="M65" i="167" s="1"/>
  <c r="L63" i="167"/>
  <c r="L65" i="167" s="1"/>
  <c r="K63" i="167"/>
  <c r="K65" i="167" s="1"/>
  <c r="J63" i="167"/>
  <c r="J65" i="167" s="1"/>
  <c r="I63" i="167"/>
  <c r="I65" i="167" s="1"/>
  <c r="H63" i="167"/>
  <c r="H65" i="167" s="1"/>
  <c r="G63" i="167"/>
  <c r="G65" i="167" s="1"/>
  <c r="F63" i="167"/>
  <c r="F65" i="167" s="1"/>
  <c r="E63" i="167"/>
  <c r="E65" i="167" s="1"/>
  <c r="D63" i="167"/>
  <c r="D65" i="167" s="1"/>
  <c r="U52" i="167"/>
  <c r="T52" i="167"/>
  <c r="S52" i="167"/>
  <c r="R52" i="167"/>
  <c r="Q52" i="167"/>
  <c r="P52" i="167"/>
  <c r="O52" i="167"/>
  <c r="N52" i="167"/>
  <c r="M52" i="167"/>
  <c r="L52" i="167"/>
  <c r="K52" i="167"/>
  <c r="J52" i="167"/>
  <c r="I52" i="167"/>
  <c r="H52" i="167"/>
  <c r="G52" i="167"/>
  <c r="F52" i="167"/>
  <c r="E52" i="167"/>
  <c r="D52" i="167"/>
  <c r="U29" i="167"/>
  <c r="T29" i="167"/>
  <c r="S29" i="167"/>
  <c r="R29" i="167"/>
  <c r="Q29" i="167"/>
  <c r="P29" i="167"/>
  <c r="O29" i="167"/>
  <c r="N29" i="167"/>
  <c r="M29" i="167"/>
  <c r="L29" i="167"/>
  <c r="K29" i="167"/>
  <c r="J29" i="167"/>
  <c r="I29" i="167"/>
  <c r="H29" i="167"/>
  <c r="G29" i="167"/>
  <c r="F29" i="167"/>
  <c r="E29" i="167"/>
  <c r="D29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J40" i="121" l="1"/>
  <c r="G41" i="121"/>
  <c r="J41" i="121" s="1"/>
  <c r="O45" i="113"/>
  <c r="O46" i="113" s="1"/>
  <c r="O18" i="113"/>
  <c r="P18" i="113"/>
  <c r="P44" i="113"/>
  <c r="P46" i="113" s="1"/>
  <c r="G31" i="111"/>
  <c r="J28" i="111"/>
  <c r="J30" i="111" s="1"/>
  <c r="J31" i="111" s="1"/>
  <c r="D31" i="111"/>
  <c r="D13" i="111"/>
  <c r="J9" i="111"/>
  <c r="J13" i="111" s="1"/>
  <c r="K13" i="106"/>
  <c r="T21" i="106"/>
  <c r="T29" i="106" s="1"/>
  <c r="T28" i="106"/>
  <c r="T30" i="106" s="1"/>
  <c r="T9" i="106"/>
  <c r="T13" i="106" s="1"/>
  <c r="S13" i="106"/>
  <c r="R13" i="107"/>
  <c r="S9" i="107"/>
  <c r="S12" i="107"/>
  <c r="S13" i="107" s="1"/>
  <c r="Q13" i="107"/>
  <c r="P28" i="107"/>
  <c r="N29" i="107"/>
  <c r="P27" i="107"/>
  <c r="Q27" i="107"/>
  <c r="S20" i="107"/>
  <c r="L45" i="135"/>
  <c r="E45" i="135"/>
  <c r="I45" i="135"/>
  <c r="H45" i="135"/>
  <c r="I23" i="133"/>
  <c r="Q23" i="133"/>
  <c r="J23" i="133"/>
  <c r="R23" i="133"/>
  <c r="K23" i="133"/>
  <c r="S23" i="133"/>
  <c r="G23" i="133"/>
  <c r="O23" i="133"/>
  <c r="W23" i="133"/>
  <c r="D22" i="131"/>
  <c r="H22" i="131"/>
  <c r="L22" i="131"/>
  <c r="P22" i="131"/>
  <c r="T22" i="131"/>
  <c r="E22" i="131"/>
  <c r="I22" i="131"/>
  <c r="M22" i="131"/>
  <c r="Q22" i="131"/>
  <c r="U22" i="131"/>
  <c r="D60" i="132"/>
  <c r="H60" i="132"/>
  <c r="L60" i="132"/>
  <c r="P60" i="132"/>
  <c r="T60" i="132"/>
  <c r="E60" i="132"/>
  <c r="I60" i="132"/>
  <c r="M60" i="132"/>
  <c r="Q60" i="132"/>
  <c r="U60" i="132"/>
  <c r="G66" i="167"/>
  <c r="K66" i="167"/>
  <c r="O66" i="167"/>
  <c r="S66" i="167"/>
  <c r="F66" i="167"/>
  <c r="J66" i="167"/>
  <c r="N66" i="167"/>
  <c r="R66" i="167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D33" i="142"/>
  <c r="M33" i="142" s="1"/>
  <c r="L32" i="142"/>
  <c r="L35" i="142" s="1"/>
  <c r="L37" i="142" s="1"/>
  <c r="K32" i="142"/>
  <c r="J32" i="142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M29" i="142" s="1"/>
  <c r="D29" i="142"/>
  <c r="L28" i="142"/>
  <c r="K28" i="142"/>
  <c r="K35" i="142" s="1"/>
  <c r="K37" i="142" s="1"/>
  <c r="J28" i="142"/>
  <c r="J35" i="142" s="1"/>
  <c r="J37" i="142" s="1"/>
  <c r="G28" i="142"/>
  <c r="G35" i="142" s="1"/>
  <c r="G37" i="142" s="1"/>
  <c r="D28" i="142"/>
  <c r="M28" i="142" s="1"/>
  <c r="I26" i="142"/>
  <c r="I36" i="142" s="1"/>
  <c r="I38" i="142" s="1"/>
  <c r="F26" i="142"/>
  <c r="F36" i="142" s="1"/>
  <c r="F38" i="142" s="1"/>
  <c r="C26" i="142"/>
  <c r="C36" i="142" s="1"/>
  <c r="B26" i="142"/>
  <c r="B36" i="142" s="1"/>
  <c r="L25" i="142"/>
  <c r="K25" i="142"/>
  <c r="J25" i="142"/>
  <c r="G25" i="142"/>
  <c r="M25" i="142" s="1"/>
  <c r="D25" i="142"/>
  <c r="L24" i="142"/>
  <c r="K24" i="142"/>
  <c r="J24" i="142"/>
  <c r="G24" i="142"/>
  <c r="M24" i="142" s="1"/>
  <c r="L23" i="142"/>
  <c r="K23" i="142"/>
  <c r="J23" i="142"/>
  <c r="G23" i="142"/>
  <c r="D23" i="142"/>
  <c r="M23" i="142" s="1"/>
  <c r="L22" i="142"/>
  <c r="H22" i="142"/>
  <c r="H12" i="142" s="1"/>
  <c r="K12" i="142" s="1"/>
  <c r="G22" i="142"/>
  <c r="D22" i="142"/>
  <c r="M22" i="142" s="1"/>
  <c r="L21" i="142"/>
  <c r="H21" i="142"/>
  <c r="E21" i="142"/>
  <c r="K21" i="142" s="1"/>
  <c r="D21" i="142"/>
  <c r="L20" i="142"/>
  <c r="H20" i="142"/>
  <c r="J20" i="142" s="1"/>
  <c r="E20" i="142"/>
  <c r="G20" i="142" s="1"/>
  <c r="D20" i="142"/>
  <c r="L19" i="142"/>
  <c r="L26" i="142" s="1"/>
  <c r="L36" i="142" s="1"/>
  <c r="H19" i="142"/>
  <c r="H26" i="142" s="1"/>
  <c r="H36" i="142" s="1"/>
  <c r="E19" i="142"/>
  <c r="G19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M15" i="142" s="1"/>
  <c r="L14" i="142"/>
  <c r="K14" i="142"/>
  <c r="J14" i="142"/>
  <c r="G14" i="142"/>
  <c r="M14" i="142" s="1"/>
  <c r="L13" i="142"/>
  <c r="K13" i="142"/>
  <c r="J13" i="142"/>
  <c r="G13" i="142"/>
  <c r="D13" i="142"/>
  <c r="M13" i="142" s="1"/>
  <c r="L12" i="142"/>
  <c r="L16" i="142" s="1"/>
  <c r="G12" i="142"/>
  <c r="D12" i="142"/>
  <c r="M12" i="142" s="1"/>
  <c r="L11" i="142"/>
  <c r="H11" i="142"/>
  <c r="D11" i="142"/>
  <c r="L10" i="142"/>
  <c r="H10" i="142"/>
  <c r="J10" i="142" s="1"/>
  <c r="D10" i="142"/>
  <c r="L9" i="142"/>
  <c r="H9" i="142"/>
  <c r="D9" i="142"/>
  <c r="D16" i="142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E32" i="144"/>
  <c r="S31" i="144"/>
  <c r="R31" i="144"/>
  <c r="T31" i="144" s="1"/>
  <c r="N31" i="144"/>
  <c r="K31" i="144"/>
  <c r="H31" i="144"/>
  <c r="E31" i="144"/>
  <c r="T30" i="144"/>
  <c r="S30" i="144"/>
  <c r="R30" i="144"/>
  <c r="Q30" i="144"/>
  <c r="Q35" i="144" s="1"/>
  <c r="Q37" i="144" s="1"/>
  <c r="N30" i="144"/>
  <c r="K30" i="144"/>
  <c r="H30" i="144"/>
  <c r="E30" i="144"/>
  <c r="E35" i="144" s="1"/>
  <c r="E37" i="144" s="1"/>
  <c r="T29" i="144"/>
  <c r="S29" i="144"/>
  <c r="R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P26" i="144"/>
  <c r="P36" i="144" s="1"/>
  <c r="P38" i="144" s="1"/>
  <c r="N26" i="144"/>
  <c r="N36" i="144" s="1"/>
  <c r="N38" i="144" s="1"/>
  <c r="M26" i="144"/>
  <c r="M36" i="144" s="1"/>
  <c r="L26" i="144"/>
  <c r="L36" i="144" s="1"/>
  <c r="L38" i="144" s="1"/>
  <c r="J26" i="144"/>
  <c r="J36" i="144" s="1"/>
  <c r="J38" i="144" s="1"/>
  <c r="I26" i="144"/>
  <c r="I36" i="144" s="1"/>
  <c r="I38" i="144" s="1"/>
  <c r="G26" i="144"/>
  <c r="G36" i="144" s="1"/>
  <c r="F26" i="144"/>
  <c r="F36" i="144" s="1"/>
  <c r="F38" i="144" s="1"/>
  <c r="D26" i="144"/>
  <c r="D36" i="144" s="1"/>
  <c r="D38" i="144" s="1"/>
  <c r="T25" i="144"/>
  <c r="S25" i="144"/>
  <c r="R25" i="144"/>
  <c r="N25" i="144"/>
  <c r="K25" i="144"/>
  <c r="H25" i="144"/>
  <c r="E25" i="144"/>
  <c r="S24" i="144"/>
  <c r="N24" i="144"/>
  <c r="K24" i="144"/>
  <c r="H24" i="144"/>
  <c r="F24" i="144"/>
  <c r="C24" i="144"/>
  <c r="E24" i="144" s="1"/>
  <c r="T23" i="144"/>
  <c r="S23" i="144"/>
  <c r="R23" i="144"/>
  <c r="N23" i="144"/>
  <c r="K23" i="144"/>
  <c r="H23" i="144"/>
  <c r="E23" i="144"/>
  <c r="S22" i="144"/>
  <c r="N22" i="144"/>
  <c r="K22" i="144"/>
  <c r="H22" i="144"/>
  <c r="F22" i="144"/>
  <c r="C22" i="144"/>
  <c r="E22" i="144" s="1"/>
  <c r="S21" i="144"/>
  <c r="O21" i="144"/>
  <c r="R21" i="144" s="1"/>
  <c r="N21" i="144"/>
  <c r="K21" i="144"/>
  <c r="H21" i="144"/>
  <c r="T20" i="144"/>
  <c r="S20" i="144"/>
  <c r="R20" i="144"/>
  <c r="N20" i="144"/>
  <c r="K20" i="144"/>
  <c r="H20" i="144"/>
  <c r="E20" i="144"/>
  <c r="S19" i="144"/>
  <c r="S26" i="144" s="1"/>
  <c r="S36" i="144" s="1"/>
  <c r="R19" i="144"/>
  <c r="Q19" i="144"/>
  <c r="N19" i="144"/>
  <c r="K19" i="144"/>
  <c r="K26" i="144" s="1"/>
  <c r="K36" i="144" s="1"/>
  <c r="H19" i="144"/>
  <c r="H26" i="144" s="1"/>
  <c r="H36" i="144" s="1"/>
  <c r="H38" i="144" s="1"/>
  <c r="P16" i="144"/>
  <c r="N16" i="144"/>
  <c r="M16" i="144"/>
  <c r="L16" i="144"/>
  <c r="J16" i="144"/>
  <c r="I16" i="144"/>
  <c r="G16" i="144"/>
  <c r="F16" i="144"/>
  <c r="D16" i="144"/>
  <c r="T15" i="144"/>
  <c r="S15" i="144"/>
  <c r="R15" i="144"/>
  <c r="N15" i="144"/>
  <c r="K15" i="144"/>
  <c r="H15" i="144"/>
  <c r="E15" i="144"/>
  <c r="S14" i="144"/>
  <c r="N14" i="144"/>
  <c r="K14" i="144"/>
  <c r="H14" i="144"/>
  <c r="F14" i="144"/>
  <c r="C14" i="144"/>
  <c r="E14" i="144" s="1"/>
  <c r="T13" i="144"/>
  <c r="S13" i="144"/>
  <c r="R13" i="144"/>
  <c r="N13" i="144"/>
  <c r="K13" i="144"/>
  <c r="H13" i="144"/>
  <c r="E13" i="144"/>
  <c r="S12" i="144"/>
  <c r="N12" i="144"/>
  <c r="K12" i="144"/>
  <c r="H12" i="144"/>
  <c r="F12" i="144"/>
  <c r="C12" i="144"/>
  <c r="E12" i="144" s="1"/>
  <c r="S11" i="144"/>
  <c r="O11" i="144"/>
  <c r="R11" i="144" s="1"/>
  <c r="N11" i="144"/>
  <c r="K11" i="144"/>
  <c r="H11" i="144"/>
  <c r="T10" i="144"/>
  <c r="S10" i="144"/>
  <c r="R10" i="144"/>
  <c r="N10" i="144"/>
  <c r="K10" i="144"/>
  <c r="H10" i="144"/>
  <c r="E10" i="144"/>
  <c r="S9" i="144"/>
  <c r="S16" i="144" s="1"/>
  <c r="R9" i="144"/>
  <c r="Q9" i="144"/>
  <c r="N9" i="144"/>
  <c r="K9" i="144"/>
  <c r="K16" i="144" s="1"/>
  <c r="H9" i="144"/>
  <c r="H16" i="144" s="1"/>
  <c r="N38" i="143"/>
  <c r="I38" i="143"/>
  <c r="E38" i="143"/>
  <c r="I37" i="143"/>
  <c r="I39" i="143" s="1"/>
  <c r="H37" i="143"/>
  <c r="E37" i="143"/>
  <c r="E39" i="143" s="1"/>
  <c r="L36" i="143"/>
  <c r="L38" i="143" s="1"/>
  <c r="K36" i="143"/>
  <c r="K38" i="143" s="1"/>
  <c r="I36" i="143"/>
  <c r="H36" i="143"/>
  <c r="H38" i="143" s="1"/>
  <c r="F36" i="143"/>
  <c r="F38" i="143" s="1"/>
  <c r="E36" i="143"/>
  <c r="C36" i="143"/>
  <c r="C38" i="143" s="1"/>
  <c r="B36" i="143"/>
  <c r="B38" i="143" s="1"/>
  <c r="O35" i="143"/>
  <c r="N35" i="143"/>
  <c r="P35" i="143" s="1"/>
  <c r="J35" i="143"/>
  <c r="G35" i="143"/>
  <c r="D35" i="143"/>
  <c r="O34" i="143"/>
  <c r="P34" i="143" s="1"/>
  <c r="N34" i="143"/>
  <c r="M34" i="143"/>
  <c r="J34" i="143"/>
  <c r="G34" i="143"/>
  <c r="D34" i="143"/>
  <c r="O33" i="143"/>
  <c r="N33" i="143"/>
  <c r="P33" i="143" s="1"/>
  <c r="O32" i="143"/>
  <c r="N32" i="143"/>
  <c r="P32" i="143" s="1"/>
  <c r="J32" i="143"/>
  <c r="G32" i="143"/>
  <c r="D32" i="143"/>
  <c r="O31" i="143"/>
  <c r="O36" i="143" s="1"/>
  <c r="O38" i="143" s="1"/>
  <c r="N31" i="143"/>
  <c r="M31" i="143"/>
  <c r="J31" i="143"/>
  <c r="G31" i="143"/>
  <c r="D31" i="143"/>
  <c r="O30" i="143"/>
  <c r="N30" i="143"/>
  <c r="P30" i="143" s="1"/>
  <c r="M30" i="143"/>
  <c r="M36" i="143" s="1"/>
  <c r="M38" i="143" s="1"/>
  <c r="J30" i="143"/>
  <c r="G30" i="143"/>
  <c r="G36" i="143" s="1"/>
  <c r="G38" i="143" s="1"/>
  <c r="D30" i="143"/>
  <c r="O29" i="143"/>
  <c r="N29" i="143"/>
  <c r="P29" i="143" s="1"/>
  <c r="J29" i="143"/>
  <c r="J36" i="143" s="1"/>
  <c r="J38" i="143" s="1"/>
  <c r="G29" i="143"/>
  <c r="D29" i="143"/>
  <c r="D36" i="143" s="1"/>
  <c r="D38" i="143" s="1"/>
  <c r="O28" i="143"/>
  <c r="P28" i="143" s="1"/>
  <c r="N28" i="143"/>
  <c r="K27" i="143"/>
  <c r="K37" i="143" s="1"/>
  <c r="K39" i="143" s="1"/>
  <c r="J27" i="143"/>
  <c r="J37" i="143" s="1"/>
  <c r="I27" i="143"/>
  <c r="H27" i="143"/>
  <c r="F27" i="143"/>
  <c r="F37" i="143" s="1"/>
  <c r="F39" i="143" s="1"/>
  <c r="E27" i="143"/>
  <c r="C27" i="143"/>
  <c r="O27" i="143" s="1"/>
  <c r="O37" i="143" s="1"/>
  <c r="O39" i="143" s="1"/>
  <c r="B27" i="143"/>
  <c r="N27" i="143" s="1"/>
  <c r="O26" i="143"/>
  <c r="N26" i="143"/>
  <c r="P26" i="143" s="1"/>
  <c r="M26" i="143"/>
  <c r="J26" i="143"/>
  <c r="G26" i="143"/>
  <c r="D26" i="143"/>
  <c r="P25" i="143"/>
  <c r="O25" i="143"/>
  <c r="N25" i="143"/>
  <c r="J25" i="143"/>
  <c r="G25" i="143"/>
  <c r="D25" i="143"/>
  <c r="O24" i="143"/>
  <c r="N24" i="143"/>
  <c r="P24" i="143" s="1"/>
  <c r="J24" i="143"/>
  <c r="G24" i="143"/>
  <c r="D24" i="143"/>
  <c r="P23" i="143"/>
  <c r="O23" i="143"/>
  <c r="N23" i="143"/>
  <c r="J23" i="143"/>
  <c r="G23" i="143"/>
  <c r="D23" i="143"/>
  <c r="O22" i="143"/>
  <c r="N22" i="143"/>
  <c r="P22" i="143" s="1"/>
  <c r="L22" i="143"/>
  <c r="L27" i="143" s="1"/>
  <c r="L37" i="143" s="1"/>
  <c r="L39" i="143" s="1"/>
  <c r="J22" i="143"/>
  <c r="G22" i="143"/>
  <c r="D22" i="143"/>
  <c r="O21" i="143"/>
  <c r="N21" i="143"/>
  <c r="P21" i="143" s="1"/>
  <c r="M21" i="143"/>
  <c r="J21" i="143"/>
  <c r="G21" i="143"/>
  <c r="G27" i="143" s="1"/>
  <c r="G37" i="143" s="1"/>
  <c r="G39" i="143" s="1"/>
  <c r="D21" i="143"/>
  <c r="O20" i="143"/>
  <c r="N20" i="143"/>
  <c r="P20" i="143" s="1"/>
  <c r="D20" i="143"/>
  <c r="D27" i="143" s="1"/>
  <c r="D37" i="143" s="1"/>
  <c r="D39" i="143" s="1"/>
  <c r="K17" i="143"/>
  <c r="I17" i="143"/>
  <c r="H17" i="143"/>
  <c r="F17" i="143"/>
  <c r="E17" i="143"/>
  <c r="C17" i="143"/>
  <c r="B17" i="143"/>
  <c r="P16" i="143"/>
  <c r="O16" i="143"/>
  <c r="N16" i="143"/>
  <c r="M16" i="143"/>
  <c r="J16" i="143"/>
  <c r="G16" i="143"/>
  <c r="D16" i="143"/>
  <c r="O15" i="143"/>
  <c r="P15" i="143" s="1"/>
  <c r="N15" i="143"/>
  <c r="J15" i="143"/>
  <c r="G15" i="143"/>
  <c r="D15" i="143"/>
  <c r="O14" i="143"/>
  <c r="N14" i="143"/>
  <c r="P14" i="143" s="1"/>
  <c r="J14" i="143"/>
  <c r="G14" i="143"/>
  <c r="D14" i="143"/>
  <c r="O13" i="143"/>
  <c r="P13" i="143" s="1"/>
  <c r="N13" i="143"/>
  <c r="J13" i="143"/>
  <c r="G13" i="143"/>
  <c r="N12" i="143"/>
  <c r="L12" i="143"/>
  <c r="L17" i="143" s="1"/>
  <c r="J12" i="143"/>
  <c r="G12" i="143"/>
  <c r="G17" i="143" s="1"/>
  <c r="D12" i="143"/>
  <c r="D17" i="143" s="1"/>
  <c r="P11" i="143"/>
  <c r="O11" i="143"/>
  <c r="N11" i="143"/>
  <c r="M11" i="143"/>
  <c r="J11" i="143"/>
  <c r="J17" i="143" s="1"/>
  <c r="G11" i="143"/>
  <c r="O10" i="143"/>
  <c r="N10" i="143"/>
  <c r="P10" i="143" s="1"/>
  <c r="O9" i="143"/>
  <c r="N9" i="143"/>
  <c r="P9" i="143" s="1"/>
  <c r="S15" i="158"/>
  <c r="T31" i="106" l="1"/>
  <c r="P29" i="107"/>
  <c r="S27" i="107"/>
  <c r="S29" i="107" s="1"/>
  <c r="Q29" i="107"/>
  <c r="M20" i="142"/>
  <c r="M19" i="142"/>
  <c r="H38" i="142"/>
  <c r="B38" i="142"/>
  <c r="M35" i="142"/>
  <c r="M37" i="142" s="1"/>
  <c r="H16" i="142"/>
  <c r="L38" i="142"/>
  <c r="C38" i="142"/>
  <c r="D35" i="142"/>
  <c r="D37" i="142" s="1"/>
  <c r="D38" i="142" s="1"/>
  <c r="J9" i="142"/>
  <c r="J16" i="142" s="1"/>
  <c r="K22" i="142"/>
  <c r="E9" i="142"/>
  <c r="E10" i="142"/>
  <c r="E11" i="142"/>
  <c r="K19" i="142"/>
  <c r="K20" i="142"/>
  <c r="E26" i="142"/>
  <c r="E36" i="142" s="1"/>
  <c r="E38" i="142" s="1"/>
  <c r="G21" i="142"/>
  <c r="M21" i="142" s="1"/>
  <c r="J19" i="142"/>
  <c r="J26" i="142" s="1"/>
  <c r="J36" i="142" s="1"/>
  <c r="J38" i="142" s="1"/>
  <c r="T11" i="144"/>
  <c r="E26" i="144"/>
  <c r="E36" i="144" s="1"/>
  <c r="E38" i="144" s="1"/>
  <c r="G38" i="144"/>
  <c r="M38" i="144"/>
  <c r="T21" i="144"/>
  <c r="E16" i="144"/>
  <c r="K38" i="144"/>
  <c r="S38" i="144"/>
  <c r="T9" i="144"/>
  <c r="Q11" i="144"/>
  <c r="Q16" i="144" s="1"/>
  <c r="C16" i="144"/>
  <c r="T19" i="144"/>
  <c r="R12" i="144"/>
  <c r="T12" i="144" s="1"/>
  <c r="R14" i="144"/>
  <c r="T14" i="144" s="1"/>
  <c r="R22" i="144"/>
  <c r="T22" i="144" s="1"/>
  <c r="R24" i="144"/>
  <c r="T24" i="144" s="1"/>
  <c r="O16" i="144"/>
  <c r="Q21" i="144"/>
  <c r="Q26" i="144" s="1"/>
  <c r="Q36" i="144" s="1"/>
  <c r="Q38" i="144" s="1"/>
  <c r="C26" i="144"/>
  <c r="C36" i="144" s="1"/>
  <c r="C38" i="144" s="1"/>
  <c r="O26" i="144"/>
  <c r="O36" i="144" s="1"/>
  <c r="O38" i="144" s="1"/>
  <c r="T28" i="144"/>
  <c r="T35" i="144" s="1"/>
  <c r="T37" i="144" s="1"/>
  <c r="M27" i="143"/>
  <c r="M37" i="143" s="1"/>
  <c r="M39" i="143" s="1"/>
  <c r="N37" i="143"/>
  <c r="N39" i="143" s="1"/>
  <c r="P27" i="143"/>
  <c r="P37" i="143" s="1"/>
  <c r="J39" i="143"/>
  <c r="H39" i="143"/>
  <c r="M12" i="143"/>
  <c r="M17" i="143" s="1"/>
  <c r="B37" i="143"/>
  <c r="B39" i="143" s="1"/>
  <c r="O12" i="143"/>
  <c r="P12" i="143" s="1"/>
  <c r="P17" i="143" s="1"/>
  <c r="M22" i="143"/>
  <c r="C37" i="143"/>
  <c r="C39" i="143" s="1"/>
  <c r="N17" i="143"/>
  <c r="P31" i="143"/>
  <c r="P36" i="143" s="1"/>
  <c r="P38" i="143" s="1"/>
  <c r="AE62" i="158"/>
  <c r="AD62" i="158"/>
  <c r="AC62" i="158"/>
  <c r="S62" i="158"/>
  <c r="R62" i="158"/>
  <c r="Q62" i="158"/>
  <c r="AE61" i="158"/>
  <c r="AC61" i="158"/>
  <c r="S61" i="158"/>
  <c r="R61" i="158"/>
  <c r="AD61" i="158" s="1"/>
  <c r="Q61" i="158"/>
  <c r="AE60" i="158"/>
  <c r="S60" i="158"/>
  <c r="R60" i="158"/>
  <c r="AD60" i="158" s="1"/>
  <c r="Q60" i="158"/>
  <c r="AC60" i="158" s="1"/>
  <c r="V47" i="158"/>
  <c r="U47" i="158"/>
  <c r="T47" i="158"/>
  <c r="V46" i="158"/>
  <c r="U46" i="158"/>
  <c r="T46" i="158"/>
  <c r="V45" i="158"/>
  <c r="U45" i="158"/>
  <c r="T45" i="158"/>
  <c r="V44" i="158"/>
  <c r="U44" i="158"/>
  <c r="T44" i="158"/>
  <c r="AG37" i="158"/>
  <c r="AF37" i="158"/>
  <c r="S37" i="158"/>
  <c r="AH37" i="158" s="1"/>
  <c r="R37" i="158"/>
  <c r="Q37" i="158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AH34" i="158"/>
  <c r="S34" i="158"/>
  <c r="R34" i="158"/>
  <c r="AG34" i="158" s="1"/>
  <c r="Q34" i="158"/>
  <c r="AF34" i="158" s="1"/>
  <c r="AG33" i="158"/>
  <c r="AF33" i="158"/>
  <c r="S33" i="158"/>
  <c r="AH33" i="158" s="1"/>
  <c r="R33" i="158"/>
  <c r="Q33" i="158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AF29" i="158"/>
  <c r="S29" i="158"/>
  <c r="AH29" i="158" s="1"/>
  <c r="R29" i="158"/>
  <c r="AG29" i="158" s="1"/>
  <c r="Q29" i="158"/>
  <c r="S28" i="158"/>
  <c r="AH28" i="158" s="1"/>
  <c r="R28" i="158"/>
  <c r="AG28" i="158" s="1"/>
  <c r="Q28" i="158"/>
  <c r="AF28" i="158" s="1"/>
  <c r="S27" i="158"/>
  <c r="AH27" i="158" s="1"/>
  <c r="R27" i="158"/>
  <c r="AG27" i="158" s="1"/>
  <c r="Q27" i="158"/>
  <c r="AF27" i="158" s="1"/>
  <c r="AC19" i="158"/>
  <c r="S19" i="158"/>
  <c r="AE19" i="158" s="1"/>
  <c r="R19" i="158"/>
  <c r="AD19" i="158" s="1"/>
  <c r="Q19" i="158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E15" i="158"/>
  <c r="R15" i="158"/>
  <c r="AD15" i="158" s="1"/>
  <c r="Q15" i="158"/>
  <c r="AC15" i="158" s="1"/>
  <c r="S14" i="158"/>
  <c r="AE14" i="158" s="1"/>
  <c r="R14" i="158"/>
  <c r="AD14" i="158" s="1"/>
  <c r="Q14" i="158"/>
  <c r="AC14" i="158" s="1"/>
  <c r="AC13" i="158"/>
  <c r="S13" i="158"/>
  <c r="AE13" i="158" s="1"/>
  <c r="R13" i="158"/>
  <c r="AD13" i="158" s="1"/>
  <c r="Q13" i="158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D29" i="155"/>
  <c r="E29" i="155"/>
  <c r="M26" i="142" l="1"/>
  <c r="M36" i="142" s="1"/>
  <c r="M38" i="142" s="1"/>
  <c r="G26" i="142"/>
  <c r="G36" i="142" s="1"/>
  <c r="G38" i="142" s="1"/>
  <c r="G10" i="142"/>
  <c r="M10" i="142" s="1"/>
  <c r="K10" i="142"/>
  <c r="G9" i="142"/>
  <c r="E16" i="142"/>
  <c r="K9" i="142"/>
  <c r="K26" i="142"/>
  <c r="K36" i="142" s="1"/>
  <c r="K38" i="142" s="1"/>
  <c r="G11" i="142"/>
  <c r="M11" i="142" s="1"/>
  <c r="K11" i="142"/>
  <c r="T26" i="144"/>
  <c r="T36" i="144" s="1"/>
  <c r="T38" i="144" s="1"/>
  <c r="R26" i="144"/>
  <c r="R36" i="144" s="1"/>
  <c r="R38" i="144" s="1"/>
  <c r="T16" i="144"/>
  <c r="R16" i="144"/>
  <c r="O17" i="143"/>
  <c r="P39" i="143"/>
  <c r="K16" i="142" l="1"/>
  <c r="M9" i="142"/>
  <c r="M16" i="142" s="1"/>
  <c r="G16" i="142"/>
  <c r="G26" i="165" l="1"/>
  <c r="D13" i="165"/>
  <c r="E13" i="165"/>
  <c r="F13" i="165"/>
  <c r="G13" i="165"/>
  <c r="H13" i="165"/>
  <c r="I13" i="165"/>
  <c r="J13" i="165"/>
  <c r="K13" i="165"/>
  <c r="L13" i="165"/>
  <c r="M13" i="165"/>
  <c r="N13" i="165"/>
  <c r="O13" i="165"/>
  <c r="P13" i="165"/>
  <c r="Q13" i="165"/>
  <c r="R13" i="165"/>
  <c r="S13" i="165"/>
  <c r="T13" i="165"/>
  <c r="D20" i="165"/>
  <c r="E20" i="165"/>
  <c r="F20" i="165"/>
  <c r="H20" i="165"/>
  <c r="I20" i="165"/>
  <c r="J20" i="165"/>
  <c r="K20" i="165"/>
  <c r="L20" i="165"/>
  <c r="M20" i="165"/>
  <c r="N20" i="165"/>
  <c r="O20" i="165"/>
  <c r="P20" i="165"/>
  <c r="Q20" i="165"/>
  <c r="R20" i="165"/>
  <c r="S20" i="165"/>
  <c r="T20" i="165"/>
  <c r="D26" i="165"/>
  <c r="E26" i="165"/>
  <c r="F26" i="165"/>
  <c r="H26" i="165"/>
  <c r="I26" i="165"/>
  <c r="J26" i="165"/>
  <c r="K26" i="165"/>
  <c r="L26" i="165"/>
  <c r="M26" i="165"/>
  <c r="N26" i="165"/>
  <c r="O26" i="165"/>
  <c r="P26" i="165"/>
  <c r="Q26" i="165"/>
  <c r="R26" i="165"/>
  <c r="S26" i="165"/>
  <c r="T26" i="165"/>
  <c r="U12" i="165"/>
  <c r="V12" i="165"/>
  <c r="W12" i="165"/>
  <c r="C13" i="165"/>
  <c r="I18" i="154" l="1"/>
  <c r="I20" i="154" s="1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M16" i="154"/>
  <c r="M17" i="154" s="1"/>
  <c r="M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D17" i="154" s="1"/>
  <c r="D19" i="154" s="1"/>
  <c r="K14" i="154"/>
  <c r="K18" i="154" s="1"/>
  <c r="K20" i="154" s="1"/>
  <c r="I14" i="154"/>
  <c r="H14" i="154"/>
  <c r="H18" i="154" s="1"/>
  <c r="H20" i="154" s="1"/>
  <c r="G14" i="154"/>
  <c r="G18" i="154" s="1"/>
  <c r="G20" i="154" s="1"/>
  <c r="F14" i="154"/>
  <c r="F18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K13" i="154"/>
  <c r="J13" i="154"/>
  <c r="J14" i="154" s="1"/>
  <c r="J18" i="154" s="1"/>
  <c r="J20" i="154" s="1"/>
  <c r="G13" i="154"/>
  <c r="D13" i="154"/>
  <c r="M13" i="154" s="1"/>
  <c r="M14" i="154" s="1"/>
  <c r="M18" i="154" s="1"/>
  <c r="J9" i="154"/>
  <c r="J10" i="154" s="1"/>
  <c r="I9" i="154"/>
  <c r="I10" i="154" s="1"/>
  <c r="H9" i="154"/>
  <c r="H10" i="154" s="1"/>
  <c r="F9" i="154"/>
  <c r="L9" i="154" s="1"/>
  <c r="L10" i="154" s="1"/>
  <c r="E9" i="154"/>
  <c r="E10" i="154" s="1"/>
  <c r="D9" i="154"/>
  <c r="D10" i="154" s="1"/>
  <c r="C9" i="154"/>
  <c r="C10" i="154" s="1"/>
  <c r="B9" i="154"/>
  <c r="K9" i="154" s="1"/>
  <c r="K10" i="154" s="1"/>
  <c r="E20" i="154" l="1"/>
  <c r="M20" i="154"/>
  <c r="L20" i="154"/>
  <c r="F20" i="154"/>
  <c r="B10" i="154"/>
  <c r="F10" i="154"/>
  <c r="D14" i="154"/>
  <c r="D18" i="154" s="1"/>
  <c r="D20" i="154" s="1"/>
  <c r="G9" i="154"/>
  <c r="G10" i="154" l="1"/>
  <c r="M9" i="154"/>
  <c r="M10" i="154" s="1"/>
  <c r="I30" i="110"/>
  <c r="I32" i="110" s="1"/>
  <c r="E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G12" i="110" s="1"/>
  <c r="M12" i="110" s="1"/>
  <c r="D28" i="110"/>
  <c r="L27" i="110"/>
  <c r="K27" i="110"/>
  <c r="J27" i="110"/>
  <c r="G27" i="110"/>
  <c r="D27" i="110"/>
  <c r="M27" i="110" s="1"/>
  <c r="L26" i="110"/>
  <c r="K26" i="110"/>
  <c r="J26" i="110"/>
  <c r="G26" i="110"/>
  <c r="G10" i="110" s="1"/>
  <c r="D26" i="110"/>
  <c r="L25" i="110"/>
  <c r="K25" i="110"/>
  <c r="J25" i="110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D29" i="110" s="1"/>
  <c r="D31" i="110" s="1"/>
  <c r="I22" i="110"/>
  <c r="H22" i="110"/>
  <c r="H30" i="110" s="1"/>
  <c r="H32" i="110" s="1"/>
  <c r="F22" i="110"/>
  <c r="F30" i="110" s="1"/>
  <c r="E22" i="110"/>
  <c r="C22" i="110"/>
  <c r="C30" i="110" s="1"/>
  <c r="C32" i="110" s="1"/>
  <c r="B22" i="110"/>
  <c r="B30" i="110" s="1"/>
  <c r="B32" i="110" s="1"/>
  <c r="L21" i="110"/>
  <c r="K21" i="110"/>
  <c r="J21" i="110"/>
  <c r="G21" i="110"/>
  <c r="D21" i="110"/>
  <c r="M21" i="110" s="1"/>
  <c r="L20" i="110"/>
  <c r="K20" i="110"/>
  <c r="J20" i="110"/>
  <c r="G20" i="110"/>
  <c r="M20" i="110" s="1"/>
  <c r="D20" i="110"/>
  <c r="L19" i="110"/>
  <c r="K19" i="110"/>
  <c r="J19" i="110"/>
  <c r="G19" i="110"/>
  <c r="D19" i="110"/>
  <c r="M19" i="110" s="1"/>
  <c r="L18" i="110"/>
  <c r="K18" i="110"/>
  <c r="J18" i="110"/>
  <c r="G18" i="110"/>
  <c r="G22" i="110" s="1"/>
  <c r="G30" i="110" s="1"/>
  <c r="D18" i="110"/>
  <c r="L17" i="110"/>
  <c r="L22" i="110" s="1"/>
  <c r="L30" i="110" s="1"/>
  <c r="L32" i="110" s="1"/>
  <c r="K17" i="110"/>
  <c r="K22" i="110" s="1"/>
  <c r="K30" i="110" s="1"/>
  <c r="K32" i="110" s="1"/>
  <c r="J17" i="110"/>
  <c r="J22" i="110" s="1"/>
  <c r="J30" i="110" s="1"/>
  <c r="G17" i="110"/>
  <c r="D17" i="110"/>
  <c r="M17" i="110" s="1"/>
  <c r="I13" i="110"/>
  <c r="H13" i="110"/>
  <c r="F13" i="110"/>
  <c r="E13" i="110"/>
  <c r="D13" i="110"/>
  <c r="C13" i="110"/>
  <c r="L13" i="110" s="1"/>
  <c r="B13" i="110"/>
  <c r="K13" i="110" s="1"/>
  <c r="J12" i="110"/>
  <c r="I12" i="110"/>
  <c r="I14" i="110" s="1"/>
  <c r="H12" i="110"/>
  <c r="F12" i="110"/>
  <c r="L12" i="110" s="1"/>
  <c r="E12" i="110"/>
  <c r="K12" i="110" s="1"/>
  <c r="J11" i="110"/>
  <c r="I11" i="110"/>
  <c r="H11" i="110"/>
  <c r="G11" i="110"/>
  <c r="F11" i="110"/>
  <c r="E11" i="110"/>
  <c r="D11" i="110"/>
  <c r="M11" i="110" s="1"/>
  <c r="C11" i="110"/>
  <c r="L11" i="110" s="1"/>
  <c r="B11" i="110"/>
  <c r="K11" i="110" s="1"/>
  <c r="J10" i="110"/>
  <c r="I10" i="110"/>
  <c r="H10" i="110"/>
  <c r="F10" i="110"/>
  <c r="E10" i="110"/>
  <c r="D10" i="110"/>
  <c r="M10" i="110" s="1"/>
  <c r="C10" i="110"/>
  <c r="L10" i="110" s="1"/>
  <c r="B10" i="110"/>
  <c r="K10" i="110" s="1"/>
  <c r="J9" i="110"/>
  <c r="I9" i="110"/>
  <c r="H9" i="110"/>
  <c r="H14" i="110" s="1"/>
  <c r="G9" i="110"/>
  <c r="F9" i="110"/>
  <c r="F14" i="110" s="1"/>
  <c r="E9" i="110"/>
  <c r="C9" i="110"/>
  <c r="C14" i="110" s="1"/>
  <c r="B9" i="110"/>
  <c r="D9" i="110" s="1"/>
  <c r="M22" i="110" l="1"/>
  <c r="M30" i="110" s="1"/>
  <c r="M32" i="110" s="1"/>
  <c r="F32" i="110"/>
  <c r="G31" i="110"/>
  <c r="G13" i="110"/>
  <c r="J31" i="110"/>
  <c r="J32" i="110" s="1"/>
  <c r="J13" i="110"/>
  <c r="J14" i="110" s="1"/>
  <c r="G32" i="110"/>
  <c r="E32" i="110"/>
  <c r="D14" i="110"/>
  <c r="M9" i="110"/>
  <c r="G14" i="110"/>
  <c r="M26" i="110"/>
  <c r="K9" i="110"/>
  <c r="K14" i="110" s="1"/>
  <c r="B14" i="110"/>
  <c r="D22" i="110"/>
  <c r="D30" i="110" s="1"/>
  <c r="D32" i="110" s="1"/>
  <c r="E14" i="110"/>
  <c r="M24" i="110"/>
  <c r="M29" i="110" s="1"/>
  <c r="M31" i="110" s="1"/>
  <c r="M28" i="110"/>
  <c r="L9" i="110"/>
  <c r="L14" i="110" s="1"/>
  <c r="M18" i="110"/>
  <c r="M14" i="110" l="1"/>
  <c r="M13" i="110"/>
  <c r="L14" i="164" l="1"/>
  <c r="M14" i="164" s="1"/>
  <c r="K14" i="164"/>
  <c r="L11" i="164"/>
  <c r="K11" i="164"/>
  <c r="J7" i="164"/>
  <c r="I7" i="164"/>
  <c r="H7" i="164"/>
  <c r="G7" i="164"/>
  <c r="F7" i="164"/>
  <c r="E7" i="164"/>
  <c r="D7" i="164"/>
  <c r="C7" i="164"/>
  <c r="B7" i="164"/>
  <c r="M11" i="164" l="1"/>
  <c r="M7" i="164" s="1"/>
  <c r="L7" i="164"/>
  <c r="K7" i="164"/>
  <c r="T29" i="155" l="1"/>
  <c r="S29" i="155"/>
  <c r="R29" i="155"/>
  <c r="I29" i="155"/>
  <c r="H29" i="155"/>
  <c r="G29" i="155"/>
  <c r="F29" i="155"/>
  <c r="C29" i="155"/>
  <c r="C26" i="165"/>
  <c r="C20" i="165"/>
  <c r="X17" i="134" l="1"/>
  <c r="X19" i="134" s="1"/>
  <c r="W17" i="134"/>
  <c r="W19" i="134" s="1"/>
  <c r="V17" i="134"/>
  <c r="V19" i="134" s="1"/>
  <c r="U17" i="134"/>
  <c r="U19" i="134" s="1"/>
  <c r="T17" i="134"/>
  <c r="T19" i="134" s="1"/>
  <c r="S17" i="134"/>
  <c r="S19" i="134" s="1"/>
  <c r="R17" i="134"/>
  <c r="R19" i="134" s="1"/>
  <c r="Q17" i="134"/>
  <c r="Q19" i="134" s="1"/>
  <c r="P17" i="134"/>
  <c r="P19" i="134" s="1"/>
  <c r="O17" i="134"/>
  <c r="O19" i="134" s="1"/>
  <c r="N17" i="134"/>
  <c r="N19" i="134" s="1"/>
  <c r="M17" i="134"/>
  <c r="M19" i="134" s="1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G19" i="134" s="1"/>
  <c r="F17" i="134"/>
  <c r="F19" i="134" s="1"/>
  <c r="E17" i="134"/>
  <c r="E19" i="134" s="1"/>
  <c r="D17" i="134"/>
  <c r="D19" i="134" s="1"/>
  <c r="X14" i="134"/>
  <c r="X18" i="134" s="1"/>
  <c r="W14" i="134"/>
  <c r="W18" i="134" s="1"/>
  <c r="V14" i="134"/>
  <c r="V18" i="134" s="1"/>
  <c r="U14" i="134"/>
  <c r="U18" i="134" s="1"/>
  <c r="T14" i="134"/>
  <c r="T18" i="134" s="1"/>
  <c r="S14" i="134"/>
  <c r="S18" i="134" s="1"/>
  <c r="R14" i="134"/>
  <c r="R18" i="134" s="1"/>
  <c r="Q14" i="134"/>
  <c r="Q18" i="134" s="1"/>
  <c r="P14" i="134"/>
  <c r="P18" i="134" s="1"/>
  <c r="O14" i="134"/>
  <c r="O18" i="134" s="1"/>
  <c r="N14" i="134"/>
  <c r="N18" i="134" s="1"/>
  <c r="M14" i="134"/>
  <c r="M18" i="134" s="1"/>
  <c r="L14" i="134"/>
  <c r="L18" i="134" s="1"/>
  <c r="K14" i="134"/>
  <c r="K18" i="134" s="1"/>
  <c r="J14" i="134"/>
  <c r="J18" i="134" s="1"/>
  <c r="I14" i="134"/>
  <c r="I18" i="134" s="1"/>
  <c r="I20" i="134" s="1"/>
  <c r="H14" i="134"/>
  <c r="H18" i="134" s="1"/>
  <c r="G14" i="134"/>
  <c r="G18" i="134" s="1"/>
  <c r="F14" i="134"/>
  <c r="F18" i="134" s="1"/>
  <c r="E14" i="134"/>
  <c r="E18" i="134" s="1"/>
  <c r="E20" i="134" s="1"/>
  <c r="D14" i="134"/>
  <c r="D18" i="134" s="1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D20" i="134" l="1"/>
  <c r="H20" i="134"/>
  <c r="L20" i="134"/>
  <c r="P20" i="134"/>
  <c r="T20" i="134"/>
  <c r="X20" i="134"/>
  <c r="F20" i="134"/>
  <c r="J20" i="134"/>
  <c r="N20" i="134"/>
  <c r="R20" i="134"/>
  <c r="V20" i="134"/>
  <c r="O20" i="134"/>
  <c r="K20" i="134"/>
  <c r="G20" i="134"/>
  <c r="W20" i="134"/>
  <c r="M20" i="134"/>
  <c r="Q20" i="134"/>
  <c r="U20" i="134"/>
  <c r="S20" i="134"/>
  <c r="H18" i="174" l="1"/>
  <c r="H20" i="174" s="1"/>
  <c r="F18" i="174"/>
  <c r="F20" i="174" s="1"/>
  <c r="E18" i="174"/>
  <c r="E20" i="174" s="1"/>
  <c r="C18" i="174"/>
  <c r="C20" i="174" s="1"/>
  <c r="B18" i="174"/>
  <c r="B20" i="174" s="1"/>
  <c r="I17" i="174"/>
  <c r="I18" i="174" s="1"/>
  <c r="I20" i="174" s="1"/>
  <c r="H17" i="174"/>
  <c r="G17" i="174"/>
  <c r="G18" i="174" s="1"/>
  <c r="G20" i="174" s="1"/>
  <c r="D17" i="174"/>
  <c r="H15" i="174"/>
  <c r="H19" i="174" s="1"/>
  <c r="F15" i="174"/>
  <c r="F19" i="174" s="1"/>
  <c r="F21" i="174" s="1"/>
  <c r="E15" i="174"/>
  <c r="E19" i="174" s="1"/>
  <c r="E21" i="174" s="1"/>
  <c r="C15" i="174"/>
  <c r="C19" i="174" s="1"/>
  <c r="B15" i="174"/>
  <c r="B19" i="174" s="1"/>
  <c r="B21" i="174" s="1"/>
  <c r="I14" i="174"/>
  <c r="I15" i="174" s="1"/>
  <c r="I19" i="174" s="1"/>
  <c r="H14" i="174"/>
  <c r="G14" i="174"/>
  <c r="G15" i="174" s="1"/>
  <c r="G19" i="174" s="1"/>
  <c r="D14" i="174"/>
  <c r="D15" i="174" s="1"/>
  <c r="D19" i="174" s="1"/>
  <c r="H11" i="174"/>
  <c r="F11" i="174"/>
  <c r="E11" i="174"/>
  <c r="D11" i="174"/>
  <c r="C11" i="174"/>
  <c r="B11" i="174"/>
  <c r="I10" i="174"/>
  <c r="I11" i="174" s="1"/>
  <c r="H10" i="174"/>
  <c r="G10" i="174"/>
  <c r="G11" i="174" s="1"/>
  <c r="D10" i="174"/>
  <c r="D21" i="174" l="1"/>
  <c r="C21" i="174"/>
  <c r="J10" i="174"/>
  <c r="J11" i="174" s="1"/>
  <c r="J17" i="174"/>
  <c r="J18" i="174" s="1"/>
  <c r="J20" i="174" s="1"/>
  <c r="J14" i="174"/>
  <c r="J15" i="174" s="1"/>
  <c r="J19" i="174" s="1"/>
  <c r="J21" i="174" s="1"/>
  <c r="D18" i="174"/>
  <c r="D20" i="174" s="1"/>
  <c r="G21" i="174"/>
  <c r="H21" i="174"/>
  <c r="I21" i="174"/>
  <c r="U23" i="165" l="1"/>
  <c r="V23" i="165"/>
  <c r="W23" i="165"/>
  <c r="U24" i="165"/>
  <c r="V24" i="165"/>
  <c r="W24" i="165"/>
  <c r="U25" i="165"/>
  <c r="V25" i="165"/>
  <c r="W25" i="165"/>
  <c r="V22" i="165"/>
  <c r="W22" i="165"/>
  <c r="W26" i="165" s="1"/>
  <c r="U22" i="165"/>
  <c r="U17" i="165"/>
  <c r="V17" i="165"/>
  <c r="W17" i="165"/>
  <c r="U18" i="165"/>
  <c r="V18" i="165"/>
  <c r="W18" i="165"/>
  <c r="U19" i="165"/>
  <c r="V19" i="165"/>
  <c r="W19" i="165"/>
  <c r="V16" i="165"/>
  <c r="W16" i="165"/>
  <c r="U16" i="165"/>
  <c r="U9" i="165"/>
  <c r="V9" i="165"/>
  <c r="W9" i="165"/>
  <c r="U10" i="165"/>
  <c r="V10" i="165"/>
  <c r="W10" i="165"/>
  <c r="U11" i="165"/>
  <c r="V11" i="165"/>
  <c r="W11" i="165"/>
  <c r="P27" i="165"/>
  <c r="L27" i="165"/>
  <c r="H27" i="165"/>
  <c r="Q27" i="165"/>
  <c r="I27" i="165"/>
  <c r="U26" i="165" l="1"/>
  <c r="V26" i="165"/>
  <c r="U20" i="165"/>
  <c r="U13" i="165"/>
  <c r="W13" i="165"/>
  <c r="V13" i="165"/>
  <c r="V20" i="165"/>
  <c r="W20" i="165"/>
  <c r="G27" i="165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H20" i="168" l="1"/>
  <c r="H18" i="168"/>
  <c r="G18" i="168"/>
  <c r="G20" i="168" s="1"/>
  <c r="F18" i="168"/>
  <c r="F20" i="168" s="1"/>
  <c r="E18" i="168"/>
  <c r="D18" i="168"/>
  <c r="E17" i="168"/>
  <c r="E19" i="168" s="1"/>
  <c r="D17" i="168"/>
  <c r="D19" i="168" s="1"/>
  <c r="D20" i="168" s="1"/>
  <c r="C17" i="168"/>
  <c r="C19" i="168" s="1"/>
  <c r="C14" i="168"/>
  <c r="C18" i="168" s="1"/>
  <c r="H10" i="168"/>
  <c r="C10" i="168"/>
  <c r="H9" i="168"/>
  <c r="C20" i="168" l="1"/>
  <c r="E20" i="168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D15" i="145"/>
  <c r="D19" i="145" s="1"/>
  <c r="D21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J14" i="145" s="1"/>
  <c r="J15" i="145" s="1"/>
  <c r="J19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P19" i="168"/>
  <c r="Q17" i="168"/>
  <c r="Q19" i="168" s="1"/>
  <c r="P17" i="168"/>
  <c r="O17" i="168"/>
  <c r="O19" i="168" s="1"/>
  <c r="Q14" i="168"/>
  <c r="Q18" i="168" s="1"/>
  <c r="P14" i="168"/>
  <c r="P18" i="168" s="1"/>
  <c r="O14" i="168"/>
  <c r="O18" i="168" s="1"/>
  <c r="P9" i="168"/>
  <c r="P10" i="168" s="1"/>
  <c r="O9" i="168"/>
  <c r="O10" i="168" s="1"/>
  <c r="I21" i="145" l="1"/>
  <c r="B21" i="145"/>
  <c r="P20" i="168"/>
  <c r="C21" i="145"/>
  <c r="O20" i="168"/>
  <c r="G21" i="145"/>
  <c r="H21" i="145"/>
  <c r="E21" i="145"/>
  <c r="J10" i="145"/>
  <c r="J11" i="145" s="1"/>
  <c r="J17" i="145"/>
  <c r="J18" i="145" s="1"/>
  <c r="J20" i="145" s="1"/>
  <c r="J21" i="145" s="1"/>
  <c r="Q10" i="168"/>
  <c r="Q20" i="168"/>
  <c r="Q9" i="168"/>
  <c r="H10" i="108" l="1"/>
  <c r="E14" i="108"/>
  <c r="H14" i="108"/>
  <c r="I18" i="108"/>
  <c r="J18" i="108"/>
  <c r="E17" i="108"/>
  <c r="E9" i="108" s="1"/>
  <c r="E10" i="108" s="1"/>
  <c r="F19" i="108"/>
  <c r="G19" i="108"/>
  <c r="H17" i="108"/>
  <c r="I17" i="108"/>
  <c r="J17" i="108"/>
  <c r="E18" i="108"/>
  <c r="F18" i="108"/>
  <c r="G18" i="108"/>
  <c r="H18" i="108"/>
  <c r="H20" i="108" s="1"/>
  <c r="E19" i="108"/>
  <c r="E20" i="108" s="1"/>
  <c r="H19" i="108"/>
  <c r="I19" i="108"/>
  <c r="J19" i="108"/>
  <c r="F20" i="108" l="1"/>
  <c r="G20" i="108"/>
  <c r="J20" i="108"/>
  <c r="I20" i="108"/>
  <c r="T52" i="158" l="1"/>
  <c r="T53" i="158" s="1"/>
  <c r="AB20" i="158"/>
  <c r="AE38" i="158"/>
  <c r="AC38" i="158"/>
  <c r="D135" i="158"/>
  <c r="R53" i="158"/>
  <c r="C27" i="165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U52" i="158"/>
  <c r="U53" i="158" s="1"/>
  <c r="V52" i="158"/>
  <c r="V53" i="158" s="1"/>
  <c r="B53" i="158"/>
  <c r="C53" i="158"/>
  <c r="D53" i="158"/>
  <c r="E53" i="158"/>
  <c r="F53" i="158"/>
  <c r="G53" i="158"/>
  <c r="H53" i="158"/>
  <c r="I53" i="158"/>
  <c r="J53" i="158"/>
  <c r="K53" i="158"/>
  <c r="L53" i="158"/>
  <c r="M53" i="158"/>
  <c r="N53" i="158"/>
  <c r="O53" i="158"/>
  <c r="P53" i="158"/>
  <c r="Q53" i="158"/>
  <c r="S53" i="158"/>
  <c r="D17" i="108"/>
  <c r="D19" i="108" s="1"/>
  <c r="C17" i="108"/>
  <c r="C19" i="108" s="1"/>
  <c r="D14" i="108"/>
  <c r="D18" i="108" s="1"/>
  <c r="C14" i="108"/>
  <c r="C18" i="108" s="1"/>
  <c r="D10" i="108"/>
  <c r="C10" i="108"/>
  <c r="B79" i="130"/>
  <c r="U75" i="130"/>
  <c r="T75" i="130"/>
  <c r="T77" i="130" s="1"/>
  <c r="S75" i="130"/>
  <c r="R75" i="130"/>
  <c r="R77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/>
  <c r="S74" i="130"/>
  <c r="S76" i="130" s="1"/>
  <c r="S77" i="130" s="1"/>
  <c r="U77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L9" i="108"/>
  <c r="L10" i="108" s="1"/>
  <c r="M9" i="108"/>
  <c r="M10" i="108" s="1"/>
  <c r="M13" i="108"/>
  <c r="M14" i="108" s="1"/>
  <c r="M18" i="108" s="1"/>
  <c r="K13" i="108"/>
  <c r="K14" i="108" s="1"/>
  <c r="K18" i="108" s="1"/>
  <c r="L13" i="108"/>
  <c r="L14" i="108" s="1"/>
  <c r="L18" i="108" s="1"/>
  <c r="B14" i="108"/>
  <c r="B18" i="108" s="1"/>
  <c r="M16" i="108"/>
  <c r="M17" i="108" s="1"/>
  <c r="M19" i="108" s="1"/>
  <c r="K16" i="108"/>
  <c r="K17" i="108" s="1"/>
  <c r="K19" i="108" s="1"/>
  <c r="L16" i="108"/>
  <c r="L17" i="108" s="1"/>
  <c r="L19" i="108" s="1"/>
  <c r="B17" i="108"/>
  <c r="B9" i="108" s="1"/>
  <c r="D77" i="130" l="1"/>
  <c r="H77" i="130"/>
  <c r="L77" i="130"/>
  <c r="B10" i="108"/>
  <c r="K9" i="108"/>
  <c r="K10" i="108" s="1"/>
  <c r="B19" i="108"/>
  <c r="B20" i="108" s="1"/>
  <c r="U74" i="130"/>
  <c r="U76" i="130" s="1"/>
  <c r="D20" i="108"/>
  <c r="C20" i="108"/>
  <c r="K20" i="108"/>
  <c r="M20" i="108"/>
  <c r="L20" i="108"/>
  <c r="U48" i="158"/>
  <c r="Q63" i="158"/>
  <c r="S63" i="158"/>
  <c r="AC63" i="158"/>
  <c r="B68" i="158" s="1"/>
  <c r="R63" i="158"/>
  <c r="V48" i="158"/>
  <c r="AD63" i="158"/>
  <c r="C68" i="158" s="1"/>
  <c r="AE63" i="158"/>
  <c r="D68" i="158" s="1"/>
  <c r="T48" i="158"/>
  <c r="Q20" i="158"/>
  <c r="AC20" i="158" s="1"/>
  <c r="S20" i="158"/>
  <c r="AE20" i="158" s="1"/>
  <c r="Q38" i="158"/>
  <c r="AF38" i="158" s="1"/>
  <c r="B67" i="158" s="1"/>
  <c r="R38" i="158"/>
  <c r="AG38" i="158" s="1"/>
  <c r="C67" i="158" s="1"/>
  <c r="S38" i="158"/>
  <c r="AH38" i="158" s="1"/>
  <c r="D67" i="158" s="1"/>
  <c r="R20" i="158"/>
  <c r="AD20" i="158" s="1"/>
  <c r="C66" i="158" l="1"/>
  <c r="C69" i="158" s="1"/>
  <c r="B66" i="158"/>
  <c r="B69" i="158" s="1"/>
  <c r="D66" i="158"/>
  <c r="D69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<sst xmlns="http://schemas.openxmlformats.org/spreadsheetml/2006/main" count="3165" uniqueCount="393">
  <si>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</si>
  <si>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</si>
  <si>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</si>
  <si>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</si>
  <si>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</si>
  <si>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</si>
  <si>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</si>
  <si>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</si>
  <si>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</si>
  <si>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</si>
  <si>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</si>
  <si>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</si>
  <si>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</si>
  <si>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</si>
  <si>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</si>
  <si>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</si>
  <si>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</si>
  <si>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</si>
  <si>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</si>
  <si>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</si>
  <si>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</si>
  <si>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</si>
  <si>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</si>
  <si>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</si>
  <si>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</si>
  <si>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</si>
  <si>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</si>
  <si>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</si>
  <si>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</si>
  <si>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</si>
  <si>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</si>
  <si>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</si>
  <si>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</si>
  <si>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</si>
  <si>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</si>
  <si>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</si>
  <si>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</si>
  <si>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</si>
  <si>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</si>
  <si>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</si>
  <si>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</si>
  <si>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</si>
  <si>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</si>
  <si>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</si>
  <si>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</si>
  <si>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</si>
  <si>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</si>
  <si>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</si>
  <si>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</si>
  <si>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</si>
  <si>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</si>
  <si>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</si>
  <si>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</si>
  <si>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</si>
  <si>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</si>
  <si>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</si>
  <si>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</si>
  <si>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</si>
  <si>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</si>
  <si>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</si>
  <si>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</si>
  <si>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</si>
  <si>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</si>
  <si>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</si>
  <si>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</si>
  <si>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</si>
  <si>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</si>
  <si>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</si>
  <si>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</si>
  <si>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</si>
  <si>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</si>
  <si>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</si>
  <si>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</si>
  <si>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</si>
  <si>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</si>
  <si>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</si>
  <si>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</si>
  <si>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</si>
  <si>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</si>
  <si>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</si>
  <si>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</si>
  <si>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</si>
  <si>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</si>
  <si>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</si>
  <si>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</si>
  <si>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</si>
  <si>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</si>
  <si>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</si>
  <si>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</si>
  <si>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</si>
  <si>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</si>
  <si>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</si>
  <si>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</si>
  <si>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</si>
  <si>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</si>
  <si>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</si>
  <si>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</si>
  <si>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</si>
  <si>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</si>
  <si>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</si>
  <si>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</si>
  <si>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</si>
  <si>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</si>
  <si>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</si>
  <si>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</si>
  <si>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</si>
  <si>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</si>
  <si>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</si>
  <si>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</si>
  <si>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</si>
  <si>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</si>
  <si>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</si>
  <si>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</si>
  <si>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</si>
  <si>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</si>
  <si>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</si>
  <si>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</si>
  <si>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</si>
  <si>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</si>
  <si>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</si>
  <si>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</si>
  <si>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</si>
  <si>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</si>
  <si>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</si>
  <si>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</si>
  <si>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</si>
  <si>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</si>
  <si>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</si>
  <si>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</si>
  <si>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</si>
  <si>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</si>
  <si>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</si>
  <si>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</si>
  <si>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</si>
  <si>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</si>
  <si>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</si>
  <si>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</si>
  <si>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</si>
  <si>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</si>
  <si>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</si>
  <si>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</si>
  <si>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</si>
  <si>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</si>
  <si>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</si>
  <si>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</si>
  <si>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</si>
  <si>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</si>
  <si>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</si>
  <si>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</si>
  <si>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</si>
  <si>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</si>
  <si>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</si>
  <si>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</si>
  <si>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</si>
  <si>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</si>
  <si>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</si>
  <si>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</si>
  <si>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</si>
  <si>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</si>
  <si>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</si>
  <si>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</si>
  <si>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</si>
  <si>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</si>
  <si>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</si>
  <si>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</si>
  <si>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</si>
  <si>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</si>
  <si>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</si>
  <si>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</si>
  <si>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</si>
  <si>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</si>
  <si>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</si>
  <si>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</si>
  <si>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</si>
  <si>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</si>
  <si>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</si>
  <si>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</si>
  <si>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</si>
  <si>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</si>
  <si>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</si>
  <si>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</si>
  <si>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</si>
  <si>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</si>
  <si>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</si>
  <si>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</si>
  <si>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</si>
  <si>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</si>
  <si>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</si>
  <si>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</si>
  <si>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</si>
  <si>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</si>
  <si>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</si>
  <si>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</si>
  <si>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</si>
  <si>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</si>
  <si>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</si>
  <si>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</si>
  <si>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</si>
  <si>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</si>
  <si>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</si>
  <si>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</si>
  <si>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</si>
  <si>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</si>
  <si>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</si>
  <si>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</si>
  <si>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</si>
  <si>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</si>
  <si>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</si>
  <si>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</si>
  <si>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</si>
  <si>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</si>
  <si>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</si>
  <si>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</si>
  <si>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</si>
  <si>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</si>
  <si>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</si>
  <si>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</si>
  <si>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</si>
  <si>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</si>
  <si>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</si>
  <si>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</si>
  <si>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</si>
  <si>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</si>
  <si>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</si>
  <si>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</si>
  <si>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</si>
  <si>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</si>
  <si>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</si>
  <si>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</si>
  <si>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</si>
  <si>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</si>
  <si>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</si>
  <si>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</si>
  <si>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</si>
  <si>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</si>
  <si>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</si>
  <si>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</si>
  <si>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</si>
  <si>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</si>
  <si>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</si>
  <si>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</si>
  <si>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</si>
  <si>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</si>
  <si>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</si>
  <si>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</si>
  <si>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</si>
  <si>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</si>
  <si>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</si>
  <si>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</si>
  <si>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</si>
  <si>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</si>
  <si>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</si>
  <si>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</si>
  <si>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</si>
  <si>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</si>
  <si>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</si>
  <si>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</si>
  <si>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</si>
  <si>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</si>
  <si>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</si>
  <si>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</si>
  <si>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</si>
  <si>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</si>
  <si>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</si>
  <si>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</si>
  <si>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</si>
  <si>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</si>
  <si>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</si>
  <si>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</si>
  <si>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</si>
  <si>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</si>
  <si>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</si>
  <si>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</si>
  <si>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</si>
  <si>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</si>
  <si>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</si>
  <si>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</si>
  <si>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</si>
  <si>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</si>
  <si>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</si>
  <si>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</si>
  <si>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</si>
  <si>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</si>
  <si>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</si>
  <si>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</si>
  <si>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</si>
  <si>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</si>
  <si>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</si>
  <si>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</si>
  <si>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</si>
  <si>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</si>
  <si>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</si>
  <si>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</si>
  <si>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</si>
  <si>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</si>
  <si>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</si>
  <si>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</si>
  <si>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</si>
  <si>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</si>
  <si>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</si>
  <si>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</si>
  <si>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</si>
  <si>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</si>
  <si>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</si>
  <si>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</si>
  <si>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</si>
  <si>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</si>
  <si>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</si>
  <si>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</si>
  <si>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</si>
  <si>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</si>
  <si>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</si>
  <si>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</si>
  <si>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</si>
  <si>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</si>
  <si>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</si>
  <si>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</si>
  <si>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</si>
  <si>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</si>
  <si>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42.03.02 Журналистика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</si>
  <si>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</si>
  <si>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</si>
  <si>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</si>
  <si>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</si>
  <si>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</si>
  <si>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</si>
  <si>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</si>
  <si>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</si>
  <si>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</si>
  <si>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</si>
  <si>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</si>
  <si>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</si>
  <si>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</si>
  <si>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</si>
  <si>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Итого очно-заочная формы обучения:</t>
  </si>
  <si>
    <t>5(счпециалисты)</t>
  </si>
  <si>
    <t>Итого заочная форма обучения:</t>
  </si>
  <si>
    <t>Всего  специалитет</t>
  </si>
  <si>
    <t>Начальник отдела организации и мониторинга учебного процесса   ____________________ Н.В. Новохатскася</t>
  </si>
  <si>
    <t>Директор института экономики и управления   ____________________ В.Е. Реутов</t>
  </si>
  <si>
    <t>АКАДЕМИЯ СТРОИТЕЛЬСТВА ИАРХИТЕКТУРЫ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</si>
  <si>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</si>
  <si>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</si>
  <si>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</si>
  <si>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</si>
  <si>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</si>
  <si>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</si>
  <si>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</si>
  <si>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</si>
  <si>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</si>
  <si>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</si>
  <si>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</si>
  <si>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 xml:space="preserve">44.04.01 </t>
  </si>
  <si>
    <t>01.06.2020 г.</t>
  </si>
  <si>
    <t>Контингент заочной формы обучения на 01.06.2020 г.(Магистры)</t>
  </si>
  <si>
    <t>Сводная ведомость контингента очно-заочной  формы обучения на 01.07. 2020 года</t>
  </si>
  <si>
    <t>Сводная ведомость контингента специалистов  Заочной формы обучения по состоянию на 01.07. 2020 года</t>
  </si>
  <si>
    <t>Сводная ведомость контингента специалистов  Очной формы обучения по состоянию на 01.07. 2020 года</t>
  </si>
  <si>
    <t>на 01.07. 2020 года</t>
  </si>
  <si>
    <t>Контингент очной формы обучения на 01.07.2020 г. (Бакалавры)</t>
  </si>
  <si>
    <t>Контингент очно-заочная форма обучения 01.07.2020 г. (Бакалавры)</t>
  </si>
  <si>
    <t>Контингент заочная форма обучения 01.07.2020 г. (Бакалавры)</t>
  </si>
  <si>
    <t>Контингент очной формы обучения на 01.07.2020 г. (Магистры)</t>
  </si>
  <si>
    <t>Контингент заочной формы обучения на 01.07.2020 г. (Магистры)</t>
  </si>
  <si>
    <t>Контингент очной формы обучения на 01.07.2020 г.(Бакалавры)</t>
  </si>
  <si>
    <t>Контингент заочная форма обучения 01.07.2020 г.(Бакалавры)</t>
  </si>
  <si>
    <t>Контингент очной формы обучения на 01.07.2020 г.(Магистры)</t>
  </si>
  <si>
    <t>Контингент заочной формы обучения на 01.07.2020г.(Магистры)</t>
  </si>
  <si>
    <t>э</t>
  </si>
  <si>
    <t>Контингент Дневной формы обучения на 1.07.2020</t>
  </si>
  <si>
    <t>Контингент Заочной формы обучения на 1.07.2020</t>
  </si>
  <si>
    <t>Контингент Дневной формы обучения на 1.07.2020 (специалитет)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</si>
  <si>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01.07.2020</t>
    </r>
    <r>
      <rPr>
        <b/>
        <sz val="14"/>
        <rFont val="Times New Roman"/>
        <family val="1"/>
        <charset val="204"/>
      </rPr>
      <t xml:space="preserve"> г. (Бакалавриат)</t>
    </r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</si>
  <si>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01.07.2020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</si>
  <si>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01.07.2020 г. (Бакалавриат)</t>
  </si>
  <si>
    <t>Контингент заочной формы обучения на 01.07.2020 г. (Магистратура)</t>
  </si>
  <si>
    <t xml:space="preserve">Контингент очной формы обучения на 01.07.2020 г. (Бакалавры) </t>
  </si>
  <si>
    <t xml:space="preserve">Контингент очной формы обучения на 01.07.2020 г. (Специалисты) </t>
  </si>
  <si>
    <t xml:space="preserve">Контингент очной формы обучения на 01.07.2020 г. (Магистры) </t>
  </si>
  <si>
    <t xml:space="preserve">Контингент заочной формы обучения на 01.07.2020 г. (Бакалавры) </t>
  </si>
  <si>
    <t xml:space="preserve">Контингент очно-заочной формы обучения на 01.07.2020 г. (Бакалавры) </t>
  </si>
  <si>
    <t xml:space="preserve">Контингент очно-заочной формы обучения на 01.07.2020 г. (Магистры) </t>
  </si>
  <si>
    <t>Контингент заочной формы обучения на 01.07.2020 г. (Магистры) .</t>
  </si>
  <si>
    <t>Контингент заочной формы обучения на 01.07.2020 г.(Магистры)</t>
  </si>
  <si>
    <t>Контингент заочная форма обучения на 01.07.2020 г. (Бакалавры)</t>
  </si>
  <si>
    <t xml:space="preserve">Контингент очной формы обучения  на 01.07.2020  г. (Магистры) </t>
  </si>
  <si>
    <t xml:space="preserve">Контингент заочной формы обучения на 01.07.2020 г. (Магистры) </t>
  </si>
  <si>
    <t xml:space="preserve">Контингент очной формы обучения на 07.07.2020 г. (Бакалавры) </t>
  </si>
  <si>
    <t xml:space="preserve">Контингент очной формы обучения на 07.07.2020 г. (Магистры) </t>
  </si>
  <si>
    <t xml:space="preserve">Контингент заочной формы обучения на 07.07.2020 г. (Бакалавры) </t>
  </si>
  <si>
    <t>Филология (Немецкийкий язык и литература)</t>
  </si>
  <si>
    <t>Контингент заочной формы обучения на 07.07.2020 г. (Магистры) .</t>
  </si>
  <si>
    <t>Контингент очной формы обучения по состоянию на 01.07.2020 г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</si>
</sst>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6"/>
      <color indexed="8"/>
      <name val="Times New Roman"/>
      <family val="1"/>
      <charset val="204"/>
    </font>
    <font>
      <b/>
      <sz val="16"/>
      <color indexed="8"/>
      <name val="Times New Roman Cyr"/>
      <charset val="204"/>
    </font>
    <font>
      <i/>
      <sz val="16"/>
      <color indexed="8"/>
      <name val="Times New Roman Cyr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</font>
    <font>
      <b/>
      <i/>
      <sz val="24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name val="Arial Cyr"/>
      <charset val="204"/>
    </font>
    <font>
      <b/>
      <sz val="20"/>
      <color indexed="8"/>
      <name val="Times New Roman Cyr"/>
      <charset val="204"/>
    </font>
    <font>
      <b/>
      <sz val="24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sz val="16"/>
      <color theme="1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47"/>
        <bgColor indexed="64"/>
      </patternFill>
    </fill>
  </fills>
  <borders count="89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medium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medium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medium">
        <color auto="1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3" fillId="0" borderId="0"/>
    <xf numFmtId="0" fontId="43" fillId="0" borderId="0"/>
    <xf numFmtId="49" fontId="32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3" fillId="0" borderId="0"/>
    <xf numFmtId="0" fontId="1" fillId="0" borderId="0"/>
  </cellStyleXfs>
  <cellXfs count="4737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1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32" xfId="10" quotePrefix="1" applyFont="1" applyFill="1" applyBorder="1" applyAlignment="1">
      <alignment horizontal="center" vertical="center" wrapText="1"/>
    </xf>
    <xf numFmtId="0" fontId="10" fillId="4" borderId="14" xfId="3" quotePrefix="1" applyFont="1" applyFill="1" applyBorder="1" applyAlignment="1">
      <alignment horizontal="center" vertical="center" wrapText="1"/>
    </xf>
    <xf numFmtId="0" fontId="19" fillId="4" borderId="33" xfId="10" applyFont="1" applyFill="1" applyBorder="1" applyAlignment="1">
      <alignment vertical="center" wrapText="1"/>
    </xf>
    <xf numFmtId="0" fontId="11" fillId="4" borderId="14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33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2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65" fillId="5" borderId="14" xfId="26" applyFont="1" applyFill="1" applyBorder="1" applyAlignment="1">
      <alignment horizontal="center" vertical="center" wrapText="1"/>
    </xf>
    <xf numFmtId="0" fontId="66" fillId="5" borderId="27" xfId="26" applyFont="1" applyFill="1" applyBorder="1" applyAlignment="1">
      <alignment horizontal="center" vertical="center" wrapText="1"/>
    </xf>
    <xf numFmtId="0" fontId="64" fillId="5" borderId="24" xfId="26" applyFont="1" applyFill="1" applyBorder="1" applyAlignment="1">
      <alignment horizontal="center" vertical="center" wrapText="1"/>
    </xf>
    <xf numFmtId="0" fontId="64" fillId="5" borderId="28" xfId="26" applyFont="1" applyFill="1" applyBorder="1" applyAlignment="1">
      <alignment horizontal="center" vertical="center" wrapText="1"/>
    </xf>
    <xf numFmtId="0" fontId="64" fillId="5" borderId="6" xfId="26" applyFont="1" applyFill="1" applyBorder="1" applyAlignment="1">
      <alignment horizontal="center" vertical="center" wrapText="1"/>
    </xf>
    <xf numFmtId="0" fontId="64" fillId="5" borderId="10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23" xfId="26" applyFont="1" applyFill="1" applyBorder="1" applyAlignment="1">
      <alignment horizontal="center" vertical="center" wrapText="1"/>
    </xf>
    <xf numFmtId="0" fontId="64" fillId="5" borderId="15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10" xfId="26" applyFont="1" applyFill="1" applyBorder="1" applyAlignment="1">
      <alignment horizontal="center" vertical="center" wrapText="1"/>
    </xf>
    <xf numFmtId="0" fontId="67" fillId="5" borderId="42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39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45" fillId="5" borderId="29" xfId="26" applyFont="1" applyFill="1" applyBorder="1" applyAlignment="1">
      <alignment horizontal="left" vertical="center" wrapText="1"/>
    </xf>
    <xf numFmtId="0" fontId="39" fillId="5" borderId="29" xfId="26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3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62" xfId="10" applyFont="1" applyFill="1" applyBorder="1" applyAlignment="1">
      <alignment horizontal="center" vertical="center" wrapText="1"/>
    </xf>
    <xf numFmtId="0" fontId="45" fillId="0" borderId="63" xfId="1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7" fillId="4" borderId="31" xfId="6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" fillId="0" borderId="62" xfId="4" applyFont="1" applyFill="1" applyBorder="1" applyAlignment="1">
      <alignment horizontal="center" vertical="center" wrapText="1"/>
    </xf>
    <xf numFmtId="0" fontId="4" fillId="0" borderId="75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0" borderId="63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04" xfId="0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4" fillId="0" borderId="63" xfId="4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/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7" fillId="4" borderId="25" xfId="10" quotePrefix="1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5" fillId="0" borderId="66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62" xfId="4" applyFont="1" applyFill="1" applyBorder="1" applyAlignment="1">
      <alignment horizontal="left" vertical="center" textRotation="255" wrapText="1"/>
    </xf>
    <xf numFmtId="0" fontId="45" fillId="0" borderId="72" xfId="1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5" fillId="0" borderId="8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5" fillId="0" borderId="98" xfId="10" applyFont="1" applyFill="1" applyBorder="1" applyAlignment="1">
      <alignment horizontal="center" vertical="center" wrapText="1"/>
    </xf>
    <xf numFmtId="0" fontId="45" fillId="0" borderId="98" xfId="10" applyFont="1" applyFill="1" applyBorder="1" applyAlignment="1">
      <alignment horizontal="center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left" vertical="center" wrapText="1"/>
    </xf>
    <xf numFmtId="0" fontId="12" fillId="0" borderId="82" xfId="10" applyFont="1" applyFill="1" applyBorder="1" applyAlignment="1">
      <alignment horizontal="center" vertical="center" wrapText="1"/>
    </xf>
    <xf numFmtId="0" fontId="12" fillId="0" borderId="83" xfId="10" applyFont="1" applyFill="1" applyBorder="1" applyAlignment="1">
      <alignment horizontal="center" vertical="center" wrapText="1"/>
    </xf>
    <xf numFmtId="0" fontId="5" fillId="0" borderId="100" xfId="10" applyFont="1" applyFill="1" applyBorder="1" applyAlignment="1">
      <alignment horizontal="center" vertical="center" wrapText="1"/>
    </xf>
    <xf numFmtId="0" fontId="12" fillId="0" borderId="99" xfId="1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4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6" xfId="4" applyFont="1" applyFill="1" applyBorder="1" applyAlignment="1">
      <alignment horizontal="left" vertical="center" textRotation="255" wrapText="1"/>
    </xf>
    <xf numFmtId="0" fontId="45" fillId="0" borderId="98" xfId="4" applyFont="1" applyFill="1" applyBorder="1" applyAlignment="1">
      <alignment horizontal="left" vertical="center" textRotation="255" wrapText="1"/>
    </xf>
    <xf numFmtId="0" fontId="45" fillId="0" borderId="36" xfId="10" applyFont="1" applyFill="1" applyBorder="1" applyAlignment="1">
      <alignment horizontal="left" vertical="center" wrapText="1"/>
    </xf>
    <xf numFmtId="0" fontId="45" fillId="0" borderId="9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9" fillId="0" borderId="63" xfId="0" applyFont="1" applyFill="1" applyBorder="1" applyAlignment="1">
      <alignment horizontal="left" vertical="center" wrapText="1"/>
    </xf>
    <xf numFmtId="0" fontId="45" fillId="0" borderId="98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61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9" fillId="0" borderId="0" xfId="0" applyFont="1" applyFill="1"/>
    <xf numFmtId="0" fontId="59" fillId="0" borderId="34" xfId="0" applyNumberFormat="1" applyFont="1" applyFill="1" applyBorder="1" applyAlignment="1">
      <alignment horizontal="center"/>
    </xf>
    <xf numFmtId="0" fontId="60" fillId="0" borderId="58" xfId="24" applyNumberFormat="1" applyFont="1" applyFill="1" applyBorder="1" applyAlignment="1">
      <alignment horizontal="center" vertical="center"/>
    </xf>
    <xf numFmtId="0" fontId="59" fillId="0" borderId="58" xfId="24" applyNumberFormat="1" applyFont="1" applyFill="1" applyBorder="1" applyAlignment="1">
      <alignment horizontal="center" vertical="center"/>
    </xf>
    <xf numFmtId="0" fontId="59" fillId="0" borderId="90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5" fillId="0" borderId="106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51" fillId="5" borderId="0" xfId="0" applyNumberFormat="1" applyFont="1" applyFill="1" applyBorder="1" applyProtection="1">
      <protection locked="0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5" fillId="5" borderId="0" xfId="26" applyFont="1" applyFill="1" applyBorder="1"/>
    <xf numFmtId="0" fontId="35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5" fillId="0" borderId="4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69" fillId="0" borderId="35" xfId="24" applyFont="1" applyBorder="1" applyAlignment="1">
      <alignment horizontal="center" vertical="center" wrapText="1"/>
    </xf>
    <xf numFmtId="0" fontId="71" fillId="0" borderId="34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2" fillId="5" borderId="0" xfId="0" quotePrefix="1" applyFont="1" applyFill="1"/>
    <xf numFmtId="0" fontId="57" fillId="0" borderId="0" xfId="0" applyFont="1" applyFill="1" applyBorder="1" applyAlignment="1">
      <alignment vertical="center" wrapText="1"/>
    </xf>
    <xf numFmtId="0" fontId="58" fillId="0" borderId="36" xfId="0" applyFont="1" applyFill="1" applyBorder="1" applyAlignment="1">
      <alignment vertical="center" wrapText="1"/>
    </xf>
    <xf numFmtId="0" fontId="92" fillId="5" borderId="0" xfId="26" applyFont="1" applyFill="1"/>
    <xf numFmtId="2" fontId="92" fillId="5" borderId="0" xfId="26" applyNumberFormat="1" applyFont="1" applyFill="1"/>
    <xf numFmtId="0" fontId="93" fillId="4" borderId="14" xfId="6" quotePrefix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wrapText="1"/>
    </xf>
    <xf numFmtId="0" fontId="88" fillId="5" borderId="14" xfId="26" applyFont="1" applyFill="1" applyBorder="1" applyAlignment="1">
      <alignment horizontal="center"/>
    </xf>
    <xf numFmtId="0" fontId="88" fillId="5" borderId="48" xfId="26" applyFont="1" applyFill="1" applyBorder="1" applyAlignment="1">
      <alignment horizontal="center"/>
    </xf>
    <xf numFmtId="0" fontId="88" fillId="5" borderId="3" xfId="26" applyFont="1" applyFill="1" applyBorder="1" applyAlignment="1">
      <alignment horizontal="center"/>
    </xf>
    <xf numFmtId="0" fontId="88" fillId="5" borderId="2" xfId="26" applyFont="1" applyFill="1" applyBorder="1" applyAlignment="1">
      <alignment horizontal="center"/>
    </xf>
    <xf numFmtId="0" fontId="88" fillId="5" borderId="27" xfId="26" applyFont="1" applyFill="1" applyBorder="1" applyAlignment="1">
      <alignment horizontal="center"/>
    </xf>
    <xf numFmtId="0" fontId="88" fillId="5" borderId="24" xfId="26" applyFont="1" applyFill="1" applyBorder="1" applyAlignment="1">
      <alignment horizontal="center"/>
    </xf>
    <xf numFmtId="0" fontId="88" fillId="5" borderId="49" xfId="26" applyFont="1" applyFill="1" applyBorder="1" applyAlignment="1">
      <alignment horizontal="center"/>
    </xf>
    <xf numFmtId="0" fontId="88" fillId="5" borderId="42" xfId="26" applyFont="1" applyFill="1" applyBorder="1" applyAlignment="1">
      <alignment horizontal="center"/>
    </xf>
    <xf numFmtId="0" fontId="88" fillId="5" borderId="38" xfId="26" applyFont="1" applyFill="1" applyBorder="1" applyAlignment="1">
      <alignment horizontal="center"/>
    </xf>
    <xf numFmtId="0" fontId="88" fillId="5" borderId="39" xfId="26" applyFont="1" applyFill="1" applyBorder="1" applyAlignment="1">
      <alignment horizontal="center"/>
    </xf>
    <xf numFmtId="0" fontId="82" fillId="6" borderId="3" xfId="16" applyFont="1" applyFill="1" applyBorder="1" applyAlignment="1">
      <alignment vertical="center" wrapText="1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58" xfId="0" applyNumberFormat="1" applyFont="1" applyFill="1" applyBorder="1" applyAlignment="1">
      <alignment horizontal="center" vertical="center"/>
    </xf>
    <xf numFmtId="0" fontId="59" fillId="0" borderId="92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59" fillId="0" borderId="46" xfId="24" applyNumberFormat="1" applyFont="1" applyFill="1" applyBorder="1" applyAlignment="1">
      <alignment horizontal="center" vertical="center"/>
    </xf>
    <xf numFmtId="0" fontId="59" fillId="0" borderId="85" xfId="2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99" fillId="0" borderId="0" xfId="0" applyFont="1"/>
    <xf numFmtId="0" fontId="99" fillId="0" borderId="0" xfId="0" applyFont="1" applyFill="1" applyBorder="1"/>
    <xf numFmtId="0" fontId="99" fillId="0" borderId="0" xfId="0" applyFont="1" applyFill="1"/>
    <xf numFmtId="0" fontId="5" fillId="0" borderId="125" xfId="7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0" fillId="4" borderId="135" xfId="3" quotePrefix="1" applyFont="1" applyFill="1" applyBorder="1" applyAlignment="1">
      <alignment horizontal="center" vertical="center" wrapText="1"/>
    </xf>
    <xf numFmtId="0" fontId="11" fillId="4" borderId="135" xfId="3" quotePrefix="1" applyFont="1" applyFill="1" applyBorder="1" applyAlignment="1">
      <alignment horizontal="center" vertical="center" wrapText="1"/>
    </xf>
    <xf numFmtId="0" fontId="4" fillId="4" borderId="134" xfId="3" quotePrefix="1" applyFont="1" applyFill="1" applyBorder="1" applyAlignment="1">
      <alignment horizontal="center" vertical="center" wrapText="1"/>
    </xf>
    <xf numFmtId="0" fontId="60" fillId="0" borderId="58" xfId="24" applyNumberFormat="1" applyFont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/>
    </xf>
    <xf numFmtId="0" fontId="51" fillId="5" borderId="0" xfId="0" applyFont="1" applyFill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96" fillId="5" borderId="9" xfId="1" quotePrefix="1" applyFont="1" applyFill="1" applyBorder="1" applyAlignment="1">
      <alignment horizontal="center" vertical="center" wrapText="1"/>
    </xf>
    <xf numFmtId="0" fontId="96" fillId="5" borderId="29" xfId="1" quotePrefix="1" applyFont="1" applyFill="1" applyBorder="1" applyAlignment="1">
      <alignment horizontal="center" vertical="center" wrapText="1"/>
    </xf>
    <xf numFmtId="0" fontId="96" fillId="5" borderId="19" xfId="1" quotePrefix="1" applyFont="1" applyFill="1" applyBorder="1" applyAlignment="1">
      <alignment horizontal="center" vertical="center" wrapText="1"/>
    </xf>
    <xf numFmtId="0" fontId="105" fillId="4" borderId="0" xfId="0" applyFont="1" applyFill="1" applyBorder="1" applyAlignment="1">
      <alignment horizontal="center" wrapText="1"/>
    </xf>
    <xf numFmtId="0" fontId="106" fillId="4" borderId="0" xfId="0" applyFont="1" applyFill="1"/>
    <xf numFmtId="0" fontId="105" fillId="4" borderId="0" xfId="0" applyFont="1" applyFill="1" applyBorder="1" applyAlignment="1">
      <alignment horizontal="center" vertical="center" wrapText="1"/>
    </xf>
    <xf numFmtId="0" fontId="5" fillId="0" borderId="41" xfId="7" applyFont="1" applyFill="1" applyBorder="1" applyAlignment="1">
      <alignment horizontal="center" vertical="center" wrapText="1"/>
    </xf>
    <xf numFmtId="0" fontId="44" fillId="5" borderId="136" xfId="26" applyFont="1" applyFill="1" applyBorder="1" applyAlignment="1">
      <alignment horizontal="center"/>
    </xf>
    <xf numFmtId="0" fontId="82" fillId="6" borderId="141" xfId="16" applyFont="1" applyFill="1" applyBorder="1" applyAlignment="1">
      <alignment vertical="center" wrapText="1"/>
    </xf>
    <xf numFmtId="0" fontId="88" fillId="5" borderId="142" xfId="26" applyFont="1" applyFill="1" applyBorder="1" applyAlignment="1">
      <alignment horizontal="center"/>
    </xf>
    <xf numFmtId="0" fontId="44" fillId="5" borderId="142" xfId="26" applyFont="1" applyFill="1" applyBorder="1" applyAlignment="1">
      <alignment horizontal="center"/>
    </xf>
    <xf numFmtId="0" fontId="108" fillId="0" borderId="0" xfId="0" applyFont="1"/>
    <xf numFmtId="0" fontId="104" fillId="0" borderId="0" xfId="0" applyFont="1" applyFill="1" applyBorder="1" applyAlignment="1">
      <alignment horizontal="center" vertical="center" wrapText="1"/>
    </xf>
    <xf numFmtId="0" fontId="35" fillId="0" borderId="76" xfId="24" applyNumberFormat="1" applyFont="1" applyFill="1" applyBorder="1" applyAlignment="1">
      <alignment horizontal="center" shrinkToFit="1"/>
    </xf>
    <xf numFmtId="0" fontId="35" fillId="0" borderId="77" xfId="24" applyNumberFormat="1" applyFont="1" applyFill="1" applyBorder="1" applyAlignment="1">
      <alignment horizontal="center" shrinkToFit="1"/>
    </xf>
    <xf numFmtId="0" fontId="35" fillId="0" borderId="89" xfId="24" applyNumberFormat="1" applyFont="1" applyFill="1" applyBorder="1" applyAlignment="1">
      <alignment horizontal="center" shrinkToFit="1"/>
    </xf>
    <xf numFmtId="0" fontId="57" fillId="0" borderId="0" xfId="0" applyFont="1" applyFill="1" applyAlignment="1">
      <alignment horizontal="center" vertical="center" wrapText="1"/>
    </xf>
    <xf numFmtId="0" fontId="88" fillId="5" borderId="17" xfId="26" applyFont="1" applyFill="1" applyBorder="1" applyAlignment="1">
      <alignment horizontal="center"/>
    </xf>
    <xf numFmtId="0" fontId="60" fillId="0" borderId="34" xfId="24" applyFont="1" applyBorder="1" applyAlignment="1">
      <alignment horizontal="center" vertical="center" wrapText="1"/>
    </xf>
    <xf numFmtId="0" fontId="50" fillId="5" borderId="143" xfId="6" quotePrefix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7" fillId="4" borderId="152" xfId="10" quotePrefix="1" applyFont="1" applyFill="1" applyBorder="1" applyAlignment="1">
      <alignment horizontal="center" vertical="center" wrapText="1"/>
    </xf>
    <xf numFmtId="0" fontId="17" fillId="4" borderId="153" xfId="10" quotePrefix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left" vertical="center" wrapText="1"/>
    </xf>
    <xf numFmtId="0" fontId="111" fillId="0" borderId="0" xfId="0" applyFont="1" applyFill="1" applyAlignment="1">
      <alignment vertical="center" wrapText="1"/>
    </xf>
    <xf numFmtId="0" fontId="3" fillId="0" borderId="130" xfId="24" applyBorder="1" applyAlignment="1">
      <alignment horizontal="center"/>
    </xf>
    <xf numFmtId="0" fontId="33" fillId="0" borderId="130" xfId="0" applyNumberFormat="1" applyFont="1" applyFill="1" applyBorder="1" applyAlignment="1">
      <alignment horizontal="center" vertical="center" wrapText="1"/>
    </xf>
    <xf numFmtId="0" fontId="52" fillId="5" borderId="130" xfId="6" quotePrefix="1" applyFont="1" applyFill="1" applyBorder="1" applyAlignment="1" applyProtection="1">
      <alignment horizontal="center" vertical="center" wrapText="1"/>
      <protection locked="0"/>
    </xf>
    <xf numFmtId="0" fontId="17" fillId="5" borderId="152" xfId="10" quotePrefix="1" applyFont="1" applyFill="1" applyBorder="1" applyAlignment="1">
      <alignment horizontal="center" vertical="center" wrapText="1"/>
    </xf>
    <xf numFmtId="0" fontId="17" fillId="5" borderId="153" xfId="10" quotePrefix="1" applyFont="1" applyFill="1" applyBorder="1" applyAlignment="1">
      <alignment horizontal="center" vertical="center" wrapText="1"/>
    </xf>
    <xf numFmtId="0" fontId="17" fillId="4" borderId="151" xfId="10" applyFont="1" applyFill="1" applyBorder="1" applyAlignment="1">
      <alignment vertical="center" wrapText="1"/>
    </xf>
    <xf numFmtId="0" fontId="17" fillId="5" borderId="151" xfId="10" applyFont="1" applyFill="1" applyBorder="1" applyAlignment="1">
      <alignment vertical="center" wrapText="1"/>
    </xf>
    <xf numFmtId="0" fontId="17" fillId="5" borderId="150" xfId="10" quotePrefix="1" applyFont="1" applyFill="1" applyBorder="1" applyAlignment="1">
      <alignment horizontal="center" vertical="center" wrapText="1"/>
    </xf>
    <xf numFmtId="0" fontId="17" fillId="4" borderId="155" xfId="10" quotePrefix="1" applyFont="1" applyFill="1" applyBorder="1" applyAlignment="1">
      <alignment horizontal="center" vertical="center" wrapText="1"/>
    </xf>
    <xf numFmtId="0" fontId="17" fillId="4" borderId="156" xfId="10" quotePrefix="1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 wrapText="1"/>
    </xf>
    <xf numFmtId="0" fontId="111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7" fillId="4" borderId="157" xfId="10" quotePrefix="1" applyFont="1" applyFill="1" applyBorder="1" applyAlignment="1">
      <alignment horizontal="center" vertical="center" wrapText="1"/>
    </xf>
    <xf numFmtId="0" fontId="17" fillId="4" borderId="152" xfId="10" applyFont="1" applyFill="1" applyBorder="1" applyAlignment="1">
      <alignment vertical="center" wrapText="1"/>
    </xf>
    <xf numFmtId="0" fontId="18" fillId="4" borderId="153" xfId="0" applyFont="1" applyFill="1" applyBorder="1" applyAlignment="1">
      <alignment horizontal="center" vertical="center" wrapText="1"/>
    </xf>
    <xf numFmtId="0" fontId="18" fillId="4" borderId="156" xfId="0" applyFont="1" applyFill="1" applyBorder="1" applyAlignment="1">
      <alignment horizontal="center" vertical="center" wrapText="1"/>
    </xf>
    <xf numFmtId="0" fontId="17" fillId="5" borderId="156" xfId="10" quotePrefix="1" applyFont="1" applyFill="1" applyBorder="1" applyAlignment="1">
      <alignment horizontal="center" vertical="center" wrapText="1"/>
    </xf>
    <xf numFmtId="0" fontId="24" fillId="5" borderId="161" xfId="0" applyFont="1" applyFill="1" applyBorder="1" applyAlignment="1">
      <alignment horizontal="center" vertical="center"/>
    </xf>
    <xf numFmtId="0" fontId="17" fillId="5" borderId="163" xfId="10" quotePrefix="1" applyFont="1" applyFill="1" applyBorder="1" applyAlignment="1">
      <alignment horizontal="center" vertical="center" wrapText="1"/>
    </xf>
    <xf numFmtId="0" fontId="17" fillId="5" borderId="145" xfId="10" quotePrefix="1" applyFont="1" applyFill="1" applyBorder="1" applyAlignment="1">
      <alignment horizontal="center" vertical="center" wrapText="1"/>
    </xf>
    <xf numFmtId="0" fontId="20" fillId="5" borderId="161" xfId="0" applyFont="1" applyFill="1" applyBorder="1" applyAlignment="1">
      <alignment horizontal="center" vertical="center" wrapText="1"/>
    </xf>
    <xf numFmtId="0" fontId="20" fillId="5" borderId="145" xfId="0" applyFont="1" applyFill="1" applyBorder="1" applyAlignment="1">
      <alignment horizontal="center" vertical="center" wrapText="1"/>
    </xf>
    <xf numFmtId="0" fontId="18" fillId="4" borderId="152" xfId="0" applyFont="1" applyFill="1" applyBorder="1" applyAlignment="1">
      <alignment horizontal="center" vertical="center" wrapText="1"/>
    </xf>
    <xf numFmtId="0" fontId="16" fillId="4" borderId="155" xfId="10" quotePrefix="1" applyFont="1" applyFill="1" applyBorder="1" applyAlignment="1">
      <alignment horizontal="center" vertical="center" wrapText="1"/>
    </xf>
    <xf numFmtId="0" fontId="17" fillId="4" borderId="144" xfId="10" quotePrefix="1" applyFont="1" applyFill="1" applyBorder="1" applyAlignment="1">
      <alignment horizontal="center" vertical="center" wrapText="1"/>
    </xf>
    <xf numFmtId="0" fontId="17" fillId="4" borderId="161" xfId="10" quotePrefix="1" applyFont="1" applyFill="1" applyBorder="1" applyAlignment="1">
      <alignment horizontal="center" vertical="center" wrapText="1"/>
    </xf>
    <xf numFmtId="0" fontId="17" fillId="4" borderId="162" xfId="10" quotePrefix="1" applyFont="1" applyFill="1" applyBorder="1" applyAlignment="1">
      <alignment horizontal="center" vertical="center" wrapText="1"/>
    </xf>
    <xf numFmtId="0" fontId="19" fillId="4" borderId="154" xfId="10" quotePrefix="1" applyFont="1" applyFill="1" applyBorder="1" applyAlignment="1">
      <alignment vertical="center" wrapText="1"/>
    </xf>
    <xf numFmtId="0" fontId="16" fillId="5" borderId="130" xfId="6" applyFont="1" applyFill="1" applyBorder="1" applyAlignment="1">
      <alignment horizontal="center" vertical="center" wrapText="1"/>
    </xf>
    <xf numFmtId="0" fontId="21" fillId="5" borderId="170" xfId="0" applyFont="1" applyFill="1" applyBorder="1" applyAlignment="1">
      <alignment horizontal="left" vertical="center" wrapText="1"/>
    </xf>
    <xf numFmtId="0" fontId="20" fillId="5" borderId="155" xfId="0" applyFont="1" applyFill="1" applyBorder="1" applyAlignment="1">
      <alignment horizontal="center" vertical="center" wrapText="1"/>
    </xf>
    <xf numFmtId="0" fontId="20" fillId="5" borderId="153" xfId="0" applyFont="1" applyFill="1" applyBorder="1" applyAlignment="1">
      <alignment horizontal="center" vertical="center" wrapText="1"/>
    </xf>
    <xf numFmtId="0" fontId="20" fillId="5" borderId="156" xfId="0" applyFont="1" applyFill="1" applyBorder="1" applyAlignment="1">
      <alignment horizontal="center" vertical="center" wrapText="1"/>
    </xf>
    <xf numFmtId="0" fontId="18" fillId="5" borderId="148" xfId="0" applyFont="1" applyFill="1" applyBorder="1" applyAlignment="1">
      <alignment horizontal="center" vertical="center"/>
    </xf>
    <xf numFmtId="0" fontId="18" fillId="5" borderId="149" xfId="0" applyFont="1" applyFill="1" applyBorder="1" applyAlignment="1">
      <alignment horizontal="center" vertical="center"/>
    </xf>
    <xf numFmtId="0" fontId="18" fillId="5" borderId="15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4" borderId="173" xfId="6" quotePrefix="1" applyFont="1" applyFill="1" applyBorder="1" applyAlignment="1">
      <alignment horizontal="center" vertical="center" wrapText="1"/>
    </xf>
    <xf numFmtId="0" fontId="16" fillId="4" borderId="174" xfId="6" quotePrefix="1" applyFont="1" applyFill="1" applyBorder="1" applyAlignment="1">
      <alignment horizontal="center" vertical="center" wrapText="1"/>
    </xf>
    <xf numFmtId="0" fontId="16" fillId="4" borderId="178" xfId="6" quotePrefix="1" applyFont="1" applyFill="1" applyBorder="1" applyAlignment="1">
      <alignment horizontal="center" vertical="center" wrapText="1"/>
    </xf>
    <xf numFmtId="0" fontId="16" fillId="4" borderId="172" xfId="10" quotePrefix="1" applyFont="1" applyFill="1" applyBorder="1" applyAlignment="1">
      <alignment vertical="center" wrapText="1"/>
    </xf>
    <xf numFmtId="0" fontId="16" fillId="4" borderId="179" xfId="10" quotePrefix="1" applyFont="1" applyFill="1" applyBorder="1" applyAlignment="1">
      <alignment vertical="center" wrapText="1"/>
    </xf>
    <xf numFmtId="0" fontId="17" fillId="4" borderId="180" xfId="10" quotePrefix="1" applyFont="1" applyFill="1" applyBorder="1" applyAlignment="1">
      <alignment vertical="center" wrapText="1"/>
    </xf>
    <xf numFmtId="0" fontId="17" fillId="4" borderId="176" xfId="10" quotePrefix="1" applyFont="1" applyFill="1" applyBorder="1" applyAlignment="1">
      <alignment vertical="center" wrapText="1"/>
    </xf>
    <xf numFmtId="0" fontId="18" fillId="4" borderId="172" xfId="0" applyFont="1" applyFill="1" applyBorder="1" applyAlignment="1">
      <alignment horizontal="left" vertical="center" wrapText="1"/>
    </xf>
    <xf numFmtId="0" fontId="18" fillId="4" borderId="179" xfId="0" applyFont="1" applyFill="1" applyBorder="1" applyAlignment="1">
      <alignment horizontal="left" vertical="center" wrapText="1"/>
    </xf>
    <xf numFmtId="0" fontId="18" fillId="4" borderId="180" xfId="0" applyFont="1" applyFill="1" applyBorder="1" applyAlignment="1">
      <alignment horizontal="left" vertical="center" wrapText="1"/>
    </xf>
    <xf numFmtId="0" fontId="17" fillId="4" borderId="178" xfId="6" quotePrefix="1" applyFont="1" applyFill="1" applyBorder="1" applyAlignment="1">
      <alignment horizontal="center" vertical="center" wrapText="1"/>
    </xf>
    <xf numFmtId="0" fontId="18" fillId="4" borderId="177" xfId="0" applyFont="1" applyFill="1" applyBorder="1" applyAlignment="1">
      <alignment horizontal="center" vertical="center" wrapText="1"/>
    </xf>
    <xf numFmtId="0" fontId="17" fillId="5" borderId="192" xfId="6" quotePrefix="1" applyFont="1" applyFill="1" applyBorder="1" applyAlignment="1">
      <alignment horizontal="center" vertical="center" wrapText="1"/>
    </xf>
    <xf numFmtId="0" fontId="16" fillId="5" borderId="189" xfId="6" quotePrefix="1" applyFont="1" applyFill="1" applyBorder="1" applyAlignment="1">
      <alignment horizontal="center" vertical="center" wrapText="1"/>
    </xf>
    <xf numFmtId="0" fontId="16" fillId="5" borderId="190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84" xfId="6" quotePrefix="1" applyFont="1" applyFill="1" applyBorder="1" applyAlignment="1">
      <alignment horizontal="center" vertical="center" wrapText="1"/>
    </xf>
    <xf numFmtId="0" fontId="16" fillId="4" borderId="200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6" fillId="4" borderId="182" xfId="10" quotePrefix="1" applyFont="1" applyFill="1" applyBorder="1" applyAlignment="1">
      <alignment horizontal="center" vertical="center" wrapText="1"/>
    </xf>
    <xf numFmtId="0" fontId="16" fillId="4" borderId="182" xfId="6" quotePrefix="1" applyFont="1" applyFill="1" applyBorder="1" applyAlignment="1">
      <alignment horizontal="center" vertical="center" wrapText="1"/>
    </xf>
    <xf numFmtId="0" fontId="16" fillId="4" borderId="185" xfId="10" quotePrefix="1" applyFont="1" applyFill="1" applyBorder="1" applyAlignment="1">
      <alignment horizontal="center" vertical="center" wrapText="1"/>
    </xf>
    <xf numFmtId="0" fontId="16" fillId="4" borderId="185" xfId="6" quotePrefix="1" applyFont="1" applyFill="1" applyBorder="1" applyAlignment="1">
      <alignment horizontal="center" vertical="center" wrapText="1"/>
    </xf>
    <xf numFmtId="0" fontId="17" fillId="4" borderId="196" xfId="6" quotePrefix="1" applyFont="1" applyFill="1" applyBorder="1" applyAlignment="1">
      <alignment horizontal="center" vertical="center" wrapText="1"/>
    </xf>
    <xf numFmtId="0" fontId="10" fillId="5" borderId="200" xfId="3" quotePrefix="1" applyFont="1" applyFill="1" applyBorder="1" applyAlignment="1">
      <alignment horizontal="center" vertical="center" wrapText="1"/>
    </xf>
    <xf numFmtId="0" fontId="11" fillId="5" borderId="200" xfId="3" quotePrefix="1" applyFont="1" applyFill="1" applyBorder="1" applyAlignment="1">
      <alignment horizontal="center" vertical="center" wrapText="1"/>
    </xf>
    <xf numFmtId="0" fontId="4" fillId="5" borderId="185" xfId="3" quotePrefix="1" applyFont="1" applyFill="1" applyBorder="1" applyAlignment="1">
      <alignment horizontal="center" vertical="center" wrapText="1"/>
    </xf>
    <xf numFmtId="0" fontId="4" fillId="5" borderId="182" xfId="3" quotePrefix="1" applyFont="1" applyFill="1" applyBorder="1" applyAlignment="1">
      <alignment horizontal="center" vertical="center" wrapText="1"/>
    </xf>
    <xf numFmtId="0" fontId="19" fillId="5" borderId="186" xfId="10" quotePrefix="1" applyFont="1" applyFill="1" applyBorder="1" applyAlignment="1">
      <alignment vertical="center" wrapText="1"/>
    </xf>
    <xf numFmtId="0" fontId="16" fillId="5" borderId="172" xfId="6" applyFont="1" applyFill="1" applyBorder="1" applyAlignment="1">
      <alignment horizontal="center" vertical="center" wrapText="1"/>
    </xf>
    <xf numFmtId="0" fontId="16" fillId="5" borderId="175" xfId="6" applyFont="1" applyFill="1" applyBorder="1" applyAlignment="1">
      <alignment horizontal="center" vertical="center" wrapText="1"/>
    </xf>
    <xf numFmtId="0" fontId="16" fillId="5" borderId="200" xfId="6" quotePrefix="1" applyFont="1" applyFill="1" applyBorder="1" applyAlignment="1">
      <alignment horizontal="center" vertical="center" wrapText="1"/>
    </xf>
    <xf numFmtId="0" fontId="16" fillId="5" borderId="145" xfId="10" quotePrefix="1" applyFont="1" applyFill="1" applyBorder="1" applyAlignment="1">
      <alignment horizontal="center" vertical="center" wrapText="1"/>
    </xf>
    <xf numFmtId="0" fontId="18" fillId="5" borderId="186" xfId="0" applyFont="1" applyFill="1" applyBorder="1" applyAlignment="1">
      <alignment horizontal="left" vertical="center" wrapText="1"/>
    </xf>
    <xf numFmtId="0" fontId="16" fillId="5" borderId="184" xfId="6" quotePrefix="1" applyFont="1" applyFill="1" applyBorder="1" applyAlignment="1">
      <alignment horizontal="center" vertical="center" wrapText="1"/>
    </xf>
    <xf numFmtId="0" fontId="16" fillId="5" borderId="196" xfId="6" quotePrefix="1" applyFont="1" applyFill="1" applyBorder="1" applyAlignment="1">
      <alignment horizontal="center" vertical="center" wrapText="1"/>
    </xf>
    <xf numFmtId="0" fontId="16" fillId="5" borderId="177" xfId="6" quotePrefix="1" applyFont="1" applyFill="1" applyBorder="1" applyAlignment="1">
      <alignment horizontal="center" vertical="center" wrapText="1"/>
    </xf>
    <xf numFmtId="0" fontId="23" fillId="5" borderId="185" xfId="0" applyFont="1" applyFill="1" applyBorder="1" applyAlignment="1">
      <alignment horizontal="left" vertical="center" wrapText="1"/>
    </xf>
    <xf numFmtId="0" fontId="17" fillId="5" borderId="200" xfId="6" quotePrefix="1" applyFont="1" applyFill="1" applyBorder="1" applyAlignment="1">
      <alignment horizontal="center" vertical="center" wrapText="1"/>
    </xf>
    <xf numFmtId="0" fontId="17" fillId="5" borderId="189" xfId="6" quotePrefix="1" applyFont="1" applyFill="1" applyBorder="1" applyAlignment="1">
      <alignment horizontal="center" vertical="center" wrapText="1"/>
    </xf>
    <xf numFmtId="0" fontId="17" fillId="5" borderId="187" xfId="6" quotePrefix="1" applyFont="1" applyFill="1" applyBorder="1" applyAlignment="1">
      <alignment horizontal="center" vertical="center" wrapText="1"/>
    </xf>
    <xf numFmtId="0" fontId="23" fillId="5" borderId="181" xfId="0" applyFont="1" applyFill="1" applyBorder="1" applyAlignment="1">
      <alignment horizontal="left" vertical="center" wrapText="1"/>
    </xf>
    <xf numFmtId="0" fontId="19" fillId="5" borderId="198" xfId="10" applyFont="1" applyFill="1" applyBorder="1" applyAlignment="1">
      <alignment vertical="center" wrapText="1"/>
    </xf>
    <xf numFmtId="0" fontId="17" fillId="5" borderId="195" xfId="6" quotePrefix="1" applyFont="1" applyFill="1" applyBorder="1" applyAlignment="1">
      <alignment horizontal="center" vertical="center" wrapText="1"/>
    </xf>
    <xf numFmtId="0" fontId="17" fillId="5" borderId="199" xfId="6" quotePrefix="1" applyFont="1" applyFill="1" applyBorder="1" applyAlignment="1">
      <alignment horizontal="center" vertical="center" wrapText="1"/>
    </xf>
    <xf numFmtId="0" fontId="17" fillId="5" borderId="180" xfId="10" quotePrefix="1" applyFont="1" applyFill="1" applyBorder="1" applyAlignment="1">
      <alignment horizontal="center" vertical="center" wrapText="1"/>
    </xf>
    <xf numFmtId="0" fontId="19" fillId="5" borderId="185" xfId="10" quotePrefix="1" applyFont="1" applyFill="1" applyBorder="1" applyAlignment="1">
      <alignment vertical="center" wrapText="1"/>
    </xf>
    <xf numFmtId="0" fontId="16" fillId="5" borderId="182" xfId="6" quotePrefix="1" applyFont="1" applyFill="1" applyBorder="1" applyAlignment="1">
      <alignment horizontal="center" vertical="center" wrapText="1"/>
    </xf>
    <xf numFmtId="0" fontId="21" fillId="5" borderId="185" xfId="0" applyFont="1" applyFill="1" applyBorder="1" applyAlignment="1">
      <alignment horizontal="left" vertical="center" wrapText="1"/>
    </xf>
    <xf numFmtId="0" fontId="18" fillId="5" borderId="185" xfId="0" applyFont="1" applyFill="1" applyBorder="1" applyAlignment="1">
      <alignment horizontal="left" vertical="center" wrapText="1"/>
    </xf>
    <xf numFmtId="0" fontId="10" fillId="4" borderId="200" xfId="3" quotePrefix="1" applyFont="1" applyFill="1" applyBorder="1" applyAlignment="1">
      <alignment horizontal="center" vertical="center" wrapText="1"/>
    </xf>
    <xf numFmtId="0" fontId="11" fillId="4" borderId="200" xfId="3" quotePrefix="1" applyFont="1" applyFill="1" applyBorder="1" applyAlignment="1">
      <alignment horizontal="center" vertical="center" wrapText="1"/>
    </xf>
    <xf numFmtId="0" fontId="4" fillId="4" borderId="182" xfId="3" quotePrefix="1" applyFont="1" applyFill="1" applyBorder="1" applyAlignment="1">
      <alignment horizontal="center" vertical="center" wrapText="1"/>
    </xf>
    <xf numFmtId="0" fontId="19" fillId="4" borderId="185" xfId="10" quotePrefix="1" applyFont="1" applyFill="1" applyBorder="1" applyAlignment="1">
      <alignment vertical="center" wrapText="1"/>
    </xf>
    <xf numFmtId="0" fontId="18" fillId="4" borderId="186" xfId="0" applyFont="1" applyFill="1" applyBorder="1" applyAlignment="1">
      <alignment horizontal="left" vertical="center" wrapText="1"/>
    </xf>
    <xf numFmtId="0" fontId="23" fillId="4" borderId="186" xfId="0" applyFont="1" applyFill="1" applyBorder="1" applyAlignment="1">
      <alignment horizontal="left" vertical="center" wrapText="1"/>
    </xf>
    <xf numFmtId="0" fontId="21" fillId="4" borderId="185" xfId="0" applyFont="1" applyFill="1" applyBorder="1" applyAlignment="1">
      <alignment horizontal="left" vertical="center" wrapText="1"/>
    </xf>
    <xf numFmtId="0" fontId="18" fillId="4" borderId="185" xfId="0" applyFont="1" applyFill="1" applyBorder="1" applyAlignment="1">
      <alignment horizontal="left" vertical="center" wrapText="1"/>
    </xf>
    <xf numFmtId="0" fontId="18" fillId="4" borderId="200" xfId="0" applyFont="1" applyFill="1" applyBorder="1" applyAlignment="1">
      <alignment horizontal="center" vertical="center"/>
    </xf>
    <xf numFmtId="0" fontId="18" fillId="4" borderId="182" xfId="0" applyFont="1" applyFill="1" applyBorder="1" applyAlignment="1">
      <alignment horizontal="center" vertical="center"/>
    </xf>
    <xf numFmtId="0" fontId="16" fillId="4" borderId="168" xfId="6" quotePrefix="1" applyFont="1" applyFill="1" applyBorder="1" applyAlignment="1">
      <alignment horizontal="center" vertical="center" wrapText="1"/>
    </xf>
    <xf numFmtId="0" fontId="16" fillId="4" borderId="186" xfId="6" quotePrefix="1" applyFont="1" applyFill="1" applyBorder="1" applyAlignment="1">
      <alignment horizontal="center" vertical="center" wrapText="1"/>
    </xf>
    <xf numFmtId="0" fontId="16" fillId="4" borderId="200" xfId="10" quotePrefix="1" applyFont="1" applyFill="1" applyBorder="1" applyAlignment="1">
      <alignment horizontal="center" vertical="center" wrapText="1"/>
    </xf>
    <xf numFmtId="0" fontId="19" fillId="4" borderId="198" xfId="10" applyFont="1" applyFill="1" applyBorder="1" applyAlignment="1">
      <alignment vertical="center" wrapText="1"/>
    </xf>
    <xf numFmtId="0" fontId="17" fillId="4" borderId="188" xfId="6" quotePrefix="1" applyFont="1" applyFill="1" applyBorder="1" applyAlignment="1">
      <alignment horizontal="center" vertical="center" wrapText="1"/>
    </xf>
    <xf numFmtId="0" fontId="17" fillId="4" borderId="183" xfId="6" quotePrefix="1" applyFont="1" applyFill="1" applyBorder="1" applyAlignment="1">
      <alignment horizontal="center" vertical="center" wrapText="1"/>
    </xf>
    <xf numFmtId="0" fontId="18" fillId="4" borderId="184" xfId="0" applyFont="1" applyFill="1" applyBorder="1" applyAlignment="1">
      <alignment horizontal="center" vertical="center" wrapText="1"/>
    </xf>
    <xf numFmtId="0" fontId="18" fillId="4" borderId="196" xfId="0" applyFont="1" applyFill="1" applyBorder="1" applyAlignment="1">
      <alignment horizontal="center" vertical="center" wrapText="1"/>
    </xf>
    <xf numFmtId="0" fontId="18" fillId="4" borderId="192" xfId="0" applyFont="1" applyFill="1" applyBorder="1" applyAlignment="1">
      <alignment horizontal="center" vertical="center" wrapText="1"/>
    </xf>
    <xf numFmtId="0" fontId="18" fillId="4" borderId="193" xfId="0" applyFont="1" applyFill="1" applyBorder="1" applyAlignment="1">
      <alignment horizontal="center" vertical="center" wrapText="1"/>
    </xf>
    <xf numFmtId="0" fontId="18" fillId="4" borderId="194" xfId="0" applyFont="1" applyFill="1" applyBorder="1" applyAlignment="1">
      <alignment horizontal="center" vertical="center" wrapText="1"/>
    </xf>
    <xf numFmtId="0" fontId="18" fillId="4" borderId="185" xfId="0" applyFont="1" applyFill="1" applyBorder="1" applyAlignment="1">
      <alignment horizontal="center" vertical="center"/>
    </xf>
    <xf numFmtId="0" fontId="17" fillId="0" borderId="0" xfId="3" quotePrefix="1" applyFont="1" applyFill="1" applyBorder="1" applyAlignment="1">
      <alignment horizontal="center" vertical="center" wrapText="1"/>
    </xf>
    <xf numFmtId="0" fontId="33" fillId="0" borderId="130" xfId="0" applyFont="1" applyFill="1" applyBorder="1" applyAlignment="1">
      <alignment horizontal="center"/>
    </xf>
    <xf numFmtId="0" fontId="33" fillId="0" borderId="50" xfId="24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/>
    </xf>
    <xf numFmtId="0" fontId="73" fillId="0" borderId="35" xfId="24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 wrapText="1"/>
    </xf>
    <xf numFmtId="0" fontId="114" fillId="0" borderId="0" xfId="0" applyFont="1" applyFill="1"/>
    <xf numFmtId="0" fontId="24" fillId="5" borderId="138" xfId="0" applyFont="1" applyFill="1" applyBorder="1" applyAlignment="1">
      <alignment horizontal="center" vertical="center"/>
    </xf>
    <xf numFmtId="0" fontId="24" fillId="5" borderId="137" xfId="0" applyFont="1" applyFill="1" applyBorder="1" applyAlignment="1">
      <alignment horizontal="center" vertical="center"/>
    </xf>
    <xf numFmtId="0" fontId="17" fillId="5" borderId="146" xfId="10" quotePrefix="1" applyFont="1" applyFill="1" applyBorder="1" applyAlignment="1">
      <alignment horizontal="center" vertical="center" wrapText="1"/>
    </xf>
    <xf numFmtId="0" fontId="24" fillId="5" borderId="203" xfId="0" applyFont="1" applyFill="1" applyBorder="1" applyAlignment="1">
      <alignment horizontal="center" vertical="center"/>
    </xf>
    <xf numFmtId="0" fontId="24" fillId="5" borderId="139" xfId="0" applyFont="1" applyFill="1" applyBorder="1" applyAlignment="1">
      <alignment horizontal="center" vertical="center"/>
    </xf>
    <xf numFmtId="0" fontId="17" fillId="5" borderId="227" xfId="10" quotePrefix="1" applyFont="1" applyFill="1" applyBorder="1" applyAlignment="1">
      <alignment horizontal="center" vertical="center" wrapText="1"/>
    </xf>
    <xf numFmtId="0" fontId="17" fillId="5" borderId="228" xfId="10" quotePrefix="1" applyFont="1" applyFill="1" applyBorder="1" applyAlignment="1">
      <alignment horizontal="center" vertical="center" wrapText="1"/>
    </xf>
    <xf numFmtId="0" fontId="17" fillId="5" borderId="218" xfId="10" quotePrefix="1" applyFont="1" applyFill="1" applyBorder="1" applyAlignment="1">
      <alignment horizontal="center" vertical="center" wrapText="1"/>
    </xf>
    <xf numFmtId="0" fontId="17" fillId="5" borderId="225" xfId="10" quotePrefix="1" applyFont="1" applyFill="1" applyBorder="1" applyAlignment="1">
      <alignment horizontal="center" vertical="center" wrapText="1"/>
    </xf>
    <xf numFmtId="0" fontId="17" fillId="5" borderId="214" xfId="10" quotePrefix="1" applyFont="1" applyFill="1" applyBorder="1" applyAlignment="1">
      <alignment horizontal="center" vertical="center" wrapText="1"/>
    </xf>
    <xf numFmtId="0" fontId="17" fillId="5" borderId="215" xfId="10" quotePrefix="1" applyFont="1" applyFill="1" applyBorder="1" applyAlignment="1">
      <alignment horizontal="center" vertical="center" wrapText="1"/>
    </xf>
    <xf numFmtId="0" fontId="16" fillId="5" borderId="206" xfId="6" quotePrefix="1" applyFont="1" applyFill="1" applyBorder="1" applyAlignment="1">
      <alignment horizontal="center" vertical="center" wrapText="1"/>
    </xf>
    <xf numFmtId="0" fontId="16" fillId="5" borderId="219" xfId="6" quotePrefix="1" applyFont="1" applyFill="1" applyBorder="1" applyAlignment="1">
      <alignment horizontal="center" vertical="center" wrapText="1"/>
    </xf>
    <xf numFmtId="0" fontId="16" fillId="5" borderId="220" xfId="6" quotePrefix="1" applyFont="1" applyFill="1" applyBorder="1" applyAlignment="1">
      <alignment horizontal="center" vertical="center" wrapText="1"/>
    </xf>
    <xf numFmtId="0" fontId="16" fillId="5" borderId="208" xfId="6" quotePrefix="1" applyFont="1" applyFill="1" applyBorder="1" applyAlignment="1">
      <alignment horizontal="center" vertical="center" wrapText="1"/>
    </xf>
    <xf numFmtId="0" fontId="17" fillId="5" borderId="213" xfId="10" quotePrefix="1" applyFont="1" applyFill="1" applyBorder="1" applyAlignment="1">
      <alignment horizontal="center" vertical="center" wrapText="1"/>
    </xf>
    <xf numFmtId="0" fontId="17" fillId="5" borderId="234" xfId="10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6" fillId="5" borderId="139" xfId="6" quotePrefix="1" applyFont="1" applyFill="1" applyBorder="1" applyAlignment="1">
      <alignment horizontal="center" vertical="center" wrapText="1"/>
    </xf>
    <xf numFmtId="0" fontId="16" fillId="5" borderId="140" xfId="6" quotePrefix="1" applyFont="1" applyFill="1" applyBorder="1" applyAlignment="1">
      <alignment horizontal="center" vertical="center" wrapText="1"/>
    </xf>
    <xf numFmtId="0" fontId="16" fillId="5" borderId="221" xfId="6" quotePrefix="1" applyFont="1" applyFill="1" applyBorder="1" applyAlignment="1">
      <alignment horizontal="center" vertical="center" wrapText="1"/>
    </xf>
    <xf numFmtId="0" fontId="16" fillId="5" borderId="137" xfId="6" quotePrefix="1" applyFont="1" applyFill="1" applyBorder="1" applyAlignment="1">
      <alignment horizontal="center" vertical="center" wrapText="1"/>
    </xf>
    <xf numFmtId="0" fontId="17" fillId="5" borderId="206" xfId="6" quotePrefix="1" applyFont="1" applyFill="1" applyBorder="1" applyAlignment="1">
      <alignment horizontal="center" vertical="center" wrapText="1"/>
    </xf>
    <xf numFmtId="0" fontId="17" fillId="5" borderId="219" xfId="6" quotePrefix="1" applyFont="1" applyFill="1" applyBorder="1" applyAlignment="1">
      <alignment horizontal="center" vertical="center" wrapText="1"/>
    </xf>
    <xf numFmtId="0" fontId="16" fillId="5" borderId="222" xfId="6" quotePrefix="1" applyFont="1" applyFill="1" applyBorder="1" applyAlignment="1">
      <alignment horizontal="center" vertical="center" wrapText="1"/>
    </xf>
    <xf numFmtId="0" fontId="17" fillId="5" borderId="208" xfId="6" quotePrefix="1" applyFont="1" applyFill="1" applyBorder="1" applyAlignment="1">
      <alignment horizontal="center" vertical="center" wrapText="1"/>
    </xf>
    <xf numFmtId="0" fontId="24" fillId="5" borderId="223" xfId="0" applyFont="1" applyFill="1" applyBorder="1" applyAlignment="1">
      <alignment horizontal="center" vertical="center"/>
    </xf>
    <xf numFmtId="0" fontId="24" fillId="5" borderId="204" xfId="0" applyFont="1" applyFill="1" applyBorder="1" applyAlignment="1">
      <alignment horizontal="center" vertical="center"/>
    </xf>
    <xf numFmtId="0" fontId="17" fillId="5" borderId="224" xfId="10" quotePrefix="1" applyFont="1" applyFill="1" applyBorder="1" applyAlignment="1">
      <alignment horizontal="center" vertical="center" wrapText="1"/>
    </xf>
    <xf numFmtId="0" fontId="24" fillId="5" borderId="206" xfId="0" applyFont="1" applyFill="1" applyBorder="1" applyAlignment="1">
      <alignment horizontal="center" vertical="center"/>
    </xf>
    <xf numFmtId="0" fontId="24" fillId="5" borderId="219" xfId="0" applyFont="1" applyFill="1" applyBorder="1" applyAlignment="1">
      <alignment horizontal="center" vertical="center"/>
    </xf>
    <xf numFmtId="0" fontId="17" fillId="5" borderId="220" xfId="10" quotePrefix="1" applyFont="1" applyFill="1" applyBorder="1" applyAlignment="1">
      <alignment horizontal="center" vertical="center" wrapText="1"/>
    </xf>
    <xf numFmtId="0" fontId="38" fillId="5" borderId="223" xfId="0" applyFont="1" applyFill="1" applyBorder="1" applyAlignment="1">
      <alignment horizontal="center" vertical="center"/>
    </xf>
    <xf numFmtId="0" fontId="38" fillId="5" borderId="204" xfId="0" applyFont="1" applyFill="1" applyBorder="1" applyAlignment="1">
      <alignment horizontal="center" vertical="center"/>
    </xf>
    <xf numFmtId="0" fontId="16" fillId="5" borderId="224" xfId="10" quotePrefix="1" applyFont="1" applyFill="1" applyBorder="1" applyAlignment="1">
      <alignment horizontal="center" vertical="center" wrapText="1"/>
    </xf>
    <xf numFmtId="0" fontId="17" fillId="5" borderId="209" xfId="6" quotePrefix="1" applyFont="1" applyFill="1" applyBorder="1" applyAlignment="1">
      <alignment horizontal="center" vertical="center" wrapText="1"/>
    </xf>
    <xf numFmtId="0" fontId="17" fillId="5" borderId="210" xfId="6" quotePrefix="1" applyFont="1" applyFill="1" applyBorder="1" applyAlignment="1">
      <alignment horizontal="center" vertical="center" wrapText="1"/>
    </xf>
    <xf numFmtId="0" fontId="17" fillId="5" borderId="229" xfId="6" quotePrefix="1" applyFont="1" applyFill="1" applyBorder="1" applyAlignment="1">
      <alignment horizontal="center" vertical="center" wrapText="1"/>
    </xf>
    <xf numFmtId="0" fontId="17" fillId="5" borderId="211" xfId="6" quotePrefix="1" applyFont="1" applyFill="1" applyBorder="1" applyAlignment="1">
      <alignment horizontal="center" vertical="center" wrapText="1"/>
    </xf>
    <xf numFmtId="0" fontId="24" fillId="5" borderId="231" xfId="0" applyFont="1" applyFill="1" applyBorder="1" applyAlignment="1">
      <alignment horizontal="center" vertical="center"/>
    </xf>
    <xf numFmtId="0" fontId="24" fillId="5" borderId="212" xfId="0" applyFont="1" applyFill="1" applyBorder="1" applyAlignment="1">
      <alignment horizontal="center" vertical="center"/>
    </xf>
    <xf numFmtId="0" fontId="17" fillId="5" borderId="232" xfId="10" quotePrefix="1" applyFont="1" applyFill="1" applyBorder="1" applyAlignment="1">
      <alignment horizontal="center" vertical="center" wrapText="1"/>
    </xf>
    <xf numFmtId="0" fontId="24" fillId="5" borderId="201" xfId="0" applyFont="1" applyFill="1" applyBorder="1" applyAlignment="1">
      <alignment horizontal="center" vertical="center"/>
    </xf>
    <xf numFmtId="0" fontId="16" fillId="5" borderId="207" xfId="6" quotePrefix="1" applyFont="1" applyFill="1" applyBorder="1" applyAlignment="1">
      <alignment horizontal="center" vertical="center" wrapText="1"/>
    </xf>
    <xf numFmtId="0" fontId="16" fillId="5" borderId="202" xfId="6" quotePrefix="1" applyFont="1" applyFill="1" applyBorder="1" applyAlignment="1">
      <alignment horizontal="center" vertical="center" wrapText="1"/>
    </xf>
    <xf numFmtId="0" fontId="20" fillId="5" borderId="231" xfId="0" applyFont="1" applyFill="1" applyBorder="1" applyAlignment="1">
      <alignment horizontal="center" vertical="center" wrapText="1"/>
    </xf>
    <xf numFmtId="0" fontId="20" fillId="5" borderId="212" xfId="0" applyFont="1" applyFill="1" applyBorder="1" applyAlignment="1">
      <alignment horizontal="center" vertical="center" wrapText="1"/>
    </xf>
    <xf numFmtId="0" fontId="20" fillId="5" borderId="213" xfId="0" applyFont="1" applyFill="1" applyBorder="1" applyAlignment="1">
      <alignment horizontal="center" vertical="center" wrapText="1"/>
    </xf>
    <xf numFmtId="0" fontId="20" fillId="5" borderId="201" xfId="0" applyFont="1" applyFill="1" applyBorder="1" applyAlignment="1">
      <alignment horizontal="center" vertical="center" wrapText="1"/>
    </xf>
    <xf numFmtId="0" fontId="20" fillId="5" borderId="232" xfId="0" applyFont="1" applyFill="1" applyBorder="1" applyAlignment="1">
      <alignment horizontal="center" vertical="center" wrapText="1"/>
    </xf>
    <xf numFmtId="0" fontId="20" fillId="5" borderId="226" xfId="0" applyFont="1" applyFill="1" applyBorder="1" applyAlignment="1">
      <alignment horizontal="center" vertical="center" wrapText="1"/>
    </xf>
    <xf numFmtId="0" fontId="20" fillId="5" borderId="227" xfId="0" applyFont="1" applyFill="1" applyBorder="1" applyAlignment="1">
      <alignment horizontal="center" vertical="center" wrapText="1"/>
    </xf>
    <xf numFmtId="0" fontId="20" fillId="5" borderId="225" xfId="0" applyFont="1" applyFill="1" applyBorder="1" applyAlignment="1">
      <alignment horizontal="center" vertical="center" wrapText="1"/>
    </xf>
    <xf numFmtId="0" fontId="20" fillId="5" borderId="230" xfId="0" applyFont="1" applyFill="1" applyBorder="1" applyAlignment="1">
      <alignment horizontal="center" vertical="center" wrapText="1"/>
    </xf>
    <xf numFmtId="0" fontId="20" fillId="5" borderId="228" xfId="0" applyFont="1" applyFill="1" applyBorder="1" applyAlignment="1">
      <alignment horizontal="center" vertical="center" wrapText="1"/>
    </xf>
    <xf numFmtId="0" fontId="18" fillId="5" borderId="217" xfId="0" applyFont="1" applyFill="1" applyBorder="1" applyAlignment="1">
      <alignment horizontal="center" vertical="center"/>
    </xf>
    <xf numFmtId="0" fontId="18" fillId="5" borderId="215" xfId="0" applyFont="1" applyFill="1" applyBorder="1" applyAlignment="1">
      <alignment horizontal="center" vertical="center"/>
    </xf>
    <xf numFmtId="0" fontId="18" fillId="5" borderId="218" xfId="0" applyFont="1" applyFill="1" applyBorder="1" applyAlignment="1">
      <alignment horizontal="center" vertical="center"/>
    </xf>
    <xf numFmtId="0" fontId="18" fillId="5" borderId="216" xfId="0" applyFont="1" applyFill="1" applyBorder="1" applyAlignment="1">
      <alignment horizontal="center" vertical="center"/>
    </xf>
    <xf numFmtId="0" fontId="18" fillId="5" borderId="233" xfId="0" applyFont="1" applyFill="1" applyBorder="1" applyAlignment="1">
      <alignment horizontal="center" vertical="center"/>
    </xf>
    <xf numFmtId="0" fontId="115" fillId="4" borderId="9" xfId="0" applyFont="1" applyFill="1" applyBorder="1" applyAlignment="1">
      <alignment horizontal="center" vertical="center" wrapText="1"/>
    </xf>
    <xf numFmtId="0" fontId="115" fillId="4" borderId="5" xfId="0" applyFont="1" applyFill="1" applyBorder="1" applyAlignment="1">
      <alignment horizontal="center" vertical="center" wrapText="1"/>
    </xf>
    <xf numFmtId="0" fontId="115" fillId="4" borderId="19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30" xfId="10" quotePrefix="1" applyFont="1" applyFill="1" applyBorder="1" applyAlignment="1">
      <alignment horizontal="center" vertical="center" wrapText="1"/>
    </xf>
    <xf numFmtId="0" fontId="115" fillId="4" borderId="30" xfId="0" applyFont="1" applyFill="1" applyBorder="1" applyAlignment="1">
      <alignment horizontal="center" vertical="center" wrapText="1"/>
    </xf>
    <xf numFmtId="0" fontId="115" fillId="4" borderId="8" xfId="0" applyFont="1" applyFill="1" applyBorder="1" applyAlignment="1">
      <alignment horizontal="center" vertical="center" wrapText="1"/>
    </xf>
    <xf numFmtId="0" fontId="115" fillId="4" borderId="22" xfId="0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15" fillId="4" borderId="3" xfId="0" applyFont="1" applyFill="1" applyBorder="1" applyAlignment="1">
      <alignment horizontal="center" vertical="center" wrapText="1"/>
    </xf>
    <xf numFmtId="0" fontId="115" fillId="4" borderId="27" xfId="0" applyFont="1" applyFill="1" applyBorder="1" applyAlignment="1">
      <alignment horizontal="center" vertical="center" wrapText="1"/>
    </xf>
    <xf numFmtId="0" fontId="115" fillId="4" borderId="3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17" fillId="0" borderId="45" xfId="0" applyFont="1" applyFill="1" applyBorder="1" applyAlignment="1">
      <alignment horizontal="center"/>
    </xf>
    <xf numFmtId="0" fontId="117" fillId="0" borderId="46" xfId="0" applyFont="1" applyFill="1" applyBorder="1" applyAlignment="1">
      <alignment horizontal="center"/>
    </xf>
    <xf numFmtId="0" fontId="32" fillId="0" borderId="34" xfId="24" applyFont="1" applyFill="1" applyBorder="1" applyAlignment="1">
      <alignment horizontal="center" vertical="center" wrapText="1"/>
    </xf>
    <xf numFmtId="0" fontId="117" fillId="0" borderId="93" xfId="0" applyFont="1" applyFill="1" applyBorder="1" applyAlignment="1">
      <alignment horizontal="center"/>
    </xf>
    <xf numFmtId="0" fontId="117" fillId="0" borderId="94" xfId="0" applyFont="1" applyFill="1" applyBorder="1" applyAlignment="1">
      <alignment horizontal="center"/>
    </xf>
    <xf numFmtId="0" fontId="117" fillId="0" borderId="78" xfId="0" applyFont="1" applyFill="1" applyBorder="1" applyAlignment="1">
      <alignment horizontal="center"/>
    </xf>
    <xf numFmtId="0" fontId="117" fillId="0" borderId="79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87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116" fillId="0" borderId="90" xfId="0" applyNumberFormat="1" applyFont="1" applyFill="1" applyBorder="1" applyAlignment="1">
      <alignment horizontal="center" vertical="center"/>
    </xf>
    <xf numFmtId="0" fontId="116" fillId="0" borderId="46" xfId="0" applyNumberFormat="1" applyFont="1" applyFill="1" applyBorder="1" applyAlignment="1">
      <alignment horizontal="center" vertical="center"/>
    </xf>
    <xf numFmtId="0" fontId="116" fillId="0" borderId="46" xfId="0" applyNumberFormat="1" applyFont="1" applyFill="1" applyBorder="1" applyAlignment="1">
      <alignment horizontal="center" vertical="center" wrapText="1"/>
    </xf>
    <xf numFmtId="0" fontId="121" fillId="0" borderId="34" xfId="0" applyNumberFormat="1" applyFont="1" applyFill="1" applyBorder="1" applyAlignment="1">
      <alignment horizontal="center" vertical="center"/>
    </xf>
    <xf numFmtId="0" fontId="121" fillId="0" borderId="74" xfId="0" applyNumberFormat="1" applyFont="1" applyFill="1" applyBorder="1" applyAlignment="1">
      <alignment horizontal="center" vertical="center"/>
    </xf>
    <xf numFmtId="0" fontId="121" fillId="0" borderId="35" xfId="0" applyNumberFormat="1" applyFont="1" applyFill="1" applyBorder="1" applyAlignment="1">
      <alignment horizontal="center" vertical="center"/>
    </xf>
    <xf numFmtId="0" fontId="121" fillId="0" borderId="50" xfId="0" applyNumberFormat="1" applyFont="1" applyFill="1" applyBorder="1" applyAlignment="1">
      <alignment horizontal="center" vertical="center"/>
    </xf>
    <xf numFmtId="0" fontId="60" fillId="0" borderId="90" xfId="24" applyNumberFormat="1" applyFont="1" applyFill="1" applyBorder="1" applyAlignment="1">
      <alignment horizontal="center" vertical="center"/>
    </xf>
    <xf numFmtId="0" fontId="45" fillId="0" borderId="36" xfId="7" applyFont="1" applyFill="1" applyBorder="1" applyAlignment="1">
      <alignment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5" fillId="0" borderId="236" xfId="0" applyFont="1" applyFill="1" applyBorder="1" applyAlignment="1">
      <alignment horizontal="center" vertical="center"/>
    </xf>
    <xf numFmtId="0" fontId="19" fillId="4" borderId="171" xfId="10" quotePrefix="1" applyFont="1" applyFill="1" applyBorder="1" applyAlignment="1">
      <alignment vertical="center" wrapText="1"/>
    </xf>
    <xf numFmtId="0" fontId="17" fillId="4" borderId="238" xfId="10" quotePrefix="1" applyFont="1" applyFill="1" applyBorder="1" applyAlignment="1">
      <alignment vertical="center" wrapText="1"/>
    </xf>
    <xf numFmtId="0" fontId="18" fillId="4" borderId="23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vertical="center" wrapText="1"/>
    </xf>
    <xf numFmtId="0" fontId="18" fillId="4" borderId="240" xfId="0" applyFont="1" applyFill="1" applyBorder="1" applyAlignment="1">
      <alignment horizontal="left" vertical="center" wrapText="1"/>
    </xf>
    <xf numFmtId="0" fontId="16" fillId="4" borderId="239" xfId="3" quotePrefix="1" applyFont="1" applyFill="1" applyBorder="1" applyAlignment="1">
      <alignment horizontal="center" vertical="center" textRotation="255" wrapText="1"/>
    </xf>
    <xf numFmtId="0" fontId="23" fillId="4" borderId="240" xfId="0" applyFont="1" applyFill="1" applyBorder="1" applyAlignment="1">
      <alignment horizontal="left" vertical="center" wrapText="1"/>
    </xf>
    <xf numFmtId="0" fontId="17" fillId="4" borderId="244" xfId="6" quotePrefix="1" applyFont="1" applyFill="1" applyBorder="1" applyAlignment="1">
      <alignment horizontal="center" vertical="center" wrapText="1"/>
    </xf>
    <xf numFmtId="0" fontId="16" fillId="4" borderId="241" xfId="6" quotePrefix="1" applyFont="1" applyFill="1" applyBorder="1" applyAlignment="1">
      <alignment horizontal="center" vertical="center" wrapText="1"/>
    </xf>
    <xf numFmtId="0" fontId="16" fillId="4" borderId="242" xfId="6" quotePrefix="1" applyFont="1" applyFill="1" applyBorder="1" applyAlignment="1">
      <alignment horizontal="center" vertical="center" wrapText="1"/>
    </xf>
    <xf numFmtId="0" fontId="16" fillId="4" borderId="243" xfId="6" quotePrefix="1" applyFont="1" applyFill="1" applyBorder="1" applyAlignment="1">
      <alignment horizontal="center" vertical="center" wrapText="1"/>
    </xf>
    <xf numFmtId="0" fontId="16" fillId="4" borderId="240" xfId="6" quotePrefix="1" applyFont="1" applyFill="1" applyBorder="1" applyAlignment="1">
      <alignment horizontal="center" vertical="center" wrapText="1"/>
    </xf>
    <xf numFmtId="0" fontId="18" fillId="4" borderId="241" xfId="0" applyFont="1" applyFill="1" applyBorder="1" applyAlignment="1">
      <alignment horizontal="center" vertical="center" wrapText="1"/>
    </xf>
    <xf numFmtId="0" fontId="18" fillId="4" borderId="244" xfId="0" applyFont="1" applyFill="1" applyBorder="1" applyAlignment="1">
      <alignment horizontal="center" vertical="center" wrapText="1"/>
    </xf>
    <xf numFmtId="0" fontId="18" fillId="4" borderId="245" xfId="0" applyFont="1" applyFill="1" applyBorder="1" applyAlignment="1">
      <alignment horizontal="center" vertical="center" wrapText="1"/>
    </xf>
    <xf numFmtId="0" fontId="16" fillId="4" borderId="248" xfId="6" quotePrefix="1" applyFont="1" applyFill="1" applyBorder="1" applyAlignment="1">
      <alignment horizontal="center" vertical="center" wrapText="1"/>
    </xf>
    <xf numFmtId="0" fontId="18" fillId="4" borderId="249" xfId="0" applyFont="1" applyFill="1" applyBorder="1" applyAlignment="1">
      <alignment horizontal="center" vertical="center" wrapText="1"/>
    </xf>
    <xf numFmtId="0" fontId="18" fillId="4" borderId="252" xfId="0" applyFont="1" applyFill="1" applyBorder="1" applyAlignment="1">
      <alignment horizontal="center" vertical="center" wrapText="1"/>
    </xf>
    <xf numFmtId="0" fontId="18" fillId="4" borderId="250" xfId="0" applyFont="1" applyFill="1" applyBorder="1" applyAlignment="1">
      <alignment horizontal="center" vertical="center" wrapText="1"/>
    </xf>
    <xf numFmtId="0" fontId="68" fillId="0" borderId="34" xfId="24" applyFont="1" applyBorder="1" applyAlignment="1">
      <alignment vertical="center"/>
    </xf>
    <xf numFmtId="0" fontId="68" fillId="0" borderId="35" xfId="24" applyFont="1" applyBorder="1" applyAlignment="1">
      <alignment vertical="center"/>
    </xf>
    <xf numFmtId="0" fontId="3" fillId="0" borderId="7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3" fillId="0" borderId="96" xfId="24" applyNumberFormat="1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83" fillId="4" borderId="14" xfId="3" quotePrefix="1" applyFont="1" applyFill="1" applyBorder="1" applyAlignment="1">
      <alignment horizontal="center" vertical="center" wrapText="1"/>
    </xf>
    <xf numFmtId="0" fontId="83" fillId="4" borderId="2" xfId="3" quotePrefix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4" fillId="5" borderId="239" xfId="0" applyFont="1" applyFill="1" applyBorder="1" applyAlignment="1">
      <alignment horizontal="center" vertical="center"/>
    </xf>
    <xf numFmtId="0" fontId="16" fillId="5" borderId="239" xfId="6" applyFont="1" applyFill="1" applyBorder="1" applyAlignment="1">
      <alignment horizontal="center" vertical="center" wrapText="1"/>
    </xf>
    <xf numFmtId="0" fontId="17" fillId="5" borderId="239" xfId="6" quotePrefix="1" applyFont="1" applyFill="1" applyBorder="1" applyAlignment="1">
      <alignment horizontal="center" vertical="center" wrapText="1"/>
    </xf>
    <xf numFmtId="0" fontId="18" fillId="4" borderId="247" xfId="0" applyFont="1" applyFill="1" applyBorder="1" applyAlignment="1">
      <alignment horizontal="left" vertical="center" wrapText="1"/>
    </xf>
    <xf numFmtId="0" fontId="18" fillId="4" borderId="254" xfId="0" applyFont="1" applyFill="1" applyBorder="1" applyAlignment="1">
      <alignment horizontal="left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5" fillId="0" borderId="239" xfId="0" applyFont="1" applyFill="1" applyBorder="1" applyAlignment="1">
      <alignment horizontal="center" vertical="center" wrapText="1"/>
    </xf>
    <xf numFmtId="0" fontId="52" fillId="5" borderId="256" xfId="0" applyFont="1" applyFill="1" applyBorder="1" applyAlignment="1" applyProtection="1">
      <alignment horizontal="center" vertical="center"/>
      <protection locked="0"/>
    </xf>
    <xf numFmtId="0" fontId="52" fillId="5" borderId="255" xfId="10" quotePrefix="1" applyFont="1" applyFill="1" applyBorder="1" applyAlignment="1" applyProtection="1">
      <alignment horizontal="center" vertical="center" wrapText="1"/>
      <protection locked="0"/>
    </xf>
    <xf numFmtId="0" fontId="50" fillId="5" borderId="256" xfId="6" applyFont="1" applyFill="1" applyBorder="1" applyAlignment="1" applyProtection="1">
      <alignment horizontal="center" vertical="center" wrapText="1"/>
      <protection locked="0"/>
    </xf>
    <xf numFmtId="0" fontId="4" fillId="4" borderId="258" xfId="3" quotePrefix="1" applyFont="1" applyFill="1" applyBorder="1" applyAlignment="1">
      <alignment horizontal="center" vertical="center" wrapText="1"/>
    </xf>
    <xf numFmtId="0" fontId="16" fillId="4" borderId="258" xfId="6" quotePrefix="1" applyFont="1" applyFill="1" applyBorder="1" applyAlignment="1">
      <alignment horizontal="center" vertical="center" wrapText="1"/>
    </xf>
    <xf numFmtId="0" fontId="16" fillId="4" borderId="258" xfId="10" quotePrefix="1" applyFont="1" applyFill="1" applyBorder="1" applyAlignment="1">
      <alignment horizontal="center" vertical="center" wrapText="1"/>
    </xf>
    <xf numFmtId="0" fontId="18" fillId="4" borderId="258" xfId="0" applyFont="1" applyFill="1" applyBorder="1" applyAlignment="1">
      <alignment horizontal="center" vertical="center"/>
    </xf>
    <xf numFmtId="0" fontId="17" fillId="4" borderId="257" xfId="10" quotePrefix="1" applyFont="1" applyFill="1" applyBorder="1" applyAlignment="1">
      <alignment horizontal="center" vertical="center" wrapText="1"/>
    </xf>
    <xf numFmtId="0" fontId="17" fillId="4" borderId="260" xfId="10" quotePrefix="1" applyFont="1" applyFill="1" applyBorder="1" applyAlignment="1">
      <alignment horizontal="center" vertical="center" wrapText="1"/>
    </xf>
    <xf numFmtId="0" fontId="53" fillId="5" borderId="258" xfId="0" applyFont="1" applyFill="1" applyBorder="1" applyAlignment="1" applyProtection="1">
      <alignment horizontal="left" vertical="center" wrapText="1"/>
      <protection locked="0"/>
    </xf>
    <xf numFmtId="0" fontId="16" fillId="4" borderId="247" xfId="10" quotePrefix="1" applyFont="1" applyFill="1" applyBorder="1" applyAlignment="1">
      <alignment vertical="center" wrapText="1"/>
    </xf>
    <xf numFmtId="0" fontId="16" fillId="4" borderId="254" xfId="10" quotePrefix="1" applyFont="1" applyFill="1" applyBorder="1" applyAlignment="1">
      <alignment vertical="center" wrapText="1"/>
    </xf>
    <xf numFmtId="0" fontId="17" fillId="4" borderId="253" xfId="10" quotePrefix="1" applyFont="1" applyFill="1" applyBorder="1" applyAlignment="1">
      <alignment vertical="center" wrapText="1"/>
    </xf>
    <xf numFmtId="0" fontId="17" fillId="4" borderId="262" xfId="6" quotePrefix="1" applyFont="1" applyFill="1" applyBorder="1" applyAlignment="1">
      <alignment horizontal="center" vertical="center" wrapText="1"/>
    </xf>
    <xf numFmtId="0" fontId="17" fillId="4" borderId="259" xfId="10" quotePrefix="1" applyFont="1" applyFill="1" applyBorder="1" applyAlignment="1">
      <alignment horizontal="center" vertical="center" wrapText="1"/>
    </xf>
    <xf numFmtId="0" fontId="17" fillId="4" borderId="263" xfId="10" quotePrefix="1" applyFont="1" applyFill="1" applyBorder="1" applyAlignment="1">
      <alignment horizontal="center" vertical="center" wrapText="1"/>
    </xf>
    <xf numFmtId="0" fontId="98" fillId="5" borderId="239" xfId="6" quotePrefix="1" applyFont="1" applyFill="1" applyBorder="1" applyAlignment="1" applyProtection="1">
      <alignment horizontal="center" vertical="center" wrapText="1"/>
      <protection locked="0"/>
    </xf>
    <xf numFmtId="0" fontId="98" fillId="5" borderId="239" xfId="6" applyFont="1" applyFill="1" applyBorder="1" applyAlignment="1" applyProtection="1">
      <alignment horizontal="center" vertical="center" wrapText="1"/>
      <protection locked="0"/>
    </xf>
    <xf numFmtId="0" fontId="97" fillId="5" borderId="256" xfId="6" quotePrefix="1" applyFont="1" applyFill="1" applyBorder="1" applyAlignment="1" applyProtection="1">
      <alignment horizontal="center" vertical="center" wrapText="1"/>
      <protection locked="0"/>
    </xf>
    <xf numFmtId="0" fontId="17" fillId="5" borderId="261" xfId="10" quotePrefix="1" applyFont="1" applyFill="1" applyBorder="1" applyAlignment="1">
      <alignment horizontal="center" vertical="center" wrapText="1"/>
    </xf>
    <xf numFmtId="0" fontId="12" fillId="0" borderId="171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0" fillId="4" borderId="271" xfId="3" quotePrefix="1" applyFont="1" applyFill="1" applyBorder="1" applyAlignment="1">
      <alignment horizontal="center" vertical="center" wrapText="1"/>
    </xf>
    <xf numFmtId="0" fontId="11" fillId="4" borderId="271" xfId="3" quotePrefix="1" applyFont="1" applyFill="1" applyBorder="1" applyAlignment="1">
      <alignment horizontal="center" vertical="center" wrapText="1"/>
    </xf>
    <xf numFmtId="0" fontId="19" fillId="4" borderId="272" xfId="10" quotePrefix="1" applyFont="1" applyFill="1" applyBorder="1" applyAlignment="1">
      <alignment vertical="center" wrapText="1"/>
    </xf>
    <xf numFmtId="0" fontId="17" fillId="4" borderId="269" xfId="10" quotePrefix="1" applyFont="1" applyFill="1" applyBorder="1" applyAlignment="1">
      <alignment horizontal="center" vertical="center" wrapText="1"/>
    </xf>
    <xf numFmtId="0" fontId="17" fillId="4" borderId="274" xfId="10" quotePrefix="1" applyFont="1" applyFill="1" applyBorder="1" applyAlignment="1">
      <alignment horizontal="center" vertical="center" wrapText="1"/>
    </xf>
    <xf numFmtId="0" fontId="17" fillId="4" borderId="275" xfId="10" quotePrefix="1" applyFont="1" applyFill="1" applyBorder="1" applyAlignment="1">
      <alignment horizontal="center" vertical="center" wrapText="1"/>
    </xf>
    <xf numFmtId="0" fontId="17" fillId="4" borderId="273" xfId="10" applyFont="1" applyFill="1" applyBorder="1" applyAlignment="1">
      <alignment vertical="center" wrapText="1"/>
    </xf>
    <xf numFmtId="0" fontId="17" fillId="4" borderId="276" xfId="10" quotePrefix="1" applyFont="1" applyFill="1" applyBorder="1" applyAlignment="1">
      <alignment horizontal="center" vertical="center" wrapText="1"/>
    </xf>
    <xf numFmtId="0" fontId="16" fillId="4" borderId="271" xfId="6" quotePrefix="1" applyFont="1" applyFill="1" applyBorder="1" applyAlignment="1">
      <alignment horizontal="center" vertical="center" wrapText="1"/>
    </xf>
    <xf numFmtId="0" fontId="17" fillId="4" borderId="277" xfId="10" quotePrefix="1" applyFont="1" applyFill="1" applyBorder="1" applyAlignment="1">
      <alignment horizontal="center" vertical="center" wrapText="1"/>
    </xf>
    <xf numFmtId="0" fontId="16" fillId="4" borderId="272" xfId="10" quotePrefix="1" applyFont="1" applyFill="1" applyBorder="1" applyAlignment="1">
      <alignment horizontal="center" vertical="center" wrapText="1"/>
    </xf>
    <xf numFmtId="0" fontId="21" fillId="4" borderId="272" xfId="0" applyFont="1" applyFill="1" applyBorder="1" applyAlignment="1">
      <alignment horizontal="left" vertical="center" wrapText="1"/>
    </xf>
    <xf numFmtId="0" fontId="18" fillId="4" borderId="272" xfId="0" applyFont="1" applyFill="1" applyBorder="1" applyAlignment="1">
      <alignment horizontal="left" vertical="center" wrapText="1"/>
    </xf>
    <xf numFmtId="0" fontId="18" fillId="4" borderId="271" xfId="0" applyFont="1" applyFill="1" applyBorder="1" applyAlignment="1">
      <alignment horizontal="center" vertical="center"/>
    </xf>
    <xf numFmtId="0" fontId="16" fillId="5" borderId="244" xfId="6" quotePrefix="1" applyFont="1" applyFill="1" applyBorder="1" applyAlignment="1">
      <alignment horizontal="center" vertical="center" wrapText="1"/>
    </xf>
    <xf numFmtId="0" fontId="17" fillId="5" borderId="271" xfId="6" quotePrefix="1" applyFont="1" applyFill="1" applyBorder="1" applyAlignment="1">
      <alignment horizontal="center" vertical="center" wrapText="1"/>
    </xf>
    <xf numFmtId="0" fontId="17" fillId="5" borderId="278" xfId="6" quotePrefix="1" applyFont="1" applyFill="1" applyBorder="1" applyAlignment="1">
      <alignment horizontal="center" vertical="center" wrapText="1"/>
    </xf>
    <xf numFmtId="0" fontId="18" fillId="4" borderId="269" xfId="0" applyFont="1" applyFill="1" applyBorder="1" applyAlignment="1">
      <alignment horizontal="center" vertical="center" wrapText="1"/>
    </xf>
    <xf numFmtId="0" fontId="18" fillId="4" borderId="274" xfId="0" applyFont="1" applyFill="1" applyBorder="1" applyAlignment="1">
      <alignment horizontal="center" vertical="center" wrapText="1"/>
    </xf>
    <xf numFmtId="0" fontId="18" fillId="4" borderId="275" xfId="0" applyFont="1" applyFill="1" applyBorder="1" applyAlignment="1">
      <alignment horizontal="center" vertical="center" wrapText="1"/>
    </xf>
    <xf numFmtId="0" fontId="17" fillId="4" borderId="243" xfId="6" quotePrefix="1" applyFont="1" applyFill="1" applyBorder="1" applyAlignment="1">
      <alignment horizontal="center" vertical="center" wrapText="1"/>
    </xf>
    <xf numFmtId="0" fontId="17" fillId="4" borderId="269" xfId="10" applyFont="1" applyFill="1" applyBorder="1" applyAlignment="1">
      <alignment vertical="center" wrapText="1"/>
    </xf>
    <xf numFmtId="0" fontId="16" fillId="4" borderId="277" xfId="10" quotePrefix="1" applyFont="1" applyFill="1" applyBorder="1" applyAlignment="1">
      <alignment horizontal="center" vertical="center" wrapText="1"/>
    </xf>
    <xf numFmtId="0" fontId="16" fillId="4" borderId="271" xfId="10" quotePrefix="1" applyFont="1" applyFill="1" applyBorder="1" applyAlignment="1">
      <alignment horizontal="center" vertical="center" wrapText="1"/>
    </xf>
    <xf numFmtId="0" fontId="19" fillId="4" borderId="266" xfId="10" applyFont="1" applyFill="1" applyBorder="1" applyAlignment="1">
      <alignment vertical="center" wrapText="1"/>
    </xf>
    <xf numFmtId="0" fontId="17" fillId="4" borderId="264" xfId="6" quotePrefix="1" applyFont="1" applyFill="1" applyBorder="1" applyAlignment="1">
      <alignment horizontal="center" vertical="center" wrapText="1"/>
    </xf>
    <xf numFmtId="0" fontId="16" fillId="4" borderId="272" xfId="6" quotePrefix="1" applyFont="1" applyFill="1" applyBorder="1" applyAlignment="1">
      <alignment horizontal="center" vertical="center" wrapText="1"/>
    </xf>
    <xf numFmtId="0" fontId="18" fillId="4" borderId="272" xfId="0" applyFont="1" applyFill="1" applyBorder="1" applyAlignment="1">
      <alignment horizontal="center" vertical="center"/>
    </xf>
    <xf numFmtId="0" fontId="53" fillId="5" borderId="258" xfId="0" applyFont="1" applyFill="1" applyBorder="1" applyAlignment="1" applyProtection="1">
      <alignment horizontal="center" vertical="center"/>
      <protection locked="0"/>
    </xf>
    <xf numFmtId="0" fontId="5" fillId="0" borderId="147" xfId="0" applyFont="1" applyFill="1" applyBorder="1" applyAlignment="1">
      <alignment horizontal="center" vertical="center" wrapText="1"/>
    </xf>
    <xf numFmtId="0" fontId="116" fillId="0" borderId="88" xfId="0" applyNumberFormat="1" applyFont="1" applyFill="1" applyBorder="1" applyAlignment="1">
      <alignment horizontal="center" vertical="center"/>
    </xf>
    <xf numFmtId="0" fontId="116" fillId="0" borderId="53" xfId="0" applyNumberFormat="1" applyFont="1" applyFill="1" applyBorder="1" applyAlignment="1">
      <alignment horizontal="center" vertical="center"/>
    </xf>
    <xf numFmtId="0" fontId="116" fillId="0" borderId="57" xfId="0" applyNumberFormat="1" applyFont="1" applyFill="1" applyBorder="1" applyAlignment="1">
      <alignment horizontal="center" vertical="center"/>
    </xf>
    <xf numFmtId="0" fontId="73" fillId="0" borderId="76" xfId="0" applyNumberFormat="1" applyFont="1" applyFill="1" applyBorder="1" applyAlignment="1">
      <alignment horizontal="center"/>
    </xf>
    <xf numFmtId="0" fontId="73" fillId="0" borderId="77" xfId="0" applyNumberFormat="1" applyFont="1" applyFill="1" applyBorder="1" applyAlignment="1">
      <alignment horizontal="center"/>
    </xf>
    <xf numFmtId="0" fontId="17" fillId="0" borderId="288" xfId="10" applyFont="1" applyFill="1" applyBorder="1" applyAlignment="1">
      <alignment vertical="center" wrapText="1"/>
    </xf>
    <xf numFmtId="0" fontId="14" fillId="4" borderId="0" xfId="0" applyFont="1" applyFill="1" applyBorder="1" applyAlignment="1">
      <alignment wrapText="1"/>
    </xf>
    <xf numFmtId="0" fontId="15" fillId="8" borderId="0" xfId="0" applyFont="1" applyFill="1"/>
    <xf numFmtId="0" fontId="15" fillId="0" borderId="0" xfId="0" applyFont="1" applyFill="1"/>
    <xf numFmtId="0" fontId="15" fillId="4" borderId="0" xfId="0" applyFont="1" applyFill="1"/>
    <xf numFmtId="0" fontId="15" fillId="5" borderId="0" xfId="0" applyFont="1" applyFill="1"/>
    <xf numFmtId="0" fontId="0" fillId="0" borderId="0" xfId="0"/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8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0" fontId="50" fillId="5" borderId="284" xfId="6" quotePrefix="1" applyFont="1" applyFill="1" applyBorder="1" applyAlignment="1" applyProtection="1">
      <alignment horizontal="center" vertical="center" wrapText="1"/>
      <protection locked="0"/>
    </xf>
    <xf numFmtId="0" fontId="53" fillId="5" borderId="284" xfId="0" applyFont="1" applyFill="1" applyBorder="1" applyAlignment="1" applyProtection="1">
      <alignment horizontal="center" vertical="center"/>
      <protection locked="0"/>
    </xf>
    <xf numFmtId="0" fontId="50" fillId="5" borderId="143" xfId="10" quotePrefix="1" applyFont="1" applyFill="1" applyBorder="1" applyAlignment="1" applyProtection="1">
      <alignment horizontal="center" vertical="center" wrapText="1"/>
      <protection locked="0"/>
    </xf>
    <xf numFmtId="0" fontId="89" fillId="5" borderId="258" xfId="10" applyFont="1" applyFill="1" applyBorder="1" applyAlignment="1" applyProtection="1">
      <alignment vertical="center" wrapText="1"/>
      <protection locked="0"/>
    </xf>
    <xf numFmtId="0" fontId="52" fillId="5" borderId="284" xfId="10" quotePrefix="1" applyFont="1" applyFill="1" applyBorder="1" applyAlignment="1" applyProtection="1">
      <alignment horizontal="center" vertical="center" wrapText="1"/>
    </xf>
    <xf numFmtId="0" fontId="52" fillId="5" borderId="258" xfId="10" quotePrefix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 wrapText="1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5" fillId="0" borderId="306" xfId="0" applyFont="1" applyFill="1" applyBorder="1" applyAlignment="1">
      <alignment horizontal="center" vertical="center" wrapText="1"/>
    </xf>
    <xf numFmtId="0" fontId="5" fillId="0" borderId="313" xfId="0" applyFont="1" applyFill="1" applyBorder="1" applyAlignment="1">
      <alignment horizontal="center" vertical="center" wrapText="1"/>
    </xf>
    <xf numFmtId="0" fontId="5" fillId="0" borderId="314" xfId="0" applyFont="1" applyFill="1" applyBorder="1" applyAlignment="1">
      <alignment horizontal="center" vertical="center" wrapText="1"/>
    </xf>
    <xf numFmtId="0" fontId="5" fillId="0" borderId="315" xfId="0" applyFont="1" applyFill="1" applyBorder="1" applyAlignment="1">
      <alignment horizontal="center" vertical="center" wrapText="1"/>
    </xf>
    <xf numFmtId="0" fontId="5" fillId="0" borderId="317" xfId="0" applyFont="1" applyFill="1" applyBorder="1" applyAlignment="1">
      <alignment horizontal="center" vertical="center" wrapText="1"/>
    </xf>
    <xf numFmtId="0" fontId="45" fillId="0" borderId="30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12" fillId="0" borderId="310" xfId="0" applyFont="1" applyFill="1" applyBorder="1" applyAlignment="1">
      <alignment horizontal="left" vertical="center"/>
    </xf>
    <xf numFmtId="0" fontId="12" fillId="0" borderId="317" xfId="0" applyFont="1" applyFill="1" applyBorder="1" applyAlignment="1">
      <alignment horizontal="left" vertical="center"/>
    </xf>
    <xf numFmtId="0" fontId="12" fillId="0" borderId="310" xfId="0" applyFont="1" applyFill="1" applyBorder="1" applyAlignment="1">
      <alignment horizontal="center" vertical="center"/>
    </xf>
    <xf numFmtId="0" fontId="12" fillId="0" borderId="317" xfId="0" applyFont="1" applyFill="1" applyBorder="1" applyAlignment="1">
      <alignment horizontal="center" vertical="center"/>
    </xf>
    <xf numFmtId="0" fontId="12" fillId="0" borderId="311" xfId="0" applyFont="1" applyFill="1" applyBorder="1" applyAlignment="1">
      <alignment horizontal="center" vertical="center"/>
    </xf>
    <xf numFmtId="0" fontId="12" fillId="0" borderId="311" xfId="0" applyFont="1" applyFill="1" applyBorder="1" applyAlignment="1">
      <alignment horizontal="center" vertical="center" wrapText="1"/>
    </xf>
    <xf numFmtId="0" fontId="12" fillId="0" borderId="310" xfId="0" applyFont="1" applyFill="1" applyBorder="1" applyAlignment="1">
      <alignment horizontal="left" vertical="center" wrapText="1"/>
    </xf>
    <xf numFmtId="0" fontId="12" fillId="0" borderId="317" xfId="0" applyFont="1" applyFill="1" applyBorder="1" applyAlignment="1">
      <alignment horizontal="left" vertical="center" wrapText="1"/>
    </xf>
    <xf numFmtId="0" fontId="12" fillId="0" borderId="310" xfId="0" applyFont="1" applyFill="1" applyBorder="1" applyAlignment="1">
      <alignment horizontal="center" vertical="center" wrapText="1"/>
    </xf>
    <xf numFmtId="0" fontId="12" fillId="0" borderId="31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326" xfId="0" applyFont="1" applyFill="1" applyBorder="1" applyAlignment="1">
      <alignment horizontal="center" vertical="center" wrapText="1"/>
    </xf>
    <xf numFmtId="0" fontId="5" fillId="0" borderId="322" xfId="0" applyFont="1" applyFill="1" applyBorder="1" applyAlignment="1">
      <alignment horizontal="center" vertical="center" wrapText="1"/>
    </xf>
    <xf numFmtId="0" fontId="5" fillId="0" borderId="321" xfId="0" applyFont="1" applyFill="1" applyBorder="1" applyAlignment="1">
      <alignment horizontal="center" vertical="center" wrapText="1"/>
    </xf>
    <xf numFmtId="0" fontId="5" fillId="0" borderId="327" xfId="0" applyFont="1" applyFill="1" applyBorder="1" applyAlignment="1">
      <alignment horizontal="center" vertical="center" wrapText="1"/>
    </xf>
    <xf numFmtId="0" fontId="12" fillId="0" borderId="321" xfId="0" applyFont="1" applyFill="1" applyBorder="1" applyAlignment="1">
      <alignment horizontal="center" vertical="center" wrapText="1"/>
    </xf>
    <xf numFmtId="0" fontId="5" fillId="0" borderId="328" xfId="0" applyFont="1" applyFill="1" applyBorder="1" applyAlignment="1">
      <alignment horizontal="center" vertical="center" wrapText="1"/>
    </xf>
    <xf numFmtId="0" fontId="12" fillId="0" borderId="315" xfId="0" applyFont="1" applyFill="1" applyBorder="1" applyAlignment="1">
      <alignment horizontal="center" vertical="center" wrapText="1"/>
    </xf>
    <xf numFmtId="0" fontId="5" fillId="0" borderId="330" xfId="0" applyFont="1" applyFill="1" applyBorder="1" applyAlignment="1">
      <alignment horizontal="center" vertical="center" wrapText="1"/>
    </xf>
    <xf numFmtId="0" fontId="5" fillId="0" borderId="331" xfId="0" applyFont="1" applyFill="1" applyBorder="1" applyAlignment="1">
      <alignment horizontal="center" vertical="center" wrapText="1"/>
    </xf>
    <xf numFmtId="0" fontId="5" fillId="0" borderId="332" xfId="0" applyFont="1" applyFill="1" applyBorder="1" applyAlignment="1">
      <alignment horizontal="center" vertical="center" wrapText="1"/>
    </xf>
    <xf numFmtId="0" fontId="5" fillId="0" borderId="333" xfId="0" applyFont="1" applyFill="1" applyBorder="1" applyAlignment="1">
      <alignment horizontal="center" vertical="center" wrapText="1"/>
    </xf>
    <xf numFmtId="0" fontId="12" fillId="0" borderId="333" xfId="0" applyFont="1" applyFill="1" applyBorder="1" applyAlignment="1">
      <alignment horizontal="center" vertical="center" wrapText="1"/>
    </xf>
    <xf numFmtId="0" fontId="5" fillId="0" borderId="334" xfId="0" applyFont="1" applyFill="1" applyBorder="1" applyAlignment="1">
      <alignment horizontal="center" vertical="center" wrapText="1"/>
    </xf>
    <xf numFmtId="0" fontId="5" fillId="0" borderId="335" xfId="0" applyFont="1" applyFill="1" applyBorder="1" applyAlignment="1">
      <alignment horizontal="center" vertical="center" wrapText="1"/>
    </xf>
    <xf numFmtId="0" fontId="86" fillId="4" borderId="159" xfId="10" quotePrefix="1" applyFont="1" applyFill="1" applyBorder="1" applyAlignment="1">
      <alignment vertical="center" wrapText="1"/>
    </xf>
    <xf numFmtId="0" fontId="16" fillId="4" borderId="298" xfId="6" quotePrefix="1" applyFont="1" applyFill="1" applyBorder="1" applyAlignment="1">
      <alignment horizontal="center" vertical="center" wrapText="1"/>
    </xf>
    <xf numFmtId="0" fontId="19" fillId="0" borderId="3" xfId="10" quotePrefix="1" applyFont="1" applyFill="1" applyBorder="1" applyAlignment="1">
      <alignment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13" xfId="10" quotePrefix="1" applyFont="1" applyFill="1" applyBorder="1" applyAlignment="1">
      <alignment vertical="center" wrapText="1"/>
    </xf>
    <xf numFmtId="0" fontId="17" fillId="0" borderId="9" xfId="1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7" fillId="0" borderId="296" xfId="10" applyFont="1" applyFill="1" applyBorder="1" applyAlignment="1">
      <alignment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9" fillId="0" borderId="12" xfId="1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0" fillId="0" borderId="14" xfId="3" quotePrefix="1" applyFont="1" applyFill="1" applyBorder="1" applyAlignment="1">
      <alignment horizontal="center" vertical="center" wrapText="1"/>
    </xf>
    <xf numFmtId="0" fontId="11" fillId="0" borderId="14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9" xfId="10" quotePrefix="1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9" fillId="0" borderId="14" xfId="10" quotePrefix="1" applyFont="1" applyFill="1" applyBorder="1" applyAlignment="1">
      <alignment vertical="center" wrapText="1"/>
    </xf>
    <xf numFmtId="0" fontId="50" fillId="5" borderId="290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295" xfId="10" quotePrefix="1" applyFont="1" applyFill="1" applyBorder="1" applyAlignment="1">
      <alignment horizontal="center" vertical="center" wrapText="1"/>
    </xf>
    <xf numFmtId="0" fontId="32" fillId="0" borderId="360" xfId="0" applyFont="1" applyFill="1" applyBorder="1" applyAlignment="1">
      <alignment horizontal="center"/>
    </xf>
    <xf numFmtId="0" fontId="32" fillId="0" borderId="361" xfId="0" applyFont="1" applyFill="1" applyBorder="1" applyAlignment="1">
      <alignment horizontal="center"/>
    </xf>
    <xf numFmtId="0" fontId="32" fillId="0" borderId="362" xfId="0" applyFont="1" applyFill="1" applyBorder="1" applyAlignment="1">
      <alignment horizontal="center"/>
    </xf>
    <xf numFmtId="49" fontId="120" fillId="0" borderId="353" xfId="0" applyNumberFormat="1" applyFont="1" applyFill="1" applyBorder="1" applyAlignment="1">
      <alignment horizontal="left"/>
    </xf>
    <xf numFmtId="49" fontId="120" fillId="0" borderId="349" xfId="0" applyNumberFormat="1" applyFont="1" applyFill="1" applyBorder="1" applyAlignment="1">
      <alignment horizontal="left"/>
    </xf>
    <xf numFmtId="0" fontId="116" fillId="0" borderId="362" xfId="0" applyNumberFormat="1" applyFont="1" applyFill="1" applyBorder="1" applyAlignment="1">
      <alignment horizontal="center" vertical="center"/>
    </xf>
    <xf numFmtId="0" fontId="107" fillId="0" borderId="129" xfId="24" applyNumberFormat="1" applyFont="1" applyBorder="1" applyAlignment="1">
      <alignment horizontal="center" vertical="center"/>
    </xf>
    <xf numFmtId="0" fontId="3" fillId="0" borderId="363" xfId="24" applyNumberFormat="1" applyFont="1" applyFill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center"/>
    </xf>
    <xf numFmtId="0" fontId="59" fillId="0" borderId="50" xfId="24" applyNumberFormat="1" applyFont="1" applyFill="1" applyBorder="1" applyAlignment="1">
      <alignment horizontal="center" vertical="center"/>
    </xf>
    <xf numFmtId="0" fontId="59" fillId="0" borderId="34" xfId="24" applyNumberFormat="1" applyFont="1" applyFill="1" applyBorder="1" applyAlignment="1">
      <alignment horizontal="center" vertical="center"/>
    </xf>
    <xf numFmtId="0" fontId="60" fillId="0" borderId="50" xfId="24" applyNumberFormat="1" applyFont="1" applyFill="1" applyBorder="1" applyAlignment="1">
      <alignment horizontal="center" vertical="center"/>
    </xf>
    <xf numFmtId="0" fontId="60" fillId="0" borderId="35" xfId="0" applyNumberFormat="1" applyFont="1" applyFill="1" applyBorder="1" applyAlignment="1">
      <alignment horizontal="center"/>
    </xf>
    <xf numFmtId="0" fontId="59" fillId="0" borderId="50" xfId="24" applyNumberFormat="1" applyFont="1" applyBorder="1" applyAlignment="1">
      <alignment horizontal="center" vertical="center"/>
    </xf>
    <xf numFmtId="0" fontId="59" fillId="0" borderId="35" xfId="24" applyNumberFormat="1" applyFont="1" applyFill="1" applyBorder="1" applyAlignment="1">
      <alignment horizontal="center" vertical="center"/>
    </xf>
    <xf numFmtId="0" fontId="50" fillId="5" borderId="143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303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346" xfId="10" quotePrefix="1" applyFont="1" applyFill="1" applyBorder="1" applyAlignment="1" applyProtection="1">
      <alignment horizontal="center" vertical="center" wrapText="1"/>
      <protection locked="0"/>
    </xf>
    <xf numFmtId="0" fontId="50" fillId="5" borderId="349" xfId="6" quotePrefix="1" applyFont="1" applyFill="1" applyBorder="1" applyAlignment="1" applyProtection="1">
      <alignment horizontal="center" vertical="center" wrapText="1"/>
      <protection locked="0"/>
    </xf>
    <xf numFmtId="0" fontId="52" fillId="5" borderId="343" xfId="10" quotePrefix="1" applyFont="1" applyFill="1" applyBorder="1" applyAlignment="1" applyProtection="1">
      <alignment horizontal="center" vertical="center" wrapText="1"/>
      <protection locked="0"/>
    </xf>
    <xf numFmtId="0" fontId="52" fillId="5" borderId="344" xfId="10" quotePrefix="1" applyFont="1" applyFill="1" applyBorder="1" applyAlignment="1" applyProtection="1">
      <alignment horizontal="center" vertical="center" wrapText="1"/>
      <protection locked="0"/>
    </xf>
    <xf numFmtId="0" fontId="52" fillId="5" borderId="345" xfId="10" quotePrefix="1" applyFont="1" applyFill="1" applyBorder="1" applyAlignment="1" applyProtection="1">
      <alignment horizontal="center" vertical="center" wrapText="1"/>
      <protection locked="0"/>
    </xf>
    <xf numFmtId="0" fontId="53" fillId="5" borderId="303" xfId="10" quotePrefix="1" applyFont="1" applyFill="1" applyBorder="1" applyAlignment="1" applyProtection="1">
      <alignment vertical="center" wrapText="1"/>
      <protection locked="0"/>
    </xf>
    <xf numFmtId="0" fontId="53" fillId="5" borderId="345" xfId="0" applyFont="1" applyFill="1" applyBorder="1" applyAlignment="1" applyProtection="1">
      <alignment horizontal="center" vertical="center" wrapText="1"/>
      <protection locked="0"/>
    </xf>
    <xf numFmtId="0" fontId="53" fillId="5" borderId="365" xfId="0" applyFont="1" applyFill="1" applyBorder="1" applyAlignment="1" applyProtection="1">
      <alignment horizontal="left" vertical="center" wrapText="1"/>
      <protection locked="0"/>
    </xf>
    <xf numFmtId="0" fontId="50" fillId="5" borderId="355" xfId="6" quotePrefix="1" applyFont="1" applyFill="1" applyBorder="1" applyAlignment="1" applyProtection="1">
      <alignment vertical="center" wrapText="1"/>
      <protection locked="0"/>
    </xf>
    <xf numFmtId="0" fontId="50" fillId="5" borderId="357" xfId="6" quotePrefix="1" applyFont="1" applyFill="1" applyBorder="1" applyAlignment="1" applyProtection="1">
      <alignment vertical="center" wrapText="1"/>
      <protection locked="0"/>
    </xf>
    <xf numFmtId="0" fontId="50" fillId="5" borderId="358" xfId="6" quotePrefix="1" applyFont="1" applyFill="1" applyBorder="1" applyAlignment="1" applyProtection="1">
      <alignment vertical="center" wrapText="1"/>
      <protection locked="0"/>
    </xf>
    <xf numFmtId="0" fontId="51" fillId="4" borderId="0" xfId="0" applyNumberFormat="1" applyFont="1" applyFill="1" applyBorder="1" applyProtection="1">
      <protection locked="0"/>
    </xf>
    <xf numFmtId="0" fontId="52" fillId="4" borderId="0" xfId="0" applyNumberFormat="1" applyFont="1" applyFill="1" applyBorder="1" applyProtection="1">
      <protection locked="0"/>
    </xf>
    <xf numFmtId="0" fontId="51" fillId="4" borderId="0" xfId="0" applyFont="1" applyFill="1"/>
    <xf numFmtId="0" fontId="53" fillId="4" borderId="0" xfId="0" applyNumberFormat="1" applyFont="1" applyFill="1" applyBorder="1" applyProtection="1">
      <protection locked="0"/>
    </xf>
    <xf numFmtId="0" fontId="52" fillId="5" borderId="347" xfId="10" quotePrefix="1" applyFont="1" applyFill="1" applyBorder="1" applyAlignment="1">
      <alignment horizontal="left" vertical="center" wrapText="1"/>
    </xf>
    <xf numFmtId="0" fontId="51" fillId="4" borderId="0" xfId="0" applyFont="1" applyFill="1" applyProtection="1"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0" fillId="4" borderId="0" xfId="0" applyFont="1" applyFill="1" applyProtection="1">
      <protection locked="0"/>
    </xf>
    <xf numFmtId="0" fontId="53" fillId="4" borderId="303" xfId="10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Alignment="1" applyProtection="1">
      <alignment horizontal="left" vertical="center" wrapText="1"/>
      <protection locked="0"/>
    </xf>
    <xf numFmtId="0" fontId="55" fillId="4" borderId="0" xfId="0" applyFont="1" applyFill="1" applyBorder="1" applyProtection="1">
      <protection locked="0"/>
    </xf>
    <xf numFmtId="0" fontId="52" fillId="4" borderId="0" xfId="0" applyFont="1" applyFill="1"/>
    <xf numFmtId="0" fontId="52" fillId="5" borderId="355" xfId="6" quotePrefix="1" applyFont="1" applyFill="1" applyBorder="1" applyAlignment="1" applyProtection="1">
      <alignment horizontal="center" vertical="center" wrapText="1"/>
      <protection locked="0"/>
    </xf>
    <xf numFmtId="0" fontId="52" fillId="5" borderId="357" xfId="6" quotePrefix="1" applyFont="1" applyFill="1" applyBorder="1" applyAlignment="1" applyProtection="1">
      <alignment horizontal="center" vertical="center" wrapText="1"/>
      <protection locked="0"/>
    </xf>
    <xf numFmtId="0" fontId="52" fillId="5" borderId="359" xfId="6" quotePrefix="1" applyFont="1" applyFill="1" applyBorder="1" applyAlignment="1" applyProtection="1">
      <alignment horizontal="center" vertical="center" wrapText="1"/>
      <protection locked="0"/>
    </xf>
    <xf numFmtId="0" fontId="52" fillId="5" borderId="341" xfId="6" quotePrefix="1" applyFont="1" applyFill="1" applyBorder="1" applyAlignment="1" applyProtection="1">
      <alignment horizontal="center" vertical="center" wrapText="1"/>
      <protection locked="0"/>
    </xf>
    <xf numFmtId="0" fontId="76" fillId="4" borderId="284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quotePrefix="1" applyFont="1" applyFill="1"/>
    <xf numFmtId="0" fontId="52" fillId="5" borderId="352" xfId="6" quotePrefix="1" applyFont="1" applyFill="1" applyBorder="1" applyAlignment="1" applyProtection="1">
      <alignment vertical="center" wrapText="1"/>
      <protection locked="0"/>
    </xf>
    <xf numFmtId="0" fontId="53" fillId="5" borderId="355" xfId="0" applyFont="1" applyFill="1" applyBorder="1" applyAlignment="1" applyProtection="1">
      <alignment horizontal="center" vertical="center" wrapText="1"/>
      <protection locked="0"/>
    </xf>
    <xf numFmtId="0" fontId="53" fillId="5" borderId="357" xfId="0" applyFont="1" applyFill="1" applyBorder="1" applyAlignment="1" applyProtection="1">
      <alignment horizontal="center" vertical="center" wrapText="1"/>
      <protection locked="0"/>
    </xf>
    <xf numFmtId="0" fontId="53" fillId="5" borderId="359" xfId="0" applyFont="1" applyFill="1" applyBorder="1" applyAlignment="1" applyProtection="1">
      <alignment horizontal="center" vertical="center" wrapText="1"/>
      <protection locked="0"/>
    </xf>
    <xf numFmtId="0" fontId="50" fillId="5" borderId="370" xfId="0" applyFont="1" applyFill="1" applyBorder="1" applyAlignment="1" applyProtection="1">
      <alignment horizontal="center" vertical="center" wrapText="1"/>
    </xf>
    <xf numFmtId="0" fontId="50" fillId="5" borderId="371" xfId="0" applyFont="1" applyFill="1" applyBorder="1" applyAlignment="1" applyProtection="1">
      <alignment horizontal="center" vertical="center" wrapText="1"/>
    </xf>
    <xf numFmtId="0" fontId="50" fillId="5" borderId="372" xfId="0" applyFont="1" applyFill="1" applyBorder="1" applyAlignment="1" applyProtection="1">
      <alignment horizontal="center" vertical="center" wrapText="1"/>
    </xf>
    <xf numFmtId="0" fontId="52" fillId="4" borderId="0" xfId="0" applyFont="1" applyFill="1" applyAlignment="1" applyProtection="1">
      <alignment vertical="center"/>
      <protection locked="0"/>
    </xf>
    <xf numFmtId="0" fontId="52" fillId="5" borderId="342" xfId="10" quotePrefix="1" applyFont="1" applyFill="1" applyBorder="1" applyAlignment="1">
      <alignment horizontal="left" vertical="center" wrapText="1"/>
    </xf>
    <xf numFmtId="0" fontId="50" fillId="5" borderId="302" xfId="6" quotePrefix="1" applyFont="1" applyFill="1" applyBorder="1" applyAlignment="1" applyProtection="1">
      <alignment horizontal="center" vertical="center" wrapText="1"/>
      <protection locked="0"/>
    </xf>
    <xf numFmtId="0" fontId="50" fillId="5" borderId="301" xfId="6" quotePrefix="1" applyFont="1" applyFill="1" applyBorder="1" applyAlignment="1" applyProtection="1">
      <alignment horizontal="center" vertical="center" wrapText="1"/>
      <protection locked="0"/>
    </xf>
    <xf numFmtId="0" fontId="52" fillId="5" borderId="370" xfId="10" quotePrefix="1" applyFont="1" applyFill="1" applyBorder="1" applyAlignment="1" applyProtection="1">
      <alignment horizontal="center" vertical="center" wrapText="1"/>
      <protection locked="0"/>
    </xf>
    <xf numFmtId="0" fontId="52" fillId="5" borderId="378" xfId="10" quotePrefix="1" applyFont="1" applyFill="1" applyBorder="1" applyAlignment="1" applyProtection="1">
      <alignment horizontal="center" vertical="center" wrapText="1"/>
      <protection locked="0"/>
    </xf>
    <xf numFmtId="0" fontId="53" fillId="5" borderId="343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355" xfId="10" quotePrefix="1" applyFont="1" applyFill="1" applyBorder="1" applyAlignment="1" applyProtection="1">
      <alignment vertical="center" wrapText="1"/>
      <protection locked="0"/>
    </xf>
    <xf numFmtId="0" fontId="50" fillId="4" borderId="357" xfId="10" quotePrefix="1" applyFont="1" applyFill="1" applyBorder="1" applyAlignment="1" applyProtection="1">
      <alignment vertical="center" wrapText="1"/>
      <protection locked="0"/>
    </xf>
    <xf numFmtId="0" fontId="52" fillId="4" borderId="359" xfId="10" quotePrefix="1" applyFont="1" applyFill="1" applyBorder="1" applyAlignment="1" applyProtection="1">
      <alignment vertical="center" wrapText="1"/>
      <protection locked="0"/>
    </xf>
    <xf numFmtId="0" fontId="52" fillId="4" borderId="358" xfId="10" quotePrefix="1" applyFont="1" applyFill="1" applyBorder="1" applyAlignment="1" applyProtection="1">
      <alignment vertical="center" wrapText="1"/>
      <protection locked="0"/>
    </xf>
    <xf numFmtId="0" fontId="53" fillId="4" borderId="355" xfId="0" applyFont="1" applyFill="1" applyBorder="1" applyAlignment="1" applyProtection="1">
      <alignment horizontal="left" vertical="center" wrapText="1"/>
      <protection locked="0"/>
    </xf>
    <xf numFmtId="0" fontId="53" fillId="4" borderId="357" xfId="0" applyFont="1" applyFill="1" applyBorder="1" applyAlignment="1" applyProtection="1">
      <alignment horizontal="left" vertical="center" wrapText="1"/>
      <protection locked="0"/>
    </xf>
    <xf numFmtId="0" fontId="53" fillId="4" borderId="359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113" fillId="5" borderId="303" xfId="0" applyFont="1" applyFill="1" applyBorder="1" applyAlignment="1" applyProtection="1">
      <alignment horizontal="left" vertical="center" wrapText="1"/>
      <protection locked="0"/>
    </xf>
    <xf numFmtId="0" fontId="50" fillId="5" borderId="303" xfId="6" quotePrefix="1" applyFont="1" applyFill="1" applyBorder="1" applyAlignment="1" applyProtection="1">
      <alignment horizontal="center" vertical="center" wrapText="1"/>
      <protection locked="0"/>
    </xf>
    <xf numFmtId="0" fontId="50" fillId="5" borderId="348" xfId="6" quotePrefix="1" applyFont="1" applyFill="1" applyBorder="1" applyAlignment="1" applyProtection="1">
      <alignment horizontal="center" vertical="center" wrapText="1"/>
      <protection locked="0"/>
    </xf>
    <xf numFmtId="0" fontId="50" fillId="5" borderId="365" xfId="6" quotePrefix="1" applyFont="1" applyFill="1" applyBorder="1" applyAlignment="1" applyProtection="1">
      <alignment vertical="center" wrapText="1"/>
      <protection locked="0"/>
    </xf>
    <xf numFmtId="0" fontId="52" fillId="5" borderId="357" xfId="6" quotePrefix="1" applyFont="1" applyFill="1" applyBorder="1" applyAlignment="1" applyProtection="1">
      <alignment vertical="center" wrapText="1"/>
      <protection locked="0"/>
    </xf>
    <xf numFmtId="0" fontId="50" fillId="5" borderId="349" xfId="10" quotePrefix="1" applyFont="1" applyFill="1" applyBorder="1" applyAlignment="1" applyProtection="1">
      <alignment horizontal="center" vertical="center" wrapText="1"/>
      <protection locked="0"/>
    </xf>
    <xf numFmtId="0" fontId="52" fillId="5" borderId="299" xfId="6" quotePrefix="1" applyFont="1" applyFill="1" applyBorder="1" applyAlignment="1" applyProtection="1">
      <alignment horizontal="center" vertical="center" wrapText="1"/>
      <protection locked="0"/>
    </xf>
    <xf numFmtId="0" fontId="50" fillId="5" borderId="353" xfId="10" quotePrefix="1" applyFont="1" applyFill="1" applyBorder="1" applyAlignment="1" applyProtection="1">
      <alignment horizontal="center" vertical="center" wrapText="1"/>
      <protection locked="0"/>
    </xf>
    <xf numFmtId="0" fontId="118" fillId="0" borderId="34" xfId="0" applyFont="1" applyFill="1" applyBorder="1" applyAlignment="1">
      <alignment horizontal="center"/>
    </xf>
    <xf numFmtId="0" fontId="118" fillId="0" borderId="35" xfId="0" applyFont="1" applyFill="1" applyBorder="1" applyAlignment="1">
      <alignment horizontal="center"/>
    </xf>
    <xf numFmtId="0" fontId="118" fillId="0" borderId="34" xfId="24" applyFont="1" applyFill="1" applyBorder="1" applyAlignment="1">
      <alignment horizontal="center"/>
    </xf>
    <xf numFmtId="0" fontId="118" fillId="0" borderId="35" xfId="24" applyFont="1" applyFill="1" applyBorder="1" applyAlignment="1">
      <alignment horizontal="center"/>
    </xf>
    <xf numFmtId="0" fontId="119" fillId="0" borderId="34" xfId="24" applyFont="1" applyFill="1" applyBorder="1" applyAlignment="1">
      <alignment horizontal="center" vertical="center" wrapText="1"/>
    </xf>
    <xf numFmtId="0" fontId="119" fillId="0" borderId="35" xfId="24" applyFont="1" applyFill="1" applyBorder="1" applyAlignment="1">
      <alignment horizontal="center" vertical="center" wrapText="1"/>
    </xf>
    <xf numFmtId="0" fontId="73" fillId="0" borderId="34" xfId="0" applyNumberFormat="1" applyFont="1" applyFill="1" applyBorder="1" applyAlignment="1">
      <alignment horizontal="left"/>
    </xf>
    <xf numFmtId="0" fontId="73" fillId="0" borderId="35" xfId="0" applyNumberFormat="1" applyFont="1" applyFill="1" applyBorder="1" applyAlignment="1">
      <alignment horizontal="left"/>
    </xf>
    <xf numFmtId="0" fontId="73" fillId="0" borderId="50" xfId="24" applyNumberFormat="1" applyFont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left"/>
    </xf>
    <xf numFmtId="0" fontId="5" fillId="0" borderId="353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45" fillId="0" borderId="385" xfId="0" applyFont="1" applyFill="1" applyBorder="1" applyAlignment="1">
      <alignment horizontal="center" vertical="center" wrapText="1"/>
    </xf>
    <xf numFmtId="0" fontId="5" fillId="0" borderId="353" xfId="0" applyFont="1" applyFill="1" applyBorder="1" applyAlignment="1">
      <alignment horizontal="center" vertical="center"/>
    </xf>
    <xf numFmtId="0" fontId="5" fillId="0" borderId="387" xfId="0" applyFont="1" applyFill="1" applyBorder="1" applyAlignment="1">
      <alignment horizontal="center" vertical="center"/>
    </xf>
    <xf numFmtId="0" fontId="83" fillId="0" borderId="110" xfId="4" applyFont="1" applyFill="1" applyBorder="1" applyAlignment="1">
      <alignment horizontal="center" vertical="center" wrapText="1"/>
    </xf>
    <xf numFmtId="0" fontId="83" fillId="0" borderId="12" xfId="4" applyFont="1" applyFill="1" applyBorder="1" applyAlignment="1">
      <alignment horizontal="center" vertical="center" wrapText="1"/>
    </xf>
    <xf numFmtId="0" fontId="57" fillId="0" borderId="353" xfId="0" applyFont="1" applyFill="1" applyBorder="1" applyAlignment="1">
      <alignment vertical="center" wrapText="1"/>
    </xf>
    <xf numFmtId="0" fontId="38" fillId="5" borderId="378" xfId="0" applyFont="1" applyFill="1" applyBorder="1" applyAlignment="1">
      <alignment horizontal="left" vertical="center" wrapText="1"/>
    </xf>
    <xf numFmtId="0" fontId="16" fillId="5" borderId="370" xfId="6" quotePrefix="1" applyFont="1" applyFill="1" applyBorder="1" applyAlignment="1">
      <alignment horizontal="center" vertical="center" wrapText="1"/>
    </xf>
    <xf numFmtId="0" fontId="16" fillId="5" borderId="371" xfId="6" quotePrefix="1" applyFont="1" applyFill="1" applyBorder="1" applyAlignment="1">
      <alignment horizontal="center" vertical="center" wrapText="1"/>
    </xf>
    <xf numFmtId="0" fontId="16" fillId="5" borderId="372" xfId="6" quotePrefix="1" applyFont="1" applyFill="1" applyBorder="1" applyAlignment="1">
      <alignment horizontal="center" vertical="center" wrapText="1"/>
    </xf>
    <xf numFmtId="0" fontId="38" fillId="5" borderId="370" xfId="0" applyFont="1" applyFill="1" applyBorder="1" applyAlignment="1">
      <alignment horizontal="center" vertical="center" wrapText="1"/>
    </xf>
    <xf numFmtId="0" fontId="38" fillId="5" borderId="371" xfId="0" applyFont="1" applyFill="1" applyBorder="1" applyAlignment="1">
      <alignment horizontal="center" vertical="center" wrapText="1"/>
    </xf>
    <xf numFmtId="0" fontId="38" fillId="5" borderId="372" xfId="0" applyFont="1" applyFill="1" applyBorder="1" applyAlignment="1">
      <alignment horizontal="center" vertical="center" wrapText="1"/>
    </xf>
    <xf numFmtId="0" fontId="17" fillId="5" borderId="370" xfId="6" quotePrefix="1" applyFont="1" applyFill="1" applyBorder="1" applyAlignment="1">
      <alignment vertical="center" wrapText="1"/>
    </xf>
    <xf numFmtId="0" fontId="17" fillId="5" borderId="371" xfId="6" quotePrefix="1" applyFont="1" applyFill="1" applyBorder="1" applyAlignment="1">
      <alignment vertical="center" wrapText="1"/>
    </xf>
    <xf numFmtId="0" fontId="17" fillId="5" borderId="372" xfId="6" quotePrefix="1" applyFont="1" applyFill="1" applyBorder="1" applyAlignment="1">
      <alignment vertical="center" wrapText="1"/>
    </xf>
    <xf numFmtId="0" fontId="38" fillId="5" borderId="370" xfId="0" applyFont="1" applyFill="1" applyBorder="1" applyAlignment="1">
      <alignment vertical="center" wrapText="1"/>
    </xf>
    <xf numFmtId="0" fontId="38" fillId="5" borderId="371" xfId="0" applyFont="1" applyFill="1" applyBorder="1" applyAlignment="1">
      <alignment vertical="center" wrapText="1"/>
    </xf>
    <xf numFmtId="0" fontId="38" fillId="5" borderId="372" xfId="0" applyFont="1" applyFill="1" applyBorder="1" applyAlignment="1">
      <alignment vertical="center" wrapText="1"/>
    </xf>
    <xf numFmtId="0" fontId="18" fillId="0" borderId="258" xfId="0" applyFont="1" applyFill="1" applyBorder="1" applyAlignment="1">
      <alignment horizontal="left" vertical="center" wrapText="1"/>
    </xf>
    <xf numFmtId="0" fontId="16" fillId="4" borderId="370" xfId="10" quotePrefix="1" applyFont="1" applyFill="1" applyBorder="1" applyAlignment="1">
      <alignment vertical="center" wrapText="1"/>
    </xf>
    <xf numFmtId="0" fontId="16" fillId="4" borderId="371" xfId="10" quotePrefix="1" applyFont="1" applyFill="1" applyBorder="1" applyAlignment="1">
      <alignment vertical="center" wrapText="1"/>
    </xf>
    <xf numFmtId="0" fontId="16" fillId="4" borderId="370" xfId="6" applyFont="1" applyFill="1" applyBorder="1" applyAlignment="1">
      <alignment vertical="center" wrapText="1"/>
    </xf>
    <xf numFmtId="0" fontId="16" fillId="4" borderId="372" xfId="6" applyFont="1" applyFill="1" applyBorder="1" applyAlignment="1">
      <alignment vertical="center" wrapText="1"/>
    </xf>
    <xf numFmtId="0" fontId="17" fillId="4" borderId="369" xfId="10" quotePrefix="1" applyFont="1" applyFill="1" applyBorder="1" applyAlignment="1">
      <alignment horizontal="center" vertical="center" wrapText="1"/>
    </xf>
    <xf numFmtId="0" fontId="17" fillId="4" borderId="367" xfId="10" quotePrefix="1" applyFont="1" applyFill="1" applyBorder="1" applyAlignment="1">
      <alignment horizontal="center" vertical="center" wrapText="1"/>
    </xf>
    <xf numFmtId="0" fontId="17" fillId="4" borderId="374" xfId="10" quotePrefix="1" applyFont="1" applyFill="1" applyBorder="1" applyAlignment="1">
      <alignment horizontal="center" vertical="center" wrapText="1"/>
    </xf>
    <xf numFmtId="0" fontId="16" fillId="4" borderId="370" xfId="6" applyFont="1" applyFill="1" applyBorder="1" applyAlignment="1">
      <alignment horizontal="center" vertical="center" wrapText="1"/>
    </xf>
    <xf numFmtId="0" fontId="16" fillId="4" borderId="371" xfId="6" applyFont="1" applyFill="1" applyBorder="1" applyAlignment="1">
      <alignment horizontal="center" vertical="center" wrapText="1"/>
    </xf>
    <xf numFmtId="0" fontId="16" fillId="4" borderId="372" xfId="6" applyFont="1" applyFill="1" applyBorder="1" applyAlignment="1">
      <alignment horizontal="center" vertical="center" wrapText="1"/>
    </xf>
    <xf numFmtId="0" fontId="17" fillId="4" borderId="373" xfId="10" quotePrefix="1" applyFont="1" applyFill="1" applyBorder="1" applyAlignment="1">
      <alignment horizontal="center" vertical="center" wrapText="1"/>
    </xf>
    <xf numFmtId="0" fontId="17" fillId="5" borderId="382" xfId="10" quotePrefix="1" applyFont="1" applyFill="1" applyBorder="1" applyAlignment="1">
      <alignment horizontal="center" vertical="center" wrapText="1"/>
    </xf>
    <xf numFmtId="0" fontId="17" fillId="5" borderId="372" xfId="10" quotePrefix="1" applyFont="1" applyFill="1" applyBorder="1" applyAlignment="1">
      <alignment horizontal="center" vertical="center" wrapText="1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87" fillId="4" borderId="375" xfId="0" applyFont="1" applyFill="1" applyBorder="1" applyAlignment="1">
      <alignment horizontal="left" vertical="center" wrapText="1"/>
    </xf>
    <xf numFmtId="0" fontId="16" fillId="4" borderId="376" xfId="6" quotePrefix="1" applyFont="1" applyFill="1" applyBorder="1" applyAlignment="1">
      <alignment horizontal="center" vertical="center" wrapText="1"/>
    </xf>
    <xf numFmtId="0" fontId="81" fillId="4" borderId="284" xfId="0" applyFont="1" applyFill="1" applyBorder="1" applyAlignment="1">
      <alignment horizontal="left" vertical="center" wrapText="1"/>
    </xf>
    <xf numFmtId="0" fontId="101" fillId="7" borderId="2" xfId="0" applyFont="1" applyFill="1" applyBorder="1" applyAlignment="1">
      <alignment horizontal="center" vertical="center" wrapText="1"/>
    </xf>
    <xf numFmtId="0" fontId="101" fillId="7" borderId="348" xfId="0" applyFont="1" applyFill="1" applyBorder="1" applyAlignment="1">
      <alignment horizontal="center" vertical="center" wrapText="1"/>
    </xf>
    <xf numFmtId="0" fontId="101" fillId="7" borderId="301" xfId="0" applyFont="1" applyFill="1" applyBorder="1" applyAlignment="1">
      <alignment horizontal="center" vertical="center" wrapText="1"/>
    </xf>
    <xf numFmtId="0" fontId="52" fillId="5" borderId="390" xfId="10" quotePrefix="1" applyFont="1" applyFill="1" applyBorder="1" applyAlignment="1" applyProtection="1">
      <alignment vertical="center" wrapText="1"/>
      <protection locked="0"/>
    </xf>
    <xf numFmtId="0" fontId="53" fillId="5" borderId="390" xfId="0" applyFont="1" applyFill="1" applyBorder="1" applyAlignment="1" applyProtection="1">
      <alignment horizontal="left" vertical="center" wrapText="1"/>
      <protection locked="0"/>
    </xf>
    <xf numFmtId="0" fontId="50" fillId="5" borderId="251" xfId="10" quotePrefix="1" applyFont="1" applyFill="1" applyBorder="1" applyAlignment="1" applyProtection="1">
      <alignment horizontal="center" vertical="center" wrapText="1"/>
      <protection locked="0"/>
    </xf>
    <xf numFmtId="0" fontId="52" fillId="5" borderId="389" xfId="6" quotePrefix="1" applyFont="1" applyFill="1" applyBorder="1" applyAlignment="1" applyProtection="1">
      <alignment horizontal="center" vertical="center" wrapText="1"/>
      <protection locked="0"/>
    </xf>
    <xf numFmtId="0" fontId="53" fillId="5" borderId="389" xfId="0" applyFont="1" applyFill="1" applyBorder="1" applyAlignment="1" applyProtection="1">
      <alignment horizontal="center" vertical="center" wrapText="1"/>
      <protection locked="0"/>
    </xf>
    <xf numFmtId="0" fontId="53" fillId="5" borderId="390" xfId="0" applyFont="1" applyFill="1" applyBorder="1" applyAlignment="1" applyProtection="1">
      <alignment horizontal="center" vertical="center" wrapText="1"/>
      <protection locked="0"/>
    </xf>
    <xf numFmtId="0" fontId="10" fillId="4" borderId="392" xfId="3" quotePrefix="1" applyFont="1" applyFill="1" applyBorder="1" applyAlignment="1">
      <alignment horizontal="center" vertical="center" wrapText="1"/>
    </xf>
    <xf numFmtId="0" fontId="11" fillId="4" borderId="392" xfId="3" quotePrefix="1" applyFont="1" applyFill="1" applyBorder="1" applyAlignment="1">
      <alignment horizontal="center" vertical="center" wrapText="1"/>
    </xf>
    <xf numFmtId="0" fontId="19" fillId="4" borderId="396" xfId="10" quotePrefix="1" applyFont="1" applyFill="1" applyBorder="1" applyAlignment="1">
      <alignment vertical="center" wrapText="1"/>
    </xf>
    <xf numFmtId="0" fontId="18" fillId="4" borderId="394" xfId="0" applyFont="1" applyFill="1" applyBorder="1" applyAlignment="1">
      <alignment horizontal="left" vertical="center" wrapText="1"/>
    </xf>
    <xf numFmtId="0" fontId="16" fillId="4" borderId="392" xfId="6" quotePrefix="1" applyFont="1" applyFill="1" applyBorder="1" applyAlignment="1">
      <alignment horizontal="center" vertical="center" wrapText="1"/>
    </xf>
    <xf numFmtId="0" fontId="16" fillId="4" borderId="130" xfId="3" quotePrefix="1" applyFont="1" applyFill="1" applyBorder="1" applyAlignment="1">
      <alignment horizontal="center" vertical="center" textRotation="255" wrapText="1"/>
    </xf>
    <xf numFmtId="0" fontId="16" fillId="4" borderId="389" xfId="6" applyFont="1" applyFill="1" applyBorder="1" applyAlignment="1">
      <alignment horizontal="center" vertical="center" wrapText="1"/>
    </xf>
    <xf numFmtId="0" fontId="16" fillId="4" borderId="130" xfId="6" applyFont="1" applyFill="1" applyBorder="1" applyAlignment="1">
      <alignment horizontal="center" vertical="center" wrapText="1"/>
    </xf>
    <xf numFmtId="0" fontId="23" fillId="4" borderId="394" xfId="0" applyFont="1" applyFill="1" applyBorder="1" applyAlignment="1">
      <alignment horizontal="left" vertical="center" wrapText="1"/>
    </xf>
    <xf numFmtId="0" fontId="17" fillId="4" borderId="137" xfId="6" quotePrefix="1" applyFont="1" applyFill="1" applyBorder="1" applyAlignment="1">
      <alignment horizontal="center" vertical="center" wrapText="1"/>
    </xf>
    <xf numFmtId="0" fontId="16" fillId="4" borderId="396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21" fillId="4" borderId="396" xfId="0" applyFont="1" applyFill="1" applyBorder="1" applyAlignment="1">
      <alignment horizontal="left" vertical="center" wrapText="1"/>
    </xf>
    <xf numFmtId="0" fontId="18" fillId="4" borderId="396" xfId="0" applyFont="1" applyFill="1" applyBorder="1" applyAlignment="1">
      <alignment horizontal="left" vertical="center" wrapText="1"/>
    </xf>
    <xf numFmtId="0" fontId="18" fillId="4" borderId="39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6" fillId="5" borderId="390" xfId="6" applyFont="1" applyFill="1" applyBorder="1" applyAlignment="1">
      <alignment horizontal="center" vertical="center" wrapText="1"/>
    </xf>
    <xf numFmtId="0" fontId="17" fillId="5" borderId="390" xfId="10" quotePrefix="1" applyFont="1" applyFill="1" applyBorder="1" applyAlignment="1">
      <alignment horizontal="center" vertical="center" wrapText="1"/>
    </xf>
    <xf numFmtId="0" fontId="18" fillId="5" borderId="390" xfId="0" applyFont="1" applyFill="1" applyBorder="1" applyAlignment="1">
      <alignment horizontal="left" vertical="center" wrapText="1"/>
    </xf>
    <xf numFmtId="0" fontId="5" fillId="0" borderId="396" xfId="10" applyFont="1" applyFill="1" applyBorder="1" applyAlignment="1">
      <alignment horizontal="center" vertical="center" wrapText="1"/>
    </xf>
    <xf numFmtId="0" fontId="5" fillId="0" borderId="420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397" xfId="10" applyFont="1" applyFill="1" applyBorder="1" applyAlignment="1">
      <alignment horizontal="center" vertical="center" wrapText="1"/>
    </xf>
    <xf numFmtId="0" fontId="45" fillId="0" borderId="397" xfId="10" applyFont="1" applyFill="1" applyBorder="1" applyAlignment="1">
      <alignment horizontal="center" vertical="center" wrapText="1"/>
    </xf>
    <xf numFmtId="0" fontId="45" fillId="0" borderId="420" xfId="10" applyFont="1" applyFill="1" applyBorder="1" applyAlignment="1">
      <alignment horizontal="center" vertical="center" wrapText="1"/>
    </xf>
    <xf numFmtId="0" fontId="45" fillId="0" borderId="2" xfId="10" applyFont="1" applyFill="1" applyBorder="1" applyAlignment="1">
      <alignment horizontal="center" vertical="center" wrapText="1"/>
    </xf>
    <xf numFmtId="0" fontId="5" fillId="0" borderId="423" xfId="0" applyFont="1" applyFill="1" applyBorder="1" applyAlignment="1">
      <alignment horizontal="center" vertical="center" wrapText="1"/>
    </xf>
    <xf numFmtId="0" fontId="5" fillId="0" borderId="396" xfId="0" applyFont="1" applyFill="1" applyBorder="1" applyAlignment="1">
      <alignment horizontal="center" vertical="center" wrapText="1"/>
    </xf>
    <xf numFmtId="0" fontId="5" fillId="0" borderId="420" xfId="0" applyFont="1" applyFill="1" applyBorder="1" applyAlignment="1">
      <alignment horizontal="center" vertical="center" wrapText="1"/>
    </xf>
    <xf numFmtId="0" fontId="5" fillId="0" borderId="397" xfId="0" applyFont="1" applyFill="1" applyBorder="1" applyAlignment="1">
      <alignment horizontal="center" vertical="center" wrapText="1"/>
    </xf>
    <xf numFmtId="0" fontId="45" fillId="0" borderId="397" xfId="0" applyFont="1" applyFill="1" applyBorder="1" applyAlignment="1">
      <alignment horizontal="center" vertical="center" wrapText="1"/>
    </xf>
    <xf numFmtId="0" fontId="45" fillId="0" borderId="420" xfId="0" applyFont="1" applyFill="1" applyBorder="1" applyAlignment="1">
      <alignment horizontal="center" vertical="center" wrapText="1"/>
    </xf>
    <xf numFmtId="0" fontId="12" fillId="0" borderId="425" xfId="0" applyFont="1" applyFill="1" applyBorder="1" applyAlignment="1">
      <alignment horizontal="left" vertical="center" wrapText="1"/>
    </xf>
    <xf numFmtId="0" fontId="12" fillId="0" borderId="426" xfId="0" applyFont="1" applyFill="1" applyBorder="1" applyAlignment="1">
      <alignment horizontal="left" vertical="center" wrapText="1"/>
    </xf>
    <xf numFmtId="0" fontId="12" fillId="0" borderId="425" xfId="0" applyFont="1" applyFill="1" applyBorder="1" applyAlignment="1">
      <alignment horizontal="center" vertical="center" wrapText="1"/>
    </xf>
    <xf numFmtId="0" fontId="12" fillId="0" borderId="426" xfId="0" applyFont="1" applyFill="1" applyBorder="1" applyAlignment="1">
      <alignment horizontal="center" vertical="center" wrapText="1"/>
    </xf>
    <xf numFmtId="0" fontId="5" fillId="0" borderId="427" xfId="0" applyFont="1" applyFill="1" applyBorder="1" applyAlignment="1">
      <alignment horizontal="center" vertical="center" wrapText="1"/>
    </xf>
    <xf numFmtId="0" fontId="12" fillId="0" borderId="428" xfId="0" applyFont="1" applyFill="1" applyBorder="1" applyAlignment="1">
      <alignment horizontal="center" vertical="center" wrapText="1"/>
    </xf>
    <xf numFmtId="0" fontId="45" fillId="0" borderId="429" xfId="0" applyFont="1" applyFill="1" applyBorder="1" applyAlignment="1">
      <alignment horizontal="center" vertical="center" wrapText="1"/>
    </xf>
    <xf numFmtId="0" fontId="5" fillId="0" borderId="392" xfId="0" applyFont="1" applyFill="1" applyBorder="1" applyAlignment="1">
      <alignment horizontal="center" vertical="center" wrapText="1"/>
    </xf>
    <xf numFmtId="0" fontId="5" fillId="0" borderId="405" xfId="0" applyFont="1" applyFill="1" applyBorder="1" applyAlignment="1">
      <alignment horizontal="center" vertical="center" wrapText="1"/>
    </xf>
    <xf numFmtId="0" fontId="5" fillId="0" borderId="429" xfId="0" applyFont="1" applyFill="1" applyBorder="1" applyAlignment="1">
      <alignment horizontal="center" vertical="center" wrapText="1"/>
    </xf>
    <xf numFmtId="0" fontId="5" fillId="0" borderId="147" xfId="7" applyFont="1" applyFill="1" applyBorder="1" applyAlignment="1">
      <alignment horizontal="center" vertical="center" wrapText="1"/>
    </xf>
    <xf numFmtId="0" fontId="5" fillId="0" borderId="397" xfId="7" applyFont="1" applyFill="1" applyBorder="1" applyAlignment="1">
      <alignment horizontal="center" vertical="center" wrapText="1"/>
    </xf>
    <xf numFmtId="0" fontId="5" fillId="0" borderId="433" xfId="7" applyFont="1" applyFill="1" applyBorder="1" applyAlignment="1">
      <alignment horizontal="center" vertical="center" wrapText="1"/>
    </xf>
    <xf numFmtId="0" fontId="5" fillId="0" borderId="420" xfId="7" applyFont="1" applyFill="1" applyBorder="1" applyAlignment="1">
      <alignment horizontal="center" vertical="center" wrapText="1"/>
    </xf>
    <xf numFmtId="0" fontId="5" fillId="0" borderId="433" xfId="0" applyFont="1" applyFill="1" applyBorder="1" applyAlignment="1">
      <alignment horizontal="center" vertical="center" wrapText="1"/>
    </xf>
    <xf numFmtId="0" fontId="5" fillId="0" borderId="435" xfId="0" applyFont="1" applyFill="1" applyBorder="1" applyAlignment="1">
      <alignment horizontal="center" vertical="center" wrapText="1"/>
    </xf>
    <xf numFmtId="0" fontId="5" fillId="0" borderId="388" xfId="0" applyFont="1" applyFill="1" applyBorder="1" applyAlignment="1">
      <alignment horizontal="center" vertical="center"/>
    </xf>
    <xf numFmtId="0" fontId="5" fillId="0" borderId="433" xfId="0" applyFont="1" applyFill="1" applyBorder="1" applyAlignment="1">
      <alignment horizontal="center" vertical="center"/>
    </xf>
    <xf numFmtId="0" fontId="5" fillId="0" borderId="435" xfId="0" applyFont="1" applyFill="1" applyBorder="1" applyAlignment="1">
      <alignment horizontal="center" vertical="center"/>
    </xf>
    <xf numFmtId="0" fontId="5" fillId="0" borderId="439" xfId="0" applyFont="1" applyFill="1" applyBorder="1" applyAlignment="1">
      <alignment horizontal="center" vertical="center"/>
    </xf>
    <xf numFmtId="0" fontId="5" fillId="0" borderId="438" xfId="0" applyFont="1" applyFill="1" applyBorder="1" applyAlignment="1">
      <alignment horizontal="center" vertical="center"/>
    </xf>
    <xf numFmtId="0" fontId="5" fillId="0" borderId="440" xfId="0" applyFont="1" applyFill="1" applyBorder="1" applyAlignment="1">
      <alignment horizontal="center" vertical="center"/>
    </xf>
    <xf numFmtId="0" fontId="5" fillId="0" borderId="441" xfId="0" applyFont="1" applyFill="1" applyBorder="1" applyAlignment="1">
      <alignment horizontal="center" vertical="center"/>
    </xf>
    <xf numFmtId="0" fontId="5" fillId="0" borderId="442" xfId="0" applyFont="1" applyFill="1" applyBorder="1" applyAlignment="1">
      <alignment horizontal="center" vertical="center"/>
    </xf>
    <xf numFmtId="0" fontId="32" fillId="0" borderId="129" xfId="24" applyFont="1" applyFill="1" applyBorder="1" applyAlignment="1">
      <alignment horizontal="center"/>
    </xf>
    <xf numFmtId="0" fontId="117" fillId="0" borderId="443" xfId="0" applyFont="1" applyFill="1" applyBorder="1" applyAlignment="1">
      <alignment horizontal="center"/>
    </xf>
    <xf numFmtId="0" fontId="32" fillId="0" borderId="444" xfId="0" applyFont="1" applyFill="1" applyBorder="1" applyAlignment="1">
      <alignment horizontal="center"/>
    </xf>
    <xf numFmtId="0" fontId="32" fillId="0" borderId="445" xfId="0" applyFont="1" applyFill="1" applyBorder="1" applyAlignment="1">
      <alignment horizontal="center"/>
    </xf>
    <xf numFmtId="0" fontId="32" fillId="0" borderId="446" xfId="0" applyFont="1" applyFill="1" applyBorder="1" applyAlignment="1">
      <alignment horizontal="center"/>
    </xf>
    <xf numFmtId="0" fontId="32" fillId="0" borderId="447" xfId="0" applyFont="1" applyFill="1" applyBorder="1" applyAlignment="1">
      <alignment horizontal="center"/>
    </xf>
    <xf numFmtId="0" fontId="32" fillId="0" borderId="448" xfId="0" applyFont="1" applyFill="1" applyBorder="1" applyAlignment="1">
      <alignment horizontal="center"/>
    </xf>
    <xf numFmtId="49" fontId="32" fillId="0" borderId="129" xfId="0" applyNumberFormat="1" applyFont="1" applyFill="1" applyBorder="1" applyAlignment="1">
      <alignment horizontal="left"/>
    </xf>
    <xf numFmtId="0" fontId="32" fillId="0" borderId="129" xfId="0" applyFont="1" applyFill="1" applyBorder="1" applyAlignment="1">
      <alignment horizontal="left"/>
    </xf>
    <xf numFmtId="0" fontId="33" fillId="0" borderId="354" xfId="0" applyNumberFormat="1" applyFont="1" applyFill="1" applyBorder="1" applyAlignment="1">
      <alignment horizontal="center" vertical="center" wrapText="1"/>
    </xf>
    <xf numFmtId="0" fontId="116" fillId="0" borderId="129" xfId="0" applyNumberFormat="1" applyFont="1" applyFill="1" applyBorder="1" applyAlignment="1">
      <alignment horizontal="center" vertical="center"/>
    </xf>
    <xf numFmtId="0" fontId="116" fillId="0" borderId="53" xfId="0" applyNumberFormat="1" applyFont="1" applyFill="1" applyBorder="1" applyAlignment="1">
      <alignment horizontal="center" vertical="center" wrapText="1"/>
    </xf>
    <xf numFmtId="0" fontId="116" fillId="0" borderId="47" xfId="0" applyNumberFormat="1" applyFont="1" applyFill="1" applyBorder="1" applyAlignment="1">
      <alignment horizontal="center" vertical="center"/>
    </xf>
    <xf numFmtId="0" fontId="116" fillId="0" borderId="58" xfId="0" applyNumberFormat="1" applyFont="1" applyFill="1" applyBorder="1" applyAlignment="1">
      <alignment horizontal="center" vertical="center"/>
    </xf>
    <xf numFmtId="0" fontId="59" fillId="0" borderId="129" xfId="0" applyNumberFormat="1" applyFont="1" applyFill="1" applyBorder="1" applyAlignment="1">
      <alignment horizontal="center"/>
    </xf>
    <xf numFmtId="0" fontId="60" fillId="0" borderId="45" xfId="24" applyNumberFormat="1" applyFont="1" applyFill="1" applyBorder="1" applyAlignment="1">
      <alignment horizontal="center" vertical="center"/>
    </xf>
    <xf numFmtId="0" fontId="42" fillId="0" borderId="46" xfId="24" applyNumberFormat="1" applyFont="1" applyFill="1" applyBorder="1" applyAlignment="1">
      <alignment horizontal="center" vertical="center"/>
    </xf>
    <xf numFmtId="0" fontId="42" fillId="0" borderId="58" xfId="24" applyNumberFormat="1" applyFont="1" applyFill="1" applyBorder="1" applyAlignment="1">
      <alignment horizontal="center" vertical="center"/>
    </xf>
    <xf numFmtId="0" fontId="42" fillId="0" borderId="90" xfId="24" applyNumberFormat="1" applyFont="1" applyFill="1" applyBorder="1" applyAlignment="1">
      <alignment horizontal="center" vertical="center"/>
    </xf>
    <xf numFmtId="0" fontId="49" fillId="0" borderId="45" xfId="24" applyNumberFormat="1" applyFont="1" applyFill="1" applyBorder="1" applyAlignment="1">
      <alignment horizontal="center" vertical="center"/>
    </xf>
    <xf numFmtId="0" fontId="45" fillId="0" borderId="58" xfId="24" applyNumberFormat="1" applyFont="1" applyFill="1" applyBorder="1" applyAlignment="1">
      <alignment horizontal="center" vertical="center"/>
    </xf>
    <xf numFmtId="0" fontId="60" fillId="0" borderId="443" xfId="24" applyNumberFormat="1" applyFont="1" applyFill="1" applyBorder="1" applyAlignment="1">
      <alignment horizontal="center" vertical="center"/>
    </xf>
    <xf numFmtId="0" fontId="59" fillId="0" borderId="45" xfId="24" applyNumberFormat="1" applyFont="1" applyBorder="1" applyAlignment="1">
      <alignment horizontal="center" vertical="center"/>
    </xf>
    <xf numFmtId="0" fontId="74" fillId="0" borderId="34" xfId="24" applyNumberFormat="1" applyFont="1" applyBorder="1" applyAlignment="1">
      <alignment horizontal="center" vertical="center"/>
    </xf>
    <xf numFmtId="0" fontId="60" fillId="0" borderId="390" xfId="24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6" fillId="4" borderId="130" xfId="6" applyFont="1" applyFill="1" applyBorder="1" applyAlignment="1">
      <alignment vertical="center" wrapText="1"/>
    </xf>
    <xf numFmtId="0" fontId="17" fillId="4" borderId="399" xfId="6" quotePrefix="1" applyFont="1" applyFill="1" applyBorder="1" applyAlignment="1">
      <alignment vertical="center" wrapText="1"/>
    </xf>
    <xf numFmtId="0" fontId="16" fillId="4" borderId="401" xfId="6" quotePrefix="1" applyFont="1" applyFill="1" applyBorder="1" applyAlignment="1">
      <alignment vertical="center" wrapText="1"/>
    </xf>
    <xf numFmtId="0" fontId="17" fillId="4" borderId="372" xfId="10" quotePrefix="1" applyFont="1" applyFill="1" applyBorder="1" applyAlignment="1">
      <alignment vertical="center" wrapText="1"/>
    </xf>
    <xf numFmtId="0" fontId="16" fillId="4" borderId="396" xfId="6" quotePrefix="1" applyFont="1" applyFill="1" applyBorder="1" applyAlignment="1">
      <alignment horizontal="center" vertical="center" wrapText="1"/>
    </xf>
    <xf numFmtId="0" fontId="18" fillId="4" borderId="396" xfId="0" applyFont="1" applyFill="1" applyBorder="1" applyAlignment="1">
      <alignment horizontal="center" vertical="center"/>
    </xf>
    <xf numFmtId="0" fontId="16" fillId="4" borderId="371" xfId="6" applyFont="1" applyFill="1" applyBorder="1" applyAlignment="1">
      <alignment vertical="center" wrapText="1"/>
    </xf>
    <xf numFmtId="0" fontId="24" fillId="4" borderId="239" xfId="0" applyFont="1" applyFill="1" applyBorder="1" applyAlignment="1">
      <alignment horizontal="center" vertical="center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239" xfId="6" applyFont="1" applyFill="1" applyBorder="1" applyAlignment="1">
      <alignment horizontal="center" vertical="center" wrapText="1"/>
    </xf>
    <xf numFmtId="0" fontId="16" fillId="4" borderId="398" xfId="6" quotePrefix="1" applyFont="1" applyFill="1" applyBorder="1" applyAlignment="1">
      <alignment horizontal="center" vertical="center" wrapText="1"/>
    </xf>
    <xf numFmtId="0" fontId="16" fillId="4" borderId="451" xfId="6" quotePrefix="1" applyFont="1" applyFill="1" applyBorder="1" applyAlignment="1">
      <alignment horizontal="center" vertical="center" wrapText="1"/>
    </xf>
    <xf numFmtId="0" fontId="16" fillId="4" borderId="395" xfId="6" quotePrefix="1" applyFont="1" applyFill="1" applyBorder="1" applyAlignment="1">
      <alignment horizontal="center" vertical="center" wrapText="1"/>
    </xf>
    <xf numFmtId="0" fontId="24" fillId="4" borderId="370" xfId="0" applyFont="1" applyFill="1" applyBorder="1" applyAlignment="1">
      <alignment horizontal="center" vertical="center"/>
    </xf>
    <xf numFmtId="0" fontId="24" fillId="4" borderId="371" xfId="0" applyFont="1" applyFill="1" applyBorder="1" applyAlignment="1">
      <alignment horizontal="center" vertical="center"/>
    </xf>
    <xf numFmtId="0" fontId="17" fillId="4" borderId="382" xfId="10" quotePrefix="1" applyFont="1" applyFill="1" applyBorder="1" applyAlignment="1">
      <alignment horizontal="center" vertical="center" wrapText="1"/>
    </xf>
    <xf numFmtId="0" fontId="16" fillId="4" borderId="390" xfId="6" applyFont="1" applyFill="1" applyBorder="1" applyAlignment="1">
      <alignment horizontal="center" vertical="center" wrapText="1"/>
    </xf>
    <xf numFmtId="0" fontId="24" fillId="4" borderId="389" xfId="0" applyFont="1" applyFill="1" applyBorder="1" applyAlignment="1">
      <alignment horizontal="center" vertical="center"/>
    </xf>
    <xf numFmtId="0" fontId="17" fillId="4" borderId="391" xfId="10" quotePrefix="1" applyFont="1" applyFill="1" applyBorder="1" applyAlignment="1">
      <alignment horizontal="center" vertical="center" wrapText="1"/>
    </xf>
    <xf numFmtId="0" fontId="19" fillId="4" borderId="406" xfId="10" applyFont="1" applyFill="1" applyBorder="1" applyAlignment="1">
      <alignment vertical="center" wrapText="1"/>
    </xf>
    <xf numFmtId="0" fontId="17" fillId="4" borderId="408" xfId="6" quotePrefix="1" applyFont="1" applyFill="1" applyBorder="1" applyAlignment="1">
      <alignment horizontal="center" vertical="center" wrapText="1"/>
    </xf>
    <xf numFmtId="0" fontId="17" fillId="4" borderId="390" xfId="10" quotePrefix="1" applyFont="1" applyFill="1" applyBorder="1" applyAlignment="1">
      <alignment horizontal="center" vertical="center" wrapText="1"/>
    </xf>
    <xf numFmtId="0" fontId="15" fillId="4" borderId="371" xfId="0" applyFont="1" applyFill="1" applyBorder="1" applyAlignment="1">
      <alignment horizontal="center" vertical="center"/>
    </xf>
    <xf numFmtId="0" fontId="15" fillId="4" borderId="239" xfId="0" applyFont="1" applyFill="1" applyBorder="1" applyAlignment="1">
      <alignment horizontal="center" vertical="center"/>
    </xf>
    <xf numFmtId="0" fontId="17" fillId="4" borderId="382" xfId="10" quotePrefix="1" applyFont="1" applyFill="1" applyBorder="1" applyAlignment="1">
      <alignment vertical="center" wrapText="1"/>
    </xf>
    <xf numFmtId="0" fontId="16" fillId="4" borderId="402" xfId="10" quotePrefix="1" applyFont="1" applyFill="1" applyBorder="1" applyAlignment="1">
      <alignment vertical="center" wrapText="1"/>
    </xf>
    <xf numFmtId="0" fontId="16" fillId="4" borderId="403" xfId="10" quotePrefix="1" applyFont="1" applyFill="1" applyBorder="1" applyAlignment="1">
      <alignment vertical="center" wrapText="1"/>
    </xf>
    <xf numFmtId="0" fontId="17" fillId="4" borderId="404" xfId="10" quotePrefix="1" applyFont="1" applyFill="1" applyBorder="1" applyAlignment="1">
      <alignment vertical="center" wrapText="1"/>
    </xf>
    <xf numFmtId="0" fontId="18" fillId="4" borderId="356" xfId="0" applyFont="1" applyFill="1" applyBorder="1" applyAlignment="1">
      <alignment horizontal="left" vertical="center" wrapText="1"/>
    </xf>
    <xf numFmtId="0" fontId="18" fillId="4" borderId="389" xfId="0" applyFont="1" applyFill="1" applyBorder="1" applyAlignment="1">
      <alignment horizontal="left" vertical="center" wrapText="1"/>
    </xf>
    <xf numFmtId="0" fontId="18" fillId="4" borderId="390" xfId="0" applyFont="1" applyFill="1" applyBorder="1" applyAlignment="1">
      <alignment horizontal="left" vertical="center" wrapText="1"/>
    </xf>
    <xf numFmtId="0" fontId="129" fillId="4" borderId="366" xfId="10" applyFont="1" applyFill="1" applyBorder="1" applyAlignment="1">
      <alignment vertical="center" wrapText="1"/>
    </xf>
    <xf numFmtId="0" fontId="18" fillId="4" borderId="379" xfId="0" applyFont="1" applyFill="1" applyBorder="1" applyAlignment="1">
      <alignment horizontal="left" vertical="center" wrapText="1"/>
    </xf>
    <xf numFmtId="0" fontId="18" fillId="4" borderId="294" xfId="0" applyFont="1" applyFill="1" applyBorder="1" applyAlignment="1">
      <alignment horizontal="left" vertical="center" wrapText="1"/>
    </xf>
    <xf numFmtId="0" fontId="18" fillId="4" borderId="297" xfId="0" applyFont="1" applyFill="1" applyBorder="1" applyAlignment="1">
      <alignment horizontal="left" vertical="center" wrapText="1"/>
    </xf>
    <xf numFmtId="0" fontId="130" fillId="4" borderId="296" xfId="8" applyFont="1" applyFill="1" applyBorder="1" applyAlignment="1">
      <alignment vertical="center" wrapText="1"/>
    </xf>
    <xf numFmtId="0" fontId="17" fillId="4" borderId="270" xfId="10" applyFont="1" applyFill="1" applyBorder="1" applyAlignment="1">
      <alignment vertical="center" wrapText="1"/>
    </xf>
    <xf numFmtId="0" fontId="16" fillId="4" borderId="419" xfId="6" quotePrefix="1" applyFont="1" applyFill="1" applyBorder="1" applyAlignment="1">
      <alignment horizontal="center" vertical="center" wrapText="1"/>
    </xf>
    <xf numFmtId="0" fontId="16" fillId="4" borderId="394" xfId="6" quotePrefix="1" applyFont="1" applyFill="1" applyBorder="1" applyAlignment="1">
      <alignment horizontal="center" vertical="center" wrapText="1"/>
    </xf>
    <xf numFmtId="0" fontId="16" fillId="4" borderId="398" xfId="6" quotePrefix="1" applyFont="1" applyFill="1" applyBorder="1" applyAlignment="1">
      <alignment vertical="center" wrapText="1"/>
    </xf>
    <xf numFmtId="0" fontId="16" fillId="4" borderId="399" xfId="6" quotePrefix="1" applyFont="1" applyFill="1" applyBorder="1" applyAlignment="1">
      <alignment vertical="center" wrapText="1"/>
    </xf>
    <xf numFmtId="0" fontId="16" fillId="4" borderId="394" xfId="6" quotePrefix="1" applyFont="1" applyFill="1" applyBorder="1" applyAlignment="1">
      <alignment vertical="center" wrapText="1"/>
    </xf>
    <xf numFmtId="0" fontId="17" fillId="4" borderId="395" xfId="6" quotePrefix="1" applyFont="1" applyFill="1" applyBorder="1" applyAlignment="1">
      <alignment vertical="center" wrapText="1"/>
    </xf>
    <xf numFmtId="0" fontId="16" fillId="4" borderId="402" xfId="10" quotePrefix="1" applyFont="1" applyFill="1" applyBorder="1" applyAlignment="1">
      <alignment horizontal="center" vertical="center" wrapText="1"/>
    </xf>
    <xf numFmtId="0" fontId="16" fillId="4" borderId="404" xfId="10" quotePrefix="1" applyFont="1" applyFill="1" applyBorder="1" applyAlignment="1">
      <alignment horizontal="center" vertical="center" wrapText="1"/>
    </xf>
    <xf numFmtId="0" fontId="18" fillId="4" borderId="402" xfId="0" applyFont="1" applyFill="1" applyBorder="1" applyAlignment="1">
      <alignment horizontal="center" vertical="center" wrapText="1"/>
    </xf>
    <xf numFmtId="0" fontId="18" fillId="4" borderId="403" xfId="0" applyFont="1" applyFill="1" applyBorder="1" applyAlignment="1">
      <alignment horizontal="center" vertical="center" wrapText="1"/>
    </xf>
    <xf numFmtId="0" fontId="18" fillId="4" borderId="404" xfId="0" applyFont="1" applyFill="1" applyBorder="1" applyAlignment="1">
      <alignment horizontal="center" vertical="center" wrapText="1"/>
    </xf>
    <xf numFmtId="0" fontId="18" fillId="4" borderId="379" xfId="0" applyFont="1" applyFill="1" applyBorder="1" applyAlignment="1">
      <alignment horizontal="center" vertical="center" wrapText="1"/>
    </xf>
    <xf numFmtId="0" fontId="18" fillId="4" borderId="294" xfId="0" applyFont="1" applyFill="1" applyBorder="1" applyAlignment="1">
      <alignment horizontal="center" vertical="center" wrapText="1"/>
    </xf>
    <xf numFmtId="0" fontId="18" fillId="4" borderId="297" xfId="0" applyFont="1" applyFill="1" applyBorder="1" applyAlignment="1">
      <alignment horizontal="center" vertical="center" wrapText="1"/>
    </xf>
    <xf numFmtId="0" fontId="17" fillId="4" borderId="379" xfId="10" quotePrefix="1" applyFont="1" applyFill="1" applyBorder="1" applyAlignment="1">
      <alignment horizontal="center" vertical="center" wrapText="1"/>
    </xf>
    <xf numFmtId="0" fontId="16" fillId="4" borderId="379" xfId="10" quotePrefix="1" applyFont="1" applyFill="1" applyBorder="1" applyAlignment="1">
      <alignment horizontal="center" vertical="center" wrapText="1"/>
    </xf>
    <xf numFmtId="0" fontId="16" fillId="4" borderId="293" xfId="10" quotePrefix="1" applyFont="1" applyFill="1" applyBorder="1" applyAlignment="1">
      <alignment horizontal="center" vertical="center" wrapText="1"/>
    </xf>
    <xf numFmtId="0" fontId="16" fillId="4" borderId="392" xfId="10" quotePrefix="1" applyFont="1" applyFill="1" applyBorder="1" applyAlignment="1">
      <alignment horizontal="center" vertical="center" wrapText="1"/>
    </xf>
    <xf numFmtId="0" fontId="17" fillId="4" borderId="356" xfId="6" quotePrefix="1" applyFont="1" applyFill="1" applyBorder="1" applyAlignment="1">
      <alignment horizontal="center" vertical="center" wrapText="1"/>
    </xf>
    <xf numFmtId="0" fontId="17" fillId="4" borderId="239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7" fillId="4" borderId="367" xfId="6" quotePrefix="1" applyFont="1" applyFill="1" applyBorder="1" applyAlignment="1">
      <alignment horizontal="center" vertical="center" wrapText="1"/>
    </xf>
    <xf numFmtId="0" fontId="17" fillId="4" borderId="368" xfId="6" quotePrefix="1" applyFont="1" applyFill="1" applyBorder="1" applyAlignment="1">
      <alignment horizontal="center" vertical="center" wrapText="1"/>
    </xf>
    <xf numFmtId="0" fontId="18" fillId="4" borderId="398" xfId="0" applyFont="1" applyFill="1" applyBorder="1" applyAlignment="1">
      <alignment horizontal="center" vertical="center" wrapText="1"/>
    </xf>
    <xf numFmtId="0" fontId="18" fillId="4" borderId="399" xfId="0" applyFont="1" applyFill="1" applyBorder="1" applyAlignment="1">
      <alignment horizontal="center" vertical="center" wrapText="1"/>
    </xf>
    <xf numFmtId="0" fontId="18" fillId="4" borderId="400" xfId="0" applyFont="1" applyFill="1" applyBorder="1" applyAlignment="1">
      <alignment horizontal="center" vertical="center" wrapText="1"/>
    </xf>
    <xf numFmtId="0" fontId="16" fillId="4" borderId="394" xfId="10" quotePrefix="1" applyFont="1" applyFill="1" applyBorder="1" applyAlignment="1">
      <alignment horizontal="center" vertical="center" wrapText="1"/>
    </xf>
    <xf numFmtId="0" fontId="20" fillId="4" borderId="370" xfId="0" applyFont="1" applyFill="1" applyBorder="1" applyAlignment="1">
      <alignment horizontal="center" vertical="center" wrapText="1"/>
    </xf>
    <xf numFmtId="0" fontId="20" fillId="4" borderId="371" xfId="0" applyFont="1" applyFill="1" applyBorder="1" applyAlignment="1">
      <alignment horizontal="center" vertical="center" wrapText="1"/>
    </xf>
    <xf numFmtId="0" fontId="20" fillId="4" borderId="372" xfId="0" applyFont="1" applyFill="1" applyBorder="1" applyAlignment="1">
      <alignment horizontal="center" vertical="center" wrapText="1"/>
    </xf>
    <xf numFmtId="0" fontId="20" fillId="4" borderId="382" xfId="0" applyFont="1" applyFill="1" applyBorder="1" applyAlignment="1">
      <alignment horizontal="center" vertical="center" wrapText="1"/>
    </xf>
    <xf numFmtId="0" fontId="50" fillId="5" borderId="371" xfId="6" applyNumberFormat="1" applyFont="1" applyFill="1" applyBorder="1" applyAlignment="1" applyProtection="1">
      <alignment horizontal="center" vertical="center" wrapText="1"/>
    </xf>
    <xf numFmtId="0" fontId="50" fillId="5" borderId="372" xfId="6" applyNumberFormat="1" applyFont="1" applyFill="1" applyBorder="1" applyAlignment="1" applyProtection="1">
      <alignment horizontal="center" vertical="center" wrapText="1"/>
    </xf>
    <xf numFmtId="0" fontId="50" fillId="5" borderId="389" xfId="6" applyNumberFormat="1" applyFont="1" applyFill="1" applyBorder="1" applyAlignment="1" applyProtection="1">
      <alignment horizontal="center" vertical="center" wrapText="1"/>
    </xf>
    <xf numFmtId="0" fontId="50" fillId="5" borderId="390" xfId="6" applyNumberFormat="1" applyFont="1" applyFill="1" applyBorder="1" applyAlignment="1" applyProtection="1">
      <alignment horizontal="center" vertical="center" wrapText="1"/>
    </xf>
    <xf numFmtId="0" fontId="53" fillId="5" borderId="396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37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70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39" xfId="6" applyNumberFormat="1" applyFont="1" applyFill="1" applyBorder="1" applyAlignment="1" applyProtection="1">
      <alignment horizontal="center" vertical="center" wrapText="1"/>
    </xf>
    <xf numFmtId="0" fontId="50" fillId="5" borderId="389" xfId="10" quotePrefix="1" applyNumberFormat="1" applyFont="1" applyFill="1" applyBorder="1" applyAlignment="1" applyProtection="1">
      <alignment horizontal="center" vertical="center" wrapText="1"/>
    </xf>
    <xf numFmtId="0" fontId="50" fillId="5" borderId="390" xfId="10" quotePrefix="1" applyNumberFormat="1" applyFont="1" applyFill="1" applyBorder="1" applyAlignment="1" applyProtection="1">
      <alignment horizontal="center" vertical="center" wrapText="1"/>
    </xf>
    <xf numFmtId="0" fontId="52" fillId="5" borderId="38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90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10" borderId="452" xfId="6" quotePrefix="1" applyFill="1" applyBorder="1" applyAlignment="1">
      <alignment horizontal="center" vertical="center" wrapText="1"/>
    </xf>
    <xf numFmtId="0" fontId="8" fillId="10" borderId="389" xfId="6" quotePrefix="1" applyFill="1" applyBorder="1" applyAlignment="1">
      <alignment horizontal="center" vertical="center" wrapText="1"/>
    </xf>
    <xf numFmtId="0" fontId="8" fillId="10" borderId="453" xfId="6" quotePrefix="1" applyFill="1" applyBorder="1" applyAlignment="1">
      <alignment horizontal="center" vertical="center" wrapText="1"/>
    </xf>
    <xf numFmtId="0" fontId="8" fillId="10" borderId="390" xfId="6" quotePrefix="1" applyFill="1" applyBorder="1" applyAlignment="1">
      <alignment horizontal="center" vertical="center" wrapText="1"/>
    </xf>
    <xf numFmtId="0" fontId="52" fillId="4" borderId="0" xfId="0" applyFont="1" applyFill="1" applyBorder="1" applyProtection="1">
      <protection locked="0"/>
    </xf>
    <xf numFmtId="0" fontId="50" fillId="5" borderId="390" xfId="6" applyFont="1" applyFill="1" applyBorder="1" applyAlignment="1" applyProtection="1">
      <alignment horizontal="center" vertical="center" wrapText="1"/>
      <protection locked="0"/>
    </xf>
    <xf numFmtId="0" fontId="53" fillId="5" borderId="396" xfId="10" quotePrefix="1" applyFont="1" applyFill="1" applyBorder="1" applyAlignment="1" applyProtection="1">
      <alignment vertical="center" wrapText="1"/>
      <protection locked="0"/>
    </xf>
    <xf numFmtId="0" fontId="52" fillId="5" borderId="371" xfId="10" quotePrefix="1" applyFont="1" applyFill="1" applyBorder="1" applyAlignment="1" applyProtection="1">
      <alignment horizontal="center" vertical="center" wrapText="1"/>
      <protection locked="0"/>
    </xf>
    <xf numFmtId="0" fontId="52" fillId="5" borderId="372" xfId="10" quotePrefix="1" applyFont="1" applyFill="1" applyBorder="1" applyAlignment="1" applyProtection="1">
      <alignment horizontal="center" vertical="center" wrapText="1"/>
      <protection locked="0"/>
    </xf>
    <xf numFmtId="0" fontId="50" fillId="5" borderId="389" xfId="6" applyFont="1" applyFill="1" applyBorder="1" applyAlignment="1" applyProtection="1">
      <alignment horizontal="center" vertical="center" wrapText="1"/>
      <protection locked="0"/>
    </xf>
    <xf numFmtId="0" fontId="52" fillId="5" borderId="378" xfId="10" quotePrefix="1" applyFont="1" applyFill="1" applyBorder="1" applyAlignment="1">
      <alignment horizontal="left" vertical="center" wrapText="1"/>
    </xf>
    <xf numFmtId="0" fontId="53" fillId="5" borderId="370" xfId="0" applyFont="1" applyFill="1" applyBorder="1" applyAlignment="1" applyProtection="1">
      <alignment horizontal="center" vertical="center" wrapText="1"/>
    </xf>
    <xf numFmtId="0" fontId="53" fillId="5" borderId="371" xfId="0" applyFont="1" applyFill="1" applyBorder="1" applyAlignment="1" applyProtection="1">
      <alignment horizontal="center" vertical="center" wrapText="1"/>
    </xf>
    <xf numFmtId="0" fontId="53" fillId="5" borderId="372" xfId="0" applyFont="1" applyFill="1" applyBorder="1" applyAlignment="1" applyProtection="1">
      <alignment horizontal="center" vertical="center" wrapText="1"/>
    </xf>
    <xf numFmtId="0" fontId="50" fillId="5" borderId="396" xfId="10" quotePrefix="1" applyFont="1" applyFill="1" applyBorder="1" applyAlignment="1" applyProtection="1">
      <alignment horizontal="center" vertical="center" wrapText="1"/>
    </xf>
    <xf numFmtId="0" fontId="90" fillId="5" borderId="370" xfId="10" quotePrefix="1" applyFont="1" applyFill="1" applyBorder="1" applyAlignment="1" applyProtection="1">
      <alignment horizontal="center" vertical="center" wrapText="1"/>
    </xf>
    <xf numFmtId="0" fontId="127" fillId="5" borderId="371" xfId="6" applyFont="1" applyFill="1" applyBorder="1" applyAlignment="1" applyProtection="1">
      <alignment horizontal="center" vertical="center" wrapText="1"/>
    </xf>
    <xf numFmtId="0" fontId="127" fillId="5" borderId="372" xfId="6" applyFont="1" applyFill="1" applyBorder="1" applyAlignment="1" applyProtection="1">
      <alignment horizontal="center" vertical="center" wrapText="1"/>
    </xf>
    <xf numFmtId="0" fontId="90" fillId="5" borderId="370" xfId="0" applyFont="1" applyFill="1" applyBorder="1" applyAlignment="1" applyProtection="1">
      <alignment horizontal="center" vertical="center"/>
      <protection locked="0"/>
    </xf>
    <xf numFmtId="0" fontId="90" fillId="5" borderId="371" xfId="0" applyFont="1" applyFill="1" applyBorder="1" applyAlignment="1" applyProtection="1">
      <alignment horizontal="center" vertical="center"/>
      <protection locked="0"/>
    </xf>
    <xf numFmtId="0" fontId="90" fillId="5" borderId="372" xfId="0" applyFont="1" applyFill="1" applyBorder="1" applyAlignment="1" applyProtection="1">
      <alignment horizontal="center" vertical="center"/>
      <protection locked="0"/>
    </xf>
    <xf numFmtId="0" fontId="90" fillId="5" borderId="371" xfId="10" quotePrefix="1" applyFont="1" applyFill="1" applyBorder="1" applyAlignment="1" applyProtection="1">
      <alignment horizontal="center" vertical="center" wrapText="1"/>
    </xf>
    <xf numFmtId="0" fontId="90" fillId="5" borderId="372" xfId="10" quotePrefix="1" applyFont="1" applyFill="1" applyBorder="1" applyAlignment="1" applyProtection="1">
      <alignment horizontal="center" vertical="center" wrapText="1"/>
    </xf>
    <xf numFmtId="0" fontId="127" fillId="5" borderId="389" xfId="0" applyFont="1" applyFill="1" applyBorder="1" applyAlignment="1" applyProtection="1">
      <alignment horizontal="center" vertical="center"/>
    </xf>
    <xf numFmtId="0" fontId="127" fillId="5" borderId="390" xfId="0" applyFont="1" applyFill="1" applyBorder="1" applyAlignment="1" applyProtection="1">
      <alignment horizontal="center" vertical="center"/>
    </xf>
    <xf numFmtId="0" fontId="8" fillId="5" borderId="452" xfId="6" quotePrefix="1" applyFill="1" applyBorder="1" applyAlignment="1">
      <alignment horizontal="center" vertical="center" wrapText="1"/>
    </xf>
    <xf numFmtId="0" fontId="8" fillId="5" borderId="389" xfId="6" quotePrefix="1" applyFill="1" applyBorder="1" applyAlignment="1">
      <alignment horizontal="center" vertical="center" wrapText="1"/>
    </xf>
    <xf numFmtId="0" fontId="8" fillId="5" borderId="453" xfId="6" quotePrefix="1" applyFill="1" applyBorder="1" applyAlignment="1">
      <alignment horizontal="center" vertical="center" wrapText="1"/>
    </xf>
    <xf numFmtId="0" fontId="8" fillId="5" borderId="390" xfId="6" quotePrefix="1" applyFill="1" applyBorder="1" applyAlignment="1">
      <alignment horizontal="center" vertical="center" wrapText="1"/>
    </xf>
    <xf numFmtId="0" fontId="50" fillId="5" borderId="390" xfId="6" quotePrefix="1" applyFont="1" applyFill="1" applyBorder="1" applyAlignment="1" applyProtection="1">
      <alignment horizontal="center" vertical="center" wrapText="1"/>
      <protection locked="0"/>
    </xf>
    <xf numFmtId="0" fontId="50" fillId="5" borderId="389" xfId="6" quotePrefix="1" applyFont="1" applyFill="1" applyBorder="1" applyAlignment="1" applyProtection="1">
      <alignment horizontal="center" vertical="center" wrapText="1"/>
      <protection locked="0"/>
    </xf>
    <xf numFmtId="0" fontId="50" fillId="5" borderId="389" xfId="10" quotePrefix="1" applyFont="1" applyFill="1" applyBorder="1" applyAlignment="1" applyProtection="1">
      <alignment horizontal="center" vertical="center" wrapText="1"/>
    </xf>
    <xf numFmtId="0" fontId="50" fillId="5" borderId="390" xfId="10" quotePrefix="1" applyFont="1" applyFill="1" applyBorder="1" applyAlignment="1" applyProtection="1">
      <alignment horizontal="center" vertical="center" wrapText="1"/>
    </xf>
    <xf numFmtId="0" fontId="52" fillId="5" borderId="389" xfId="10" quotePrefix="1" applyFont="1" applyFill="1" applyBorder="1" applyAlignment="1" applyProtection="1">
      <alignment horizontal="center" vertical="center" wrapText="1"/>
      <protection locked="0"/>
    </xf>
    <xf numFmtId="0" fontId="52" fillId="5" borderId="390" xfId="10" quotePrefix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wrapText="1"/>
    </xf>
    <xf numFmtId="0" fontId="22" fillId="4" borderId="0" xfId="0" applyFont="1" applyFill="1"/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0" fillId="4" borderId="494" xfId="3" quotePrefix="1" applyFont="1" applyFill="1" applyBorder="1" applyAlignment="1">
      <alignment horizontal="center" vertical="center" wrapText="1"/>
    </xf>
    <xf numFmtId="0" fontId="11" fillId="4" borderId="494" xfId="3" quotePrefix="1" applyFont="1" applyFill="1" applyBorder="1" applyAlignment="1">
      <alignment horizontal="center" vertical="center" wrapText="1"/>
    </xf>
    <xf numFmtId="0" fontId="4" fillId="4" borderId="495" xfId="3" quotePrefix="1" applyFont="1" applyFill="1" applyBorder="1" applyAlignment="1">
      <alignment horizontal="center" vertical="center" wrapText="1"/>
    </xf>
    <xf numFmtId="0" fontId="4" fillId="4" borderId="496" xfId="3" quotePrefix="1" applyFont="1" applyFill="1" applyBorder="1" applyAlignment="1">
      <alignment horizontal="center" vertical="center" wrapText="1"/>
    </xf>
    <xf numFmtId="0" fontId="19" fillId="4" borderId="495" xfId="10" quotePrefix="1" applyFont="1" applyFill="1" applyBorder="1" applyAlignment="1">
      <alignment vertical="center" wrapText="1"/>
    </xf>
    <xf numFmtId="0" fontId="16" fillId="4" borderId="495" xfId="10" quotePrefix="1" applyFont="1" applyFill="1" applyBorder="1" applyAlignment="1">
      <alignment vertical="center" wrapText="1"/>
    </xf>
    <xf numFmtId="0" fontId="16" fillId="4" borderId="496" xfId="10" quotePrefix="1" applyFont="1" applyFill="1" applyBorder="1" applyAlignment="1">
      <alignment vertical="center" wrapText="1"/>
    </xf>
    <xf numFmtId="0" fontId="16" fillId="4" borderId="497" xfId="10" quotePrefix="1" applyFont="1" applyFill="1" applyBorder="1" applyAlignment="1">
      <alignment vertical="center" wrapText="1"/>
    </xf>
    <xf numFmtId="0" fontId="19" fillId="4" borderId="486" xfId="10" quotePrefix="1" applyFont="1" applyFill="1" applyBorder="1" applyAlignment="1">
      <alignment vertical="center" wrapText="1"/>
    </xf>
    <xf numFmtId="0" fontId="16" fillId="4" borderId="498" xfId="10" quotePrefix="1" applyFont="1" applyFill="1" applyBorder="1" applyAlignment="1">
      <alignment vertical="center" wrapText="1"/>
    </xf>
    <xf numFmtId="0" fontId="16" fillId="4" borderId="499" xfId="10" quotePrefix="1" applyFont="1" applyFill="1" applyBorder="1" applyAlignment="1">
      <alignment vertical="center" wrapText="1"/>
    </xf>
    <xf numFmtId="0" fontId="16" fillId="4" borderId="500" xfId="10" quotePrefix="1" applyFont="1" applyFill="1" applyBorder="1" applyAlignment="1">
      <alignment vertical="center" wrapText="1"/>
    </xf>
    <xf numFmtId="0" fontId="16" fillId="4" borderId="501" xfId="10" quotePrefix="1" applyFont="1" applyFill="1" applyBorder="1" applyAlignment="1">
      <alignment vertical="center" wrapText="1"/>
    </xf>
    <xf numFmtId="0" fontId="16" fillId="4" borderId="502" xfId="10" quotePrefix="1" applyFont="1" applyFill="1" applyBorder="1" applyAlignment="1">
      <alignment vertical="center" wrapText="1"/>
    </xf>
    <xf numFmtId="0" fontId="16" fillId="4" borderId="498" xfId="6" applyFont="1" applyFill="1" applyBorder="1" applyAlignment="1">
      <alignment vertical="center" wrapText="1"/>
    </xf>
    <xf numFmtId="0" fontId="16" fillId="4" borderId="493" xfId="6" applyFont="1" applyFill="1" applyBorder="1" applyAlignment="1">
      <alignment vertical="center" wrapText="1"/>
    </xf>
    <xf numFmtId="0" fontId="17" fillId="4" borderId="503" xfId="10" quotePrefix="1" applyFont="1" applyFill="1" applyBorder="1" applyAlignment="1">
      <alignment vertical="center" wrapText="1"/>
    </xf>
    <xf numFmtId="0" fontId="17" fillId="4" borderId="504" xfId="10" quotePrefix="1" applyFont="1" applyFill="1" applyBorder="1" applyAlignment="1">
      <alignment horizontal="center" vertical="center" wrapText="1"/>
    </xf>
    <xf numFmtId="0" fontId="17" fillId="4" borderId="461" xfId="10" quotePrefix="1" applyFont="1" applyFill="1" applyBorder="1" applyAlignment="1">
      <alignment horizontal="center" vertical="center" wrapText="1"/>
    </xf>
    <xf numFmtId="0" fontId="17" fillId="4" borderId="129" xfId="10" quotePrefix="1" applyFont="1" applyFill="1" applyBorder="1" applyAlignment="1">
      <alignment horizontal="center" vertical="center" wrapText="1"/>
    </xf>
    <xf numFmtId="0" fontId="18" fillId="4" borderId="486" xfId="0" applyFont="1" applyFill="1" applyBorder="1" applyAlignment="1">
      <alignment horizontal="left" vertical="center" wrapText="1"/>
    </xf>
    <xf numFmtId="0" fontId="16" fillId="4" borderId="494" xfId="6" quotePrefix="1" applyFont="1" applyFill="1" applyBorder="1" applyAlignment="1">
      <alignment horizontal="center" vertical="center" wrapText="1"/>
    </xf>
    <xf numFmtId="0" fontId="16" fillId="4" borderId="496" xfId="6" applyFont="1" applyFill="1" applyBorder="1" applyAlignment="1">
      <alignment horizontal="center" vertical="center" wrapText="1"/>
    </xf>
    <xf numFmtId="0" fontId="16" fillId="4" borderId="496" xfId="6" quotePrefix="1" applyFont="1" applyFill="1" applyBorder="1" applyAlignment="1">
      <alignment horizontal="center" vertical="center" wrapText="1"/>
    </xf>
    <xf numFmtId="0" fontId="16" fillId="4" borderId="506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7" fillId="4" borderId="0" xfId="6" quotePrefix="1" applyFont="1" applyFill="1" applyAlignment="1">
      <alignment vertical="center" wrapText="1"/>
    </xf>
    <xf numFmtId="0" fontId="23" fillId="4" borderId="486" xfId="0" applyFont="1" applyFill="1" applyBorder="1" applyAlignment="1">
      <alignment horizontal="left" vertical="center" wrapText="1"/>
    </xf>
    <xf numFmtId="0" fontId="17" fillId="4" borderId="507" xfId="6" quotePrefix="1" applyFont="1" applyFill="1" applyBorder="1" applyAlignment="1">
      <alignment horizontal="center" vertical="center" wrapText="1"/>
    </xf>
    <xf numFmtId="0" fontId="17" fillId="4" borderId="508" xfId="6" quotePrefix="1" applyFont="1" applyFill="1" applyBorder="1" applyAlignment="1">
      <alignment horizontal="center" vertical="center" wrapText="1"/>
    </xf>
    <xf numFmtId="0" fontId="16" fillId="4" borderId="509" xfId="6" quotePrefix="1" applyFont="1" applyFill="1" applyBorder="1" applyAlignment="1">
      <alignment horizontal="center" vertical="center" wrapText="1"/>
    </xf>
    <xf numFmtId="0" fontId="16" fillId="4" borderId="510" xfId="6" quotePrefix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17" fillId="11" borderId="504" xfId="10" quotePrefix="1" applyFont="1" applyFill="1" applyBorder="1" applyAlignment="1">
      <alignment horizontal="center" vertical="center" wrapText="1"/>
    </xf>
    <xf numFmtId="0" fontId="17" fillId="11" borderId="461" xfId="10" quotePrefix="1" applyFont="1" applyFill="1" applyBorder="1" applyAlignment="1">
      <alignment horizontal="center" vertical="center" wrapText="1"/>
    </xf>
    <xf numFmtId="0" fontId="19" fillId="4" borderId="496" xfId="10" quotePrefix="1" applyFont="1" applyFill="1" applyBorder="1" applyAlignment="1">
      <alignment vertical="center" wrapText="1"/>
    </xf>
    <xf numFmtId="0" fontId="16" fillId="4" borderId="494" xfId="10" quotePrefix="1" applyFont="1" applyFill="1" applyBorder="1" applyAlignment="1">
      <alignment horizontal="center" vertical="center" wrapText="1"/>
    </xf>
    <xf numFmtId="0" fontId="17" fillId="4" borderId="498" xfId="6" quotePrefix="1" applyFont="1" applyFill="1" applyBorder="1" applyAlignment="1">
      <alignment horizontal="center" vertical="center" wrapText="1"/>
    </xf>
    <xf numFmtId="0" fontId="17" fillId="4" borderId="499" xfId="6" quotePrefix="1" applyFont="1" applyFill="1" applyBorder="1" applyAlignment="1">
      <alignment horizontal="center" vertical="center" wrapText="1"/>
    </xf>
    <xf numFmtId="0" fontId="17" fillId="4" borderId="500" xfId="6" quotePrefix="1" applyFont="1" applyFill="1" applyBorder="1" applyAlignment="1">
      <alignment horizontal="center" vertical="center" wrapText="1"/>
    </xf>
    <xf numFmtId="0" fontId="17" fillId="4" borderId="501" xfId="6" quotePrefix="1" applyFont="1" applyFill="1" applyBorder="1" applyAlignment="1">
      <alignment horizontal="center" vertical="center" wrapText="1"/>
    </xf>
    <xf numFmtId="0" fontId="17" fillId="4" borderId="502" xfId="6" quotePrefix="1" applyFont="1" applyFill="1" applyBorder="1" applyAlignment="1">
      <alignment horizontal="center" vertical="center" wrapText="1"/>
    </xf>
    <xf numFmtId="0" fontId="17" fillId="4" borderId="515" xfId="6" quotePrefix="1" applyFont="1" applyFill="1" applyBorder="1" applyAlignment="1">
      <alignment horizontal="center" vertical="center" wrapText="1"/>
    </xf>
    <xf numFmtId="0" fontId="17" fillId="4" borderId="516" xfId="6" quotePrefix="1" applyFont="1" applyFill="1" applyBorder="1" applyAlignment="1">
      <alignment horizontal="center" vertical="center" wrapText="1"/>
    </xf>
    <xf numFmtId="0" fontId="17" fillId="4" borderId="517" xfId="6" quotePrefix="1" applyFont="1" applyFill="1" applyBorder="1" applyAlignment="1">
      <alignment horizontal="center" vertical="center" wrapText="1"/>
    </xf>
    <xf numFmtId="0" fontId="16" fillId="4" borderId="518" xfId="6" applyFont="1" applyFill="1" applyBorder="1" applyAlignment="1">
      <alignment horizontal="center" vertical="center" wrapText="1"/>
    </xf>
    <xf numFmtId="0" fontId="16" fillId="4" borderId="495" xfId="10" quotePrefix="1" applyFont="1" applyFill="1" applyBorder="1" applyAlignment="1">
      <alignment horizontal="center" vertical="center" wrapText="1"/>
    </xf>
    <xf numFmtId="0" fontId="16" fillId="4" borderId="496" xfId="10" quotePrefix="1" applyFont="1" applyFill="1" applyBorder="1" applyAlignment="1">
      <alignment horizontal="center" vertical="center" wrapText="1"/>
    </xf>
    <xf numFmtId="0" fontId="20" fillId="4" borderId="0" xfId="0" applyFont="1" applyFill="1"/>
    <xf numFmtId="0" fontId="21" fillId="4" borderId="495" xfId="0" applyFont="1" applyFill="1" applyBorder="1" applyAlignment="1">
      <alignment horizontal="left" vertical="center" wrapText="1"/>
    </xf>
    <xf numFmtId="0" fontId="16" fillId="4" borderId="519" xfId="6" quotePrefix="1" applyFont="1" applyFill="1" applyBorder="1" applyAlignment="1">
      <alignment horizontal="center" vertical="center" wrapText="1"/>
    </xf>
    <xf numFmtId="0" fontId="18" fillId="4" borderId="495" xfId="0" applyFont="1" applyFill="1" applyBorder="1" applyAlignment="1">
      <alignment horizontal="left" vertical="center" wrapText="1"/>
    </xf>
    <xf numFmtId="0" fontId="18" fillId="4" borderId="494" xfId="0" applyFont="1" applyFill="1" applyBorder="1" applyAlignment="1">
      <alignment horizontal="center" vertical="center"/>
    </xf>
    <xf numFmtId="0" fontId="18" fillId="4" borderId="496" xfId="0" applyFont="1" applyFill="1" applyBorder="1" applyAlignment="1">
      <alignment horizontal="center" vertical="center"/>
    </xf>
    <xf numFmtId="0" fontId="18" fillId="4" borderId="519" xfId="0" applyFont="1" applyFill="1" applyBorder="1" applyAlignment="1">
      <alignment horizontal="center" vertical="center"/>
    </xf>
    <xf numFmtId="0" fontId="17" fillId="4" borderId="389" xfId="10" quotePrefix="1" applyFont="1" applyFill="1" applyBorder="1" applyAlignment="1">
      <alignment horizontal="center" vertical="center" wrapText="1"/>
    </xf>
    <xf numFmtId="0" fontId="17" fillId="4" borderId="491" xfId="10" quotePrefix="1" applyFont="1" applyFill="1" applyBorder="1" applyAlignment="1">
      <alignment horizontal="center" vertical="center" wrapText="1"/>
    </xf>
    <xf numFmtId="0" fontId="17" fillId="4" borderId="499" xfId="10" quotePrefix="1" applyFont="1" applyFill="1" applyBorder="1" applyAlignment="1">
      <alignment horizontal="center" vertical="center" wrapText="1"/>
    </xf>
    <xf numFmtId="0" fontId="17" fillId="4" borderId="501" xfId="10" quotePrefix="1" applyFont="1" applyFill="1" applyBorder="1" applyAlignment="1">
      <alignment horizontal="center" vertical="center" wrapText="1"/>
    </xf>
    <xf numFmtId="0" fontId="17" fillId="4" borderId="493" xfId="10" quotePrefix="1" applyFont="1" applyFill="1" applyBorder="1" applyAlignment="1">
      <alignment horizontal="center" vertical="center" wrapText="1"/>
    </xf>
    <xf numFmtId="0" fontId="16" fillId="4" borderId="498" xfId="6" applyFont="1" applyFill="1" applyBorder="1" applyAlignment="1">
      <alignment horizontal="center" vertical="center" wrapText="1"/>
    </xf>
    <xf numFmtId="0" fontId="16" fillId="4" borderId="499" xfId="6" applyFont="1" applyFill="1" applyBorder="1" applyAlignment="1">
      <alignment horizontal="center" vertical="center" wrapText="1"/>
    </xf>
    <xf numFmtId="0" fontId="16" fillId="4" borderId="500" xfId="6" applyFont="1" applyFill="1" applyBorder="1" applyAlignment="1">
      <alignment horizontal="center" vertical="center" wrapText="1"/>
    </xf>
    <xf numFmtId="0" fontId="17" fillId="4" borderId="523" xfId="10" quotePrefix="1" applyFont="1" applyFill="1" applyBorder="1" applyAlignment="1">
      <alignment horizontal="center" vertical="center" wrapText="1"/>
    </xf>
    <xf numFmtId="0" fontId="16" fillId="4" borderId="528" xfId="6" quotePrefix="1" applyFont="1" applyFill="1" applyBorder="1" applyAlignment="1">
      <alignment horizontal="center" vertical="center" wrapText="1"/>
    </xf>
    <xf numFmtId="0" fontId="16" fillId="4" borderId="529" xfId="6" quotePrefix="1" applyFont="1" applyFill="1" applyBorder="1" applyAlignment="1">
      <alignment horizontal="center" vertical="center" wrapText="1"/>
    </xf>
    <xf numFmtId="0" fontId="16" fillId="4" borderId="531" xfId="6" quotePrefix="1" applyFont="1" applyFill="1" applyBorder="1" applyAlignment="1">
      <alignment horizontal="center" vertical="center" wrapText="1"/>
    </xf>
    <xf numFmtId="0" fontId="16" fillId="4" borderId="532" xfId="6" quotePrefix="1" applyFont="1" applyFill="1" applyBorder="1" applyAlignment="1">
      <alignment horizontal="center" vertical="center" wrapText="1"/>
    </xf>
    <xf numFmtId="0" fontId="16" fillId="4" borderId="533" xfId="6" quotePrefix="1" applyFont="1" applyFill="1" applyBorder="1" applyAlignment="1">
      <alignment horizontal="center" vertical="center" wrapText="1"/>
    </xf>
    <xf numFmtId="0" fontId="16" fillId="4" borderId="534" xfId="6" quotePrefix="1" applyFont="1" applyFill="1" applyBorder="1" applyAlignment="1">
      <alignment horizontal="center" vertical="center" wrapText="1"/>
    </xf>
    <xf numFmtId="0" fontId="16" fillId="4" borderId="137" xfId="6" quotePrefix="1" applyFont="1" applyFill="1" applyBorder="1" applyAlignment="1">
      <alignment horizontal="center" vertical="center" wrapText="1"/>
    </xf>
    <xf numFmtId="0" fontId="16" fillId="4" borderId="508" xfId="6" quotePrefix="1" applyFont="1" applyFill="1" applyBorder="1" applyAlignment="1">
      <alignment horizontal="center" vertical="center" wrapText="1"/>
    </xf>
    <xf numFmtId="0" fontId="16" fillId="4" borderId="487" xfId="6" quotePrefix="1" applyFont="1" applyFill="1" applyBorder="1" applyAlignment="1">
      <alignment horizontal="center" vertical="center" wrapText="1"/>
    </xf>
    <xf numFmtId="0" fontId="23" fillId="4" borderId="495" xfId="0" applyFont="1" applyFill="1" applyBorder="1" applyAlignment="1">
      <alignment horizontal="left" vertical="center" wrapText="1"/>
    </xf>
    <xf numFmtId="0" fontId="17" fillId="4" borderId="494" xfId="6" quotePrefix="1" applyFont="1" applyFill="1" applyBorder="1" applyAlignment="1">
      <alignment horizontal="center" vertical="center" wrapText="1"/>
    </xf>
    <xf numFmtId="0" fontId="17" fillId="4" borderId="528" xfId="6" quotePrefix="1" applyFont="1" applyFill="1" applyBorder="1" applyAlignment="1">
      <alignment horizontal="center" vertical="center" wrapText="1"/>
    </xf>
    <xf numFmtId="0" fontId="16" fillId="4" borderId="535" xfId="6" quotePrefix="1" applyFont="1" applyFill="1" applyBorder="1" applyAlignment="1">
      <alignment horizontal="center" vertical="center" wrapText="1"/>
    </xf>
    <xf numFmtId="0" fontId="17" fillId="4" borderId="519" xfId="6" quotePrefix="1" applyFont="1" applyFill="1" applyBorder="1" applyAlignment="1">
      <alignment horizontal="center" vertical="center" wrapText="1"/>
    </xf>
    <xf numFmtId="0" fontId="16" fillId="4" borderId="494" xfId="6" applyFont="1" applyFill="1" applyBorder="1" applyAlignment="1">
      <alignment horizontal="center" vertical="center" wrapText="1"/>
    </xf>
    <xf numFmtId="0" fontId="24" fillId="11" borderId="506" xfId="0" applyFont="1" applyFill="1" applyBorder="1" applyAlignment="1">
      <alignment horizontal="center" vertical="center"/>
    </xf>
    <xf numFmtId="0" fontId="24" fillId="11" borderId="389" xfId="0" applyFont="1" applyFill="1" applyBorder="1" applyAlignment="1">
      <alignment horizontal="center" vertical="center"/>
    </xf>
    <xf numFmtId="0" fontId="17" fillId="4" borderId="462" xfId="10" quotePrefix="1" applyFont="1" applyFill="1" applyBorder="1" applyAlignment="1">
      <alignment horizontal="center" vertical="center" wrapText="1"/>
    </xf>
    <xf numFmtId="0" fontId="16" fillId="4" borderId="507" xfId="6" quotePrefix="1" applyFont="1" applyFill="1" applyBorder="1" applyAlignment="1">
      <alignment horizontal="center" vertical="center" wrapText="1"/>
    </xf>
    <xf numFmtId="0" fontId="19" fillId="4" borderId="512" xfId="10" applyFont="1" applyFill="1" applyBorder="1" applyAlignment="1">
      <alignment vertical="center" wrapText="1"/>
    </xf>
    <xf numFmtId="0" fontId="17" fillId="4" borderId="521" xfId="6" quotePrefix="1" applyFont="1" applyFill="1" applyBorder="1" applyAlignment="1">
      <alignment horizontal="center" vertical="center" wrapText="1"/>
    </xf>
    <xf numFmtId="0" fontId="17" fillId="4" borderId="493" xfId="6" quotePrefix="1" applyFont="1" applyFill="1" applyBorder="1" applyAlignment="1">
      <alignment horizontal="center" vertical="center" wrapText="1"/>
    </xf>
    <xf numFmtId="0" fontId="24" fillId="11" borderId="239" xfId="0" applyFont="1" applyFill="1" applyBorder="1" applyAlignment="1">
      <alignment horizontal="center" vertical="center"/>
    </xf>
    <xf numFmtId="0" fontId="15" fillId="11" borderId="239" xfId="0" applyFont="1" applyFill="1" applyBorder="1" applyAlignment="1">
      <alignment horizontal="center" vertical="center"/>
    </xf>
    <xf numFmtId="0" fontId="15" fillId="11" borderId="389" xfId="0" applyFont="1" applyFill="1" applyBorder="1" applyAlignment="1">
      <alignment horizontal="center" vertical="center"/>
    </xf>
    <xf numFmtId="0" fontId="16" fillId="4" borderId="506" xfId="6" applyFont="1" applyFill="1" applyBorder="1" applyAlignment="1">
      <alignment horizontal="center" vertical="center" wrapText="1"/>
    </xf>
    <xf numFmtId="0" fontId="16" fillId="4" borderId="495" xfId="6" quotePrefix="1" applyFont="1" applyFill="1" applyBorder="1" applyAlignment="1">
      <alignment horizontal="center" vertical="center" wrapText="1"/>
    </xf>
    <xf numFmtId="0" fontId="21" fillId="4" borderId="488" xfId="0" applyFont="1" applyFill="1" applyBorder="1" applyAlignment="1">
      <alignment horizontal="left" vertical="center" wrapText="1"/>
    </xf>
    <xf numFmtId="0" fontId="20" fillId="4" borderId="498" xfId="0" applyFont="1" applyFill="1" applyBorder="1" applyAlignment="1">
      <alignment horizontal="center" vertical="center" wrapText="1"/>
    </xf>
    <xf numFmtId="0" fontId="20" fillId="4" borderId="499" xfId="0" applyFont="1" applyFill="1" applyBorder="1" applyAlignment="1">
      <alignment horizontal="center" vertical="center" wrapText="1"/>
    </xf>
    <xf numFmtId="0" fontId="20" fillId="4" borderId="500" xfId="0" applyFont="1" applyFill="1" applyBorder="1" applyAlignment="1">
      <alignment horizontal="center" vertical="center" wrapText="1"/>
    </xf>
    <xf numFmtId="0" fontId="20" fillId="4" borderId="501" xfId="0" applyFont="1" applyFill="1" applyBorder="1" applyAlignment="1">
      <alignment horizontal="center" vertical="center" wrapText="1"/>
    </xf>
    <xf numFmtId="0" fontId="20" fillId="4" borderId="502" xfId="0" applyFont="1" applyFill="1" applyBorder="1" applyAlignment="1">
      <alignment horizontal="center" vertical="center" wrapText="1"/>
    </xf>
    <xf numFmtId="0" fontId="18" fillId="4" borderId="526" xfId="0" applyFont="1" applyFill="1" applyBorder="1" applyAlignment="1">
      <alignment horizontal="center" vertical="center"/>
    </xf>
    <xf numFmtId="0" fontId="18" fillId="4" borderId="523" xfId="0" applyFont="1" applyFill="1" applyBorder="1" applyAlignment="1">
      <alignment horizontal="center" vertical="center"/>
    </xf>
    <xf numFmtId="0" fontId="18" fillId="4" borderId="527" xfId="0" applyFont="1" applyFill="1" applyBorder="1" applyAlignment="1">
      <alignment horizontal="center" vertical="center"/>
    </xf>
    <xf numFmtId="0" fontId="18" fillId="4" borderId="525" xfId="0" applyFont="1" applyFill="1" applyBorder="1" applyAlignment="1">
      <alignment horizontal="center" vertical="center"/>
    </xf>
    <xf numFmtId="0" fontId="18" fillId="4" borderId="537" xfId="0" applyFont="1" applyFill="1" applyBorder="1" applyAlignment="1">
      <alignment horizontal="center" vertical="center"/>
    </xf>
    <xf numFmtId="0" fontId="17" fillId="4" borderId="512" xfId="10" applyFont="1" applyFill="1" applyBorder="1" applyAlignment="1">
      <alignment vertical="center" wrapText="1"/>
    </xf>
    <xf numFmtId="0" fontId="17" fillId="4" borderId="498" xfId="10" quotePrefix="1" applyFont="1" applyFill="1" applyBorder="1" applyAlignment="1">
      <alignment horizontal="center" vertical="center" wrapText="1"/>
    </xf>
    <xf numFmtId="0" fontId="18" fillId="4" borderId="498" xfId="0" applyFont="1" applyFill="1" applyBorder="1" applyAlignment="1">
      <alignment horizontal="center" vertical="center" wrapText="1"/>
    </xf>
    <xf numFmtId="0" fontId="130" fillId="4" borderId="518" xfId="8" applyFont="1" applyFill="1" applyBorder="1" applyAlignment="1">
      <alignment vertical="center" wrapText="1"/>
    </xf>
    <xf numFmtId="0" fontId="17" fillId="4" borderId="538" xfId="10" applyFont="1" applyFill="1" applyBorder="1" applyAlignment="1">
      <alignment vertical="center" wrapText="1"/>
    </xf>
    <xf numFmtId="0" fontId="16" fillId="4" borderId="486" xfId="6" quotePrefix="1" applyFont="1" applyFill="1" applyBorder="1" applyAlignment="1">
      <alignment horizontal="center" vertical="center" wrapText="1"/>
    </xf>
    <xf numFmtId="0" fontId="17" fillId="11" borderId="515" xfId="10" quotePrefix="1" applyFont="1" applyFill="1" applyBorder="1" applyAlignment="1">
      <alignment horizontal="center" vertical="center" wrapText="1"/>
    </xf>
    <xf numFmtId="0" fontId="17" fillId="4" borderId="539" xfId="10" quotePrefix="1" applyFont="1" applyFill="1" applyBorder="1" applyAlignment="1">
      <alignment horizontal="center" vertical="center" wrapText="1"/>
    </xf>
    <xf numFmtId="0" fontId="17" fillId="11" borderId="460" xfId="10" quotePrefix="1" applyFont="1" applyFill="1" applyBorder="1" applyAlignment="1">
      <alignment horizontal="center" vertical="center" wrapText="1"/>
    </xf>
    <xf numFmtId="0" fontId="17" fillId="4" borderId="0" xfId="10" quotePrefix="1" applyFont="1" applyFill="1" applyAlignment="1">
      <alignment vertical="center" wrapText="1"/>
    </xf>
    <xf numFmtId="0" fontId="17" fillId="4" borderId="497" xfId="6" quotePrefix="1" applyFont="1" applyFill="1" applyBorder="1" applyAlignment="1">
      <alignment horizontal="center" vertical="center" wrapText="1"/>
    </xf>
    <xf numFmtId="0" fontId="17" fillId="4" borderId="520" xfId="6" quotePrefix="1" applyFont="1" applyFill="1" applyBorder="1" applyAlignment="1">
      <alignment horizontal="center" vertical="center" wrapText="1"/>
    </xf>
    <xf numFmtId="0" fontId="17" fillId="11" borderId="491" xfId="10" quotePrefix="1" applyFont="1" applyFill="1" applyBorder="1" applyAlignment="1">
      <alignment horizontal="center" vertical="center" wrapText="1"/>
    </xf>
    <xf numFmtId="0" fontId="17" fillId="11" borderId="499" xfId="10" quotePrefix="1" applyFont="1" applyFill="1" applyBorder="1" applyAlignment="1">
      <alignment horizontal="center" vertical="center" wrapText="1"/>
    </xf>
    <xf numFmtId="0" fontId="17" fillId="4" borderId="502" xfId="10" quotePrefix="1" applyFont="1" applyFill="1" applyBorder="1" applyAlignment="1">
      <alignment horizontal="center" vertical="center" wrapText="1"/>
    </xf>
    <xf numFmtId="0" fontId="17" fillId="11" borderId="498" xfId="10" quotePrefix="1" applyFont="1" applyFill="1" applyBorder="1" applyAlignment="1">
      <alignment horizontal="center" vertical="center" wrapText="1"/>
    </xf>
    <xf numFmtId="0" fontId="17" fillId="11" borderId="501" xfId="10" quotePrefix="1" applyFont="1" applyFill="1" applyBorder="1" applyAlignment="1">
      <alignment horizontal="center" vertical="center" wrapText="1"/>
    </xf>
    <xf numFmtId="0" fontId="17" fillId="11" borderId="463" xfId="10" quotePrefix="1" applyFont="1" applyFill="1" applyBorder="1" applyAlignment="1">
      <alignment horizontal="center"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526" xfId="0" applyFont="1" applyFill="1" applyBorder="1" applyAlignment="1">
      <alignment horizontal="center" vertical="center" wrapText="1"/>
    </xf>
    <xf numFmtId="0" fontId="18" fillId="4" borderId="523" xfId="0" applyFont="1" applyFill="1" applyBorder="1" applyAlignment="1">
      <alignment horizontal="center" vertical="center" wrapText="1"/>
    </xf>
    <xf numFmtId="0" fontId="18" fillId="4" borderId="527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8" fillId="4" borderId="495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498" xfId="10" quotePrefix="1" applyFont="1" applyFill="1" applyBorder="1" applyAlignment="1">
      <alignment vertical="center" wrapText="1"/>
    </xf>
    <xf numFmtId="0" fontId="17" fillId="4" borderId="499" xfId="10" quotePrefix="1" applyFont="1" applyFill="1" applyBorder="1" applyAlignment="1">
      <alignment vertical="center" wrapText="1"/>
    </xf>
    <xf numFmtId="0" fontId="17" fillId="4" borderId="502" xfId="10" quotePrefix="1" applyFont="1" applyFill="1" applyBorder="1" applyAlignment="1">
      <alignment vertical="center" wrapText="1"/>
    </xf>
    <xf numFmtId="0" fontId="17" fillId="4" borderId="515" xfId="10" quotePrefix="1" applyFont="1" applyFill="1" applyBorder="1" applyAlignment="1">
      <alignment vertical="center" wrapText="1"/>
    </xf>
    <xf numFmtId="0" fontId="17" fillId="4" borderId="516" xfId="10" quotePrefix="1" applyFont="1" applyFill="1" applyBorder="1" applyAlignment="1">
      <alignment vertical="center" wrapText="1"/>
    </xf>
    <xf numFmtId="0" fontId="17" fillId="4" borderId="539" xfId="10" quotePrefix="1" applyFont="1" applyFill="1" applyBorder="1" applyAlignment="1">
      <alignment vertical="center" wrapText="1"/>
    </xf>
    <xf numFmtId="0" fontId="38" fillId="4" borderId="506" xfId="0" applyFont="1" applyFill="1" applyBorder="1" applyAlignment="1">
      <alignment horizontal="left" vertical="center" wrapText="1"/>
    </xf>
    <xf numFmtId="0" fontId="38" fillId="4" borderId="389" xfId="0" applyFont="1" applyFill="1" applyBorder="1" applyAlignment="1">
      <alignment horizontal="left" vertical="center" wrapText="1"/>
    </xf>
    <xf numFmtId="0" fontId="38" fillId="4" borderId="390" xfId="0" applyFont="1" applyFill="1" applyBorder="1" applyAlignment="1">
      <alignment horizontal="left" vertical="center" wrapText="1"/>
    </xf>
    <xf numFmtId="0" fontId="17" fillId="4" borderId="460" xfId="10" quotePrefix="1" applyFont="1" applyFill="1" applyBorder="1" applyAlignment="1">
      <alignment horizontal="center" vertical="center" wrapText="1"/>
    </xf>
    <xf numFmtId="0" fontId="38" fillId="4" borderId="464" xfId="0" applyFont="1" applyFill="1" applyBorder="1" applyAlignment="1">
      <alignment horizontal="center" vertical="center" wrapText="1"/>
    </xf>
    <xf numFmtId="0" fontId="38" fillId="4" borderId="465" xfId="0" applyFont="1" applyFill="1" applyBorder="1" applyAlignment="1">
      <alignment horizontal="center" vertical="center" wrapText="1"/>
    </xf>
    <xf numFmtId="0" fontId="38" fillId="4" borderId="466" xfId="0" applyFont="1" applyFill="1" applyBorder="1" applyAlignment="1">
      <alignment horizontal="center" vertical="center" wrapText="1"/>
    </xf>
    <xf numFmtId="0" fontId="17" fillId="4" borderId="495" xfId="6" quotePrefix="1" applyFont="1" applyFill="1" applyBorder="1" applyAlignment="1">
      <alignment horizontal="center" vertical="center" wrapText="1"/>
    </xf>
    <xf numFmtId="0" fontId="17" fillId="4" borderId="496" xfId="6" quotePrefix="1" applyFont="1" applyFill="1" applyBorder="1" applyAlignment="1">
      <alignment horizontal="center" vertical="center" wrapText="1"/>
    </xf>
    <xf numFmtId="0" fontId="17" fillId="4" borderId="168" xfId="6" quotePrefix="1" applyFont="1" applyFill="1" applyBorder="1" applyAlignment="1">
      <alignment horizontal="center" vertical="center" wrapText="1"/>
    </xf>
    <xf numFmtId="0" fontId="17" fillId="4" borderId="507" xfId="6" quotePrefix="1" applyFont="1" applyFill="1" applyBorder="1" applyAlignment="1">
      <alignment vertical="center" wrapText="1"/>
    </xf>
    <xf numFmtId="0" fontId="17" fillId="4" borderId="508" xfId="6" quotePrefix="1" applyFont="1" applyFill="1" applyBorder="1" applyAlignment="1">
      <alignment vertical="center" wrapText="1"/>
    </xf>
    <xf numFmtId="0" fontId="17" fillId="4" borderId="510" xfId="6" quotePrefix="1" applyFont="1" applyFill="1" applyBorder="1" applyAlignment="1">
      <alignment vertical="center" wrapText="1"/>
    </xf>
    <xf numFmtId="0" fontId="16" fillId="4" borderId="486" xfId="6" quotePrefix="1" applyFont="1" applyFill="1" applyBorder="1" applyAlignment="1">
      <alignment vertical="center" wrapText="1"/>
    </xf>
    <xf numFmtId="0" fontId="16" fillId="4" borderId="508" xfId="6" quotePrefix="1" applyFont="1" applyFill="1" applyBorder="1" applyAlignment="1">
      <alignment vertical="center" wrapText="1"/>
    </xf>
    <xf numFmtId="0" fontId="16" fillId="4" borderId="487" xfId="6" quotePrefix="1" applyFont="1" applyFill="1" applyBorder="1" applyAlignment="1">
      <alignment vertical="center" wrapText="1"/>
    </xf>
    <xf numFmtId="0" fontId="38" fillId="4" borderId="515" xfId="0" applyFont="1" applyFill="1" applyBorder="1" applyAlignment="1">
      <alignment horizontal="center" vertical="center" wrapText="1"/>
    </xf>
    <xf numFmtId="0" fontId="38" fillId="4" borderId="516" xfId="0" applyFont="1" applyFill="1" applyBorder="1" applyAlignment="1">
      <alignment horizontal="center" vertical="center" wrapText="1"/>
    </xf>
    <xf numFmtId="0" fontId="38" fillId="4" borderId="539" xfId="0" applyFont="1" applyFill="1" applyBorder="1" applyAlignment="1">
      <alignment horizontal="center" vertical="center" wrapText="1"/>
    </xf>
    <xf numFmtId="0" fontId="17" fillId="4" borderId="494" xfId="10" quotePrefix="1" applyFont="1" applyFill="1" applyBorder="1" applyAlignment="1">
      <alignment horizontal="center" vertical="center" wrapText="1"/>
    </xf>
    <xf numFmtId="0" fontId="17" fillId="4" borderId="506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Alignment="1">
      <alignment horizontal="center" vertical="center" wrapText="1"/>
    </xf>
    <xf numFmtId="0" fontId="17" fillId="4" borderId="460" xfId="6" quotePrefix="1" applyFont="1" applyFill="1" applyBorder="1" applyAlignment="1">
      <alignment horizontal="center" vertical="center" wrapText="1"/>
    </xf>
    <xf numFmtId="0" fontId="17" fillId="4" borderId="461" xfId="6" quotePrefix="1" applyFont="1" applyFill="1" applyBorder="1" applyAlignment="1">
      <alignment horizontal="center" vertical="center" wrapText="1"/>
    </xf>
    <xf numFmtId="0" fontId="17" fillId="4" borderId="462" xfId="6" quotePrefix="1" applyFont="1" applyFill="1" applyBorder="1" applyAlignment="1">
      <alignment horizontal="center" vertical="center" wrapText="1"/>
    </xf>
    <xf numFmtId="0" fontId="38" fillId="4" borderId="507" xfId="0" applyFont="1" applyFill="1" applyBorder="1" applyAlignment="1">
      <alignment horizontal="center" vertical="center" wrapText="1"/>
    </xf>
    <xf numFmtId="0" fontId="38" fillId="4" borderId="508" xfId="0" applyFont="1" applyFill="1" applyBorder="1" applyAlignment="1">
      <alignment horizontal="center" vertical="center" wrapText="1"/>
    </xf>
    <xf numFmtId="0" fontId="38" fillId="4" borderId="509" xfId="0" applyFont="1" applyFill="1" applyBorder="1" applyAlignment="1">
      <alignment horizontal="center" vertical="center" wrapText="1"/>
    </xf>
    <xf numFmtId="0" fontId="17" fillId="4" borderId="495" xfId="10" quotePrefix="1" applyFont="1" applyFill="1" applyBorder="1" applyAlignment="1">
      <alignment horizontal="center" vertical="center" wrapText="1"/>
    </xf>
    <xf numFmtId="0" fontId="38" fillId="4" borderId="494" xfId="0" applyFont="1" applyFill="1" applyBorder="1" applyAlignment="1">
      <alignment horizontal="center" vertical="center"/>
    </xf>
    <xf numFmtId="0" fontId="38" fillId="4" borderId="495" xfId="0" applyFont="1" applyFill="1" applyBorder="1" applyAlignment="1">
      <alignment horizontal="center" vertical="center"/>
    </xf>
    <xf numFmtId="0" fontId="38" fillId="4" borderId="496" xfId="0" applyFont="1" applyFill="1" applyBorder="1" applyAlignment="1">
      <alignment horizontal="center" vertical="center"/>
    </xf>
    <xf numFmtId="0" fontId="86" fillId="4" borderId="470" xfId="10" quotePrefix="1" applyFont="1" applyFill="1" applyBorder="1" applyAlignment="1">
      <alignment vertical="center" wrapText="1"/>
    </xf>
    <xf numFmtId="0" fontId="85" fillId="7" borderId="496" xfId="0" applyFont="1" applyFill="1" applyBorder="1" applyAlignment="1">
      <alignment horizontal="right" vertical="center" wrapText="1"/>
    </xf>
    <xf numFmtId="0" fontId="85" fillId="7" borderId="520" xfId="0" applyFont="1" applyFill="1" applyBorder="1" applyAlignment="1">
      <alignment vertical="center" wrapText="1"/>
    </xf>
    <xf numFmtId="0" fontId="85" fillId="7" borderId="520" xfId="0" applyFont="1" applyFill="1" applyBorder="1" applyAlignment="1">
      <alignment horizontal="right" vertical="center" wrapText="1"/>
    </xf>
    <xf numFmtId="0" fontId="84" fillId="4" borderId="470" xfId="10" applyFont="1" applyFill="1" applyBorder="1" applyAlignment="1">
      <alignment vertical="center" wrapText="1"/>
    </xf>
    <xf numFmtId="0" fontId="84" fillId="4" borderId="526" xfId="10" applyFont="1" applyFill="1" applyBorder="1" applyAlignment="1">
      <alignment vertical="center" wrapText="1"/>
    </xf>
    <xf numFmtId="0" fontId="84" fillId="4" borderId="515" xfId="10" applyFont="1" applyFill="1" applyBorder="1" applyAlignment="1">
      <alignment vertical="center" wrapText="1"/>
    </xf>
    <xf numFmtId="0" fontId="85" fillId="7" borderId="513" xfId="0" applyFont="1" applyFill="1" applyBorder="1" applyAlignment="1">
      <alignment horizontal="center" vertical="center" wrapText="1"/>
    </xf>
    <xf numFmtId="0" fontId="85" fillId="7" borderId="512" xfId="0" applyFont="1" applyFill="1" applyBorder="1" applyAlignment="1">
      <alignment horizontal="center" vertical="center" wrapText="1"/>
    </xf>
    <xf numFmtId="0" fontId="85" fillId="7" borderId="479" xfId="0" applyFont="1" applyFill="1" applyBorder="1" applyAlignment="1">
      <alignment horizontal="center" vertical="center" wrapText="1"/>
    </xf>
    <xf numFmtId="0" fontId="85" fillId="7" borderId="541" xfId="0" applyFont="1" applyFill="1" applyBorder="1" applyAlignment="1">
      <alignment horizontal="center" vertical="center" wrapText="1"/>
    </xf>
    <xf numFmtId="0" fontId="86" fillId="4" borderId="494" xfId="10" quotePrefix="1" applyFont="1" applyFill="1" applyBorder="1" applyAlignment="1">
      <alignment vertical="center" wrapText="1"/>
    </xf>
    <xf numFmtId="0" fontId="85" fillId="7" borderId="497" xfId="0" applyFont="1" applyFill="1" applyBorder="1" applyAlignment="1">
      <alignment horizontal="right" vertical="center" wrapText="1"/>
    </xf>
    <xf numFmtId="0" fontId="85" fillId="7" borderId="496" xfId="0" applyFont="1" applyFill="1" applyBorder="1" applyAlignment="1">
      <alignment horizontal="center" vertical="center" wrapText="1"/>
    </xf>
    <xf numFmtId="0" fontId="85" fillId="7" borderId="520" xfId="0" applyFont="1" applyFill="1" applyBorder="1" applyAlignment="1">
      <alignment horizontal="center" vertical="center" wrapText="1"/>
    </xf>
    <xf numFmtId="0" fontId="88" fillId="4" borderId="349" xfId="0" applyFont="1" applyFill="1" applyBorder="1" applyAlignment="1">
      <alignment horizontal="left" vertical="center" wrapText="1"/>
    </xf>
    <xf numFmtId="0" fontId="85" fillId="7" borderId="538" xfId="0" applyFont="1" applyFill="1" applyBorder="1" applyAlignment="1">
      <alignment horizontal="center" vertical="center" wrapText="1"/>
    </xf>
    <xf numFmtId="0" fontId="85" fillId="7" borderId="524" xfId="0" applyFont="1" applyFill="1" applyBorder="1" applyAlignment="1">
      <alignment horizontal="center" vertical="center" wrapText="1"/>
    </xf>
    <xf numFmtId="0" fontId="82" fillId="4" borderId="494" xfId="10" applyFont="1" applyFill="1" applyBorder="1" applyAlignment="1">
      <alignment vertical="center" wrapText="1"/>
    </xf>
    <xf numFmtId="0" fontId="121" fillId="7" borderId="496" xfId="0" applyFont="1" applyFill="1" applyBorder="1" applyAlignment="1">
      <alignment horizontal="center" vertical="center" wrapText="1"/>
    </xf>
    <xf numFmtId="0" fontId="121" fillId="7" borderId="520" xfId="0" applyFont="1" applyFill="1" applyBorder="1" applyAlignment="1">
      <alignment horizontal="center" vertical="center" wrapText="1"/>
    </xf>
    <xf numFmtId="0" fontId="121" fillId="7" borderId="497" xfId="0" applyFont="1" applyFill="1" applyBorder="1" applyAlignment="1">
      <alignment horizontal="center" vertical="center" wrapText="1"/>
    </xf>
    <xf numFmtId="0" fontId="123" fillId="7" borderId="520" xfId="0" applyFont="1" applyFill="1" applyBorder="1" applyAlignment="1">
      <alignment horizontal="center" vertical="center" wrapText="1"/>
    </xf>
    <xf numFmtId="0" fontId="85" fillId="7" borderId="514" xfId="0" applyFont="1" applyFill="1" applyBorder="1" applyAlignment="1">
      <alignment horizontal="center" vertical="center" wrapText="1"/>
    </xf>
    <xf numFmtId="0" fontId="85" fillId="7" borderId="505" xfId="0" applyFont="1" applyFill="1" applyBorder="1" applyAlignment="1">
      <alignment horizontal="center" vertical="center" wrapText="1"/>
    </xf>
    <xf numFmtId="0" fontId="16" fillId="4" borderId="471" xfId="0" applyFont="1" applyFill="1" applyBorder="1" applyAlignment="1">
      <alignment horizontal="center" wrapText="1"/>
    </xf>
    <xf numFmtId="0" fontId="16" fillId="4" borderId="475" xfId="0" applyFont="1" applyFill="1" applyBorder="1" applyAlignment="1">
      <alignment horizontal="center" wrapText="1"/>
    </xf>
    <xf numFmtId="0" fontId="16" fillId="4" borderId="517" xfId="6" quotePrefix="1" applyFont="1" applyFill="1" applyBorder="1" applyAlignment="1">
      <alignment horizontal="center" vertical="center" wrapText="1"/>
    </xf>
    <xf numFmtId="0" fontId="101" fillId="7" borderId="168" xfId="0" applyFont="1" applyFill="1" applyBorder="1" applyAlignment="1">
      <alignment horizontal="center" vertical="center" wrapText="1"/>
    </xf>
    <xf numFmtId="0" fontId="93" fillId="4" borderId="495" xfId="6" quotePrefix="1" applyFont="1" applyFill="1" applyBorder="1" applyAlignment="1">
      <alignment horizontal="center" vertical="center" wrapText="1"/>
    </xf>
    <xf numFmtId="0" fontId="101" fillId="7" borderId="496" xfId="0" applyFont="1" applyFill="1" applyBorder="1" applyAlignment="1">
      <alignment horizontal="center" vertical="center" wrapText="1"/>
    </xf>
    <xf numFmtId="0" fontId="101" fillId="7" borderId="520" xfId="0" applyFont="1" applyFill="1" applyBorder="1" applyAlignment="1">
      <alignment horizontal="center" vertical="center" wrapText="1"/>
    </xf>
    <xf numFmtId="0" fontId="16" fillId="4" borderId="349" xfId="6" quotePrefix="1" applyFont="1" applyFill="1" applyBorder="1" applyAlignment="1">
      <alignment horizontal="center" vertical="center" wrapText="1"/>
    </xf>
    <xf numFmtId="0" fontId="93" fillId="4" borderId="494" xfId="6" quotePrefix="1" applyFont="1" applyFill="1" applyBorder="1" applyAlignment="1">
      <alignment horizontal="center" vertical="center" wrapText="1"/>
    </xf>
    <xf numFmtId="0" fontId="93" fillId="4" borderId="496" xfId="6" quotePrefix="1" applyFont="1" applyFill="1" applyBorder="1" applyAlignment="1">
      <alignment horizontal="center" vertical="center" wrapText="1"/>
    </xf>
    <xf numFmtId="0" fontId="16" fillId="4" borderId="494" xfId="0" applyFont="1" applyFill="1" applyBorder="1" applyAlignment="1">
      <alignment horizontal="center" wrapText="1"/>
    </xf>
    <xf numFmtId="0" fontId="16" fillId="4" borderId="528" xfId="0" applyFont="1" applyFill="1" applyBorder="1" applyAlignment="1">
      <alignment horizontal="center" wrapText="1"/>
    </xf>
    <xf numFmtId="0" fontId="16" fillId="4" borderId="529" xfId="0" applyFont="1" applyFill="1" applyBorder="1" applyAlignment="1">
      <alignment horizontal="center" wrapText="1"/>
    </xf>
    <xf numFmtId="0" fontId="17" fillId="5" borderId="470" xfId="10" quotePrefix="1" applyFont="1" applyFill="1" applyBorder="1" applyAlignment="1">
      <alignment horizontal="center" vertical="center" wrapText="1"/>
    </xf>
    <xf numFmtId="0" fontId="17" fillId="5" borderId="471" xfId="10" quotePrefix="1" applyFont="1" applyFill="1" applyBorder="1" applyAlignment="1">
      <alignment horizontal="center" vertical="center" wrapText="1"/>
    </xf>
    <xf numFmtId="0" fontId="17" fillId="5" borderId="472" xfId="10" quotePrefix="1" applyFont="1" applyFill="1" applyBorder="1" applyAlignment="1">
      <alignment horizontal="center" vertical="center" wrapText="1"/>
    </xf>
    <xf numFmtId="0" fontId="17" fillId="0" borderId="504" xfId="10" applyFont="1" applyFill="1" applyBorder="1" applyAlignment="1">
      <alignment vertical="center" wrapText="1"/>
    </xf>
    <xf numFmtId="0" fontId="16" fillId="5" borderId="515" xfId="10" quotePrefix="1" applyFont="1" applyFill="1" applyBorder="1" applyAlignment="1">
      <alignment vertical="center" wrapText="1"/>
    </xf>
    <xf numFmtId="0" fontId="16" fillId="5" borderId="516" xfId="10" quotePrefix="1" applyFont="1" applyFill="1" applyBorder="1" applyAlignment="1">
      <alignment vertical="center" wrapText="1"/>
    </xf>
    <xf numFmtId="0" fontId="16" fillId="5" borderId="474" xfId="6" applyFont="1" applyFill="1" applyBorder="1" applyAlignment="1">
      <alignment horizontal="center" vertical="center" wrapText="1"/>
    </xf>
    <xf numFmtId="0" fontId="16" fillId="5" borderId="471" xfId="6" applyFont="1" applyFill="1" applyBorder="1" applyAlignment="1">
      <alignment horizontal="center" vertical="center" wrapText="1"/>
    </xf>
    <xf numFmtId="0" fontId="16" fillId="5" borderId="472" xfId="6" applyFont="1" applyFill="1" applyBorder="1" applyAlignment="1">
      <alignment horizontal="center" vertical="center" wrapText="1"/>
    </xf>
    <xf numFmtId="0" fontId="24" fillId="5" borderId="471" xfId="10" quotePrefix="1" applyFont="1" applyFill="1" applyBorder="1" applyAlignment="1">
      <alignment horizontal="center" vertical="center" wrapText="1"/>
    </xf>
    <xf numFmtId="0" fontId="24" fillId="5" borderId="472" xfId="10" quotePrefix="1" applyFont="1" applyFill="1" applyBorder="1" applyAlignment="1">
      <alignment horizontal="center" vertical="center" wrapText="1"/>
    </xf>
    <xf numFmtId="0" fontId="16" fillId="5" borderId="470" xfId="6" applyFont="1" applyFill="1" applyBorder="1" applyAlignment="1">
      <alignment horizontal="center" vertical="center" wrapText="1"/>
    </xf>
    <xf numFmtId="0" fontId="17" fillId="5" borderId="470" xfId="6" quotePrefix="1" applyFont="1" applyFill="1" applyBorder="1" applyAlignment="1">
      <alignment horizontal="center" vertical="center" wrapText="1"/>
    </xf>
    <xf numFmtId="0" fontId="17" fillId="5" borderId="471" xfId="6" quotePrefix="1" applyFont="1" applyFill="1" applyBorder="1" applyAlignment="1">
      <alignment horizontal="center" vertical="center" wrapText="1"/>
    </xf>
    <xf numFmtId="0" fontId="17" fillId="5" borderId="515" xfId="6" quotePrefix="1" applyFont="1" applyFill="1" applyBorder="1" applyAlignment="1">
      <alignment horizontal="center" vertical="center" wrapText="1"/>
    </xf>
    <xf numFmtId="0" fontId="24" fillId="5" borderId="470" xfId="0" applyFont="1" applyFill="1" applyBorder="1" applyAlignment="1">
      <alignment horizontal="center" vertical="center"/>
    </xf>
    <xf numFmtId="0" fontId="24" fillId="5" borderId="471" xfId="0" applyFont="1" applyFill="1" applyBorder="1" applyAlignment="1">
      <alignment horizontal="center" vertical="center"/>
    </xf>
    <xf numFmtId="0" fontId="17" fillId="5" borderId="475" xfId="10" quotePrefix="1" applyFont="1" applyFill="1" applyBorder="1" applyAlignment="1">
      <alignment horizontal="center" vertical="center" wrapText="1"/>
    </xf>
    <xf numFmtId="0" fontId="17" fillId="5" borderId="478" xfId="10" quotePrefix="1" applyFont="1" applyFill="1" applyBorder="1" applyAlignment="1">
      <alignment horizontal="center" vertical="center" wrapText="1"/>
    </xf>
    <xf numFmtId="0" fontId="17" fillId="5" borderId="477" xfId="10" quotePrefix="1" applyFont="1" applyFill="1" applyBorder="1" applyAlignment="1">
      <alignment horizontal="center" vertical="center" wrapText="1"/>
    </xf>
    <xf numFmtId="0" fontId="17" fillId="5" borderId="540" xfId="10" quotePrefix="1" applyFont="1" applyFill="1" applyBorder="1" applyAlignment="1">
      <alignment horizontal="center" vertical="center" wrapText="1"/>
    </xf>
    <xf numFmtId="0" fontId="17" fillId="5" borderId="480" xfId="10" quotePrefix="1" applyFont="1" applyFill="1" applyBorder="1" applyAlignment="1">
      <alignment horizontal="center" vertical="center" wrapText="1"/>
    </xf>
    <xf numFmtId="0" fontId="38" fillId="5" borderId="477" xfId="0" applyFont="1" applyFill="1" applyBorder="1" applyAlignment="1">
      <alignment horizontal="center" vertical="center" wrapText="1"/>
    </xf>
    <xf numFmtId="0" fontId="38" fillId="5" borderId="480" xfId="0" applyFont="1" applyFill="1" applyBorder="1" applyAlignment="1">
      <alignment horizontal="center" vertical="center" wrapText="1"/>
    </xf>
    <xf numFmtId="0" fontId="16" fillId="5" borderId="494" xfId="10" quotePrefix="1" applyFont="1" applyFill="1" applyBorder="1" applyAlignment="1">
      <alignment horizontal="center" vertical="center" wrapText="1"/>
    </xf>
    <xf numFmtId="0" fontId="16" fillId="5" borderId="494" xfId="6" quotePrefix="1" applyFont="1" applyFill="1" applyBorder="1" applyAlignment="1">
      <alignment horizontal="center" vertical="center" wrapText="1"/>
    </xf>
    <xf numFmtId="0" fontId="16" fillId="5" borderId="528" xfId="6" quotePrefix="1" applyFont="1" applyFill="1" applyBorder="1" applyAlignment="1">
      <alignment horizontal="center" vertical="center" wrapText="1"/>
    </xf>
    <xf numFmtId="0" fontId="16" fillId="5" borderId="535" xfId="6" quotePrefix="1" applyFont="1" applyFill="1" applyBorder="1" applyAlignment="1">
      <alignment horizontal="center" vertical="center" wrapText="1"/>
    </xf>
    <xf numFmtId="0" fontId="16" fillId="5" borderId="529" xfId="6" quotePrefix="1" applyFont="1" applyFill="1" applyBorder="1" applyAlignment="1">
      <alignment horizontal="center" vertical="center" wrapText="1"/>
    </xf>
    <xf numFmtId="0" fontId="16" fillId="5" borderId="519" xfId="6" quotePrefix="1" applyFont="1" applyFill="1" applyBorder="1" applyAlignment="1">
      <alignment horizontal="center" vertical="center" wrapText="1"/>
    </xf>
    <xf numFmtId="0" fontId="17" fillId="5" borderId="370" xfId="10" quotePrefix="1" applyFont="1" applyFill="1" applyBorder="1" applyAlignment="1">
      <alignment horizontal="center" vertical="center" wrapText="1"/>
    </xf>
    <xf numFmtId="0" fontId="17" fillId="5" borderId="371" xfId="10" quotePrefix="1" applyFont="1" applyFill="1" applyBorder="1" applyAlignment="1">
      <alignment horizontal="center" vertical="center" wrapText="1"/>
    </xf>
    <xf numFmtId="0" fontId="19" fillId="0" borderId="485" xfId="10" applyFont="1" applyFill="1" applyBorder="1" applyAlignment="1">
      <alignment vertical="center" wrapText="1"/>
    </xf>
    <xf numFmtId="0" fontId="17" fillId="0" borderId="485" xfId="10" quotePrefix="1" applyFont="1" applyFill="1" applyBorder="1" applyAlignment="1">
      <alignment horizontal="center" vertical="center" wrapText="1"/>
    </xf>
    <xf numFmtId="0" fontId="17" fillId="0" borderId="511" xfId="10" applyFont="1" applyFill="1" applyBorder="1" applyAlignment="1">
      <alignment vertical="center" wrapText="1"/>
    </xf>
    <xf numFmtId="0" fontId="17" fillId="0" borderId="522" xfId="10" applyFont="1" applyFill="1" applyBorder="1" applyAlignment="1">
      <alignment vertical="center" wrapText="1"/>
    </xf>
    <xf numFmtId="0" fontId="23" fillId="0" borderId="511" xfId="0" applyFont="1" applyFill="1" applyBorder="1" applyAlignment="1">
      <alignment horizontal="left" vertical="center" wrapText="1"/>
    </xf>
    <xf numFmtId="0" fontId="19" fillId="0" borderId="486" xfId="10" quotePrefix="1" applyFont="1" applyFill="1" applyBorder="1" applyAlignment="1">
      <alignment vertical="center" wrapText="1"/>
    </xf>
    <xf numFmtId="0" fontId="24" fillId="0" borderId="485" xfId="0" applyFont="1" applyFill="1" applyBorder="1" applyAlignment="1">
      <alignment horizontal="center" vertical="center"/>
    </xf>
    <xf numFmtId="0" fontId="15" fillId="0" borderId="485" xfId="0" applyFont="1" applyFill="1" applyBorder="1" applyAlignment="1">
      <alignment horizontal="center" vertical="center"/>
    </xf>
    <xf numFmtId="0" fontId="16" fillId="0" borderId="485" xfId="6" applyFont="1" applyFill="1" applyBorder="1" applyAlignment="1">
      <alignment horizontal="center" vertical="center" wrapText="1"/>
    </xf>
    <xf numFmtId="0" fontId="95" fillId="5" borderId="378" xfId="26" applyFont="1" applyFill="1" applyBorder="1" applyAlignment="1">
      <alignment horizontal="center"/>
    </xf>
    <xf numFmtId="0" fontId="95" fillId="5" borderId="371" xfId="26" applyFont="1" applyFill="1" applyBorder="1" applyAlignment="1">
      <alignment horizontal="center"/>
    </xf>
    <xf numFmtId="0" fontId="95" fillId="5" borderId="372" xfId="26" applyFont="1" applyFill="1" applyBorder="1" applyAlignment="1">
      <alignment horizontal="center"/>
    </xf>
    <xf numFmtId="0" fontId="95" fillId="5" borderId="504" xfId="26" applyFont="1" applyFill="1" applyBorder="1" applyAlignment="1">
      <alignment horizontal="center"/>
    </xf>
    <xf numFmtId="0" fontId="95" fillId="5" borderId="471" xfId="26" applyFont="1" applyFill="1" applyBorder="1" applyAlignment="1">
      <alignment horizontal="center"/>
    </xf>
    <xf numFmtId="0" fontId="95" fillId="5" borderId="482" xfId="26" applyFont="1" applyFill="1" applyBorder="1" applyAlignment="1">
      <alignment horizontal="center"/>
    </xf>
    <xf numFmtId="0" fontId="95" fillId="5" borderId="470" xfId="26" applyFont="1" applyFill="1" applyBorder="1" applyAlignment="1">
      <alignment horizontal="center"/>
    </xf>
    <xf numFmtId="0" fontId="95" fillId="5" borderId="472" xfId="26" applyFont="1" applyFill="1" applyBorder="1" applyAlignment="1">
      <alignment horizontal="center"/>
    </xf>
    <xf numFmtId="0" fontId="95" fillId="5" borderId="475" xfId="26" applyFont="1" applyFill="1" applyBorder="1" applyAlignment="1">
      <alignment horizontal="center"/>
    </xf>
    <xf numFmtId="0" fontId="95" fillId="5" borderId="541" xfId="26" applyFont="1" applyFill="1" applyBorder="1" applyAlignment="1">
      <alignment horizontal="center"/>
    </xf>
    <xf numFmtId="0" fontId="80" fillId="5" borderId="478" xfId="0" applyFont="1" applyFill="1" applyBorder="1" applyAlignment="1">
      <alignment horizontal="left" vertical="center" wrapText="1"/>
    </xf>
    <xf numFmtId="0" fontId="95" fillId="5" borderId="503" xfId="26" applyFont="1" applyFill="1" applyBorder="1" applyAlignment="1">
      <alignment horizontal="center"/>
    </xf>
    <xf numFmtId="0" fontId="95" fillId="5" borderId="483" xfId="26" applyFont="1" applyFill="1" applyBorder="1" applyAlignment="1">
      <alignment horizontal="center"/>
    </xf>
    <xf numFmtId="0" fontId="95" fillId="5" borderId="476" xfId="26" applyFont="1" applyFill="1" applyBorder="1" applyAlignment="1">
      <alignment horizontal="center"/>
    </xf>
    <xf numFmtId="0" fontId="95" fillId="5" borderId="477" xfId="26" applyFont="1" applyFill="1" applyBorder="1" applyAlignment="1">
      <alignment horizontal="center"/>
    </xf>
    <xf numFmtId="0" fontId="95" fillId="5" borderId="480" xfId="26" applyFont="1" applyFill="1" applyBorder="1" applyAlignment="1">
      <alignment horizontal="center"/>
    </xf>
    <xf numFmtId="0" fontId="95" fillId="5" borderId="540" xfId="26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wrapText="1"/>
    </xf>
    <xf numFmtId="0" fontId="16" fillId="4" borderId="500" xfId="6" applyFont="1" applyFill="1" applyBorder="1" applyAlignment="1">
      <alignment vertical="center" wrapText="1"/>
    </xf>
    <xf numFmtId="0" fontId="17" fillId="4" borderId="471" xfId="10" quotePrefix="1" applyFont="1" applyFill="1" applyBorder="1" applyAlignment="1">
      <alignment horizontal="center" vertical="center" wrapText="1"/>
    </xf>
    <xf numFmtId="0" fontId="17" fillId="4" borderId="472" xfId="10" quotePrefix="1" applyFont="1" applyFill="1" applyBorder="1" applyAlignment="1">
      <alignment horizontal="center" vertical="center" wrapText="1"/>
    </xf>
    <xf numFmtId="0" fontId="17" fillId="5" borderId="504" xfId="10" quotePrefix="1" applyFont="1" applyFill="1" applyBorder="1" applyAlignment="1">
      <alignment horizontal="center" vertical="center" wrapText="1"/>
    </xf>
    <xf numFmtId="0" fontId="16" fillId="4" borderId="470" xfId="6" applyFont="1" applyFill="1" applyBorder="1" applyAlignment="1">
      <alignment horizontal="center" vertical="center" wrapText="1"/>
    </xf>
    <xf numFmtId="0" fontId="16" fillId="4" borderId="472" xfId="6" applyFont="1" applyFill="1" applyBorder="1" applyAlignment="1">
      <alignment horizontal="center" vertical="center" wrapText="1"/>
    </xf>
    <xf numFmtId="0" fontId="17" fillId="4" borderId="503" xfId="10" applyFont="1" applyFill="1" applyBorder="1" applyAlignment="1">
      <alignment vertical="center" wrapText="1"/>
    </xf>
    <xf numFmtId="0" fontId="17" fillId="4" borderId="475" xfId="10" quotePrefix="1" applyFont="1" applyFill="1" applyBorder="1" applyAlignment="1">
      <alignment horizontal="center" vertical="center" wrapText="1"/>
    </xf>
    <xf numFmtId="0" fontId="16" fillId="4" borderId="507" xfId="3" quotePrefix="1" applyFont="1" applyFill="1" applyBorder="1" applyAlignment="1">
      <alignment horizontal="center" vertical="center" textRotation="255" wrapText="1"/>
    </xf>
    <xf numFmtId="0" fontId="16" fillId="4" borderId="468" xfId="3" quotePrefix="1" applyFont="1" applyFill="1" applyBorder="1" applyAlignment="1">
      <alignment horizontal="center" vertical="center" textRotation="255" wrapText="1"/>
    </xf>
    <xf numFmtId="0" fontId="16" fillId="4" borderId="487" xfId="3" quotePrefix="1" applyFont="1" applyFill="1" applyBorder="1" applyAlignment="1">
      <alignment horizontal="center" vertical="center" textRotation="255" wrapText="1"/>
    </xf>
    <xf numFmtId="0" fontId="16" fillId="4" borderId="542" xfId="6" applyFont="1" applyFill="1" applyBorder="1" applyAlignment="1">
      <alignment horizontal="center" vertical="center" wrapText="1"/>
    </xf>
    <xf numFmtId="0" fontId="16" fillId="4" borderId="337" xfId="6" applyFont="1" applyFill="1" applyBorder="1" applyAlignment="1">
      <alignment horizontal="center" vertical="center" wrapText="1"/>
    </xf>
    <xf numFmtId="0" fontId="17" fillId="4" borderId="468" xfId="6" quotePrefix="1" applyFont="1" applyFill="1" applyBorder="1" applyAlignment="1">
      <alignment horizontal="center" vertical="center" wrapText="1"/>
    </xf>
    <xf numFmtId="0" fontId="16" fillId="4" borderId="515" xfId="6" quotePrefix="1" applyFont="1" applyFill="1" applyBorder="1" applyAlignment="1">
      <alignment horizontal="center" vertical="center" wrapText="1"/>
    </xf>
    <xf numFmtId="0" fontId="16" fillId="4" borderId="516" xfId="6" quotePrefix="1" applyFont="1" applyFill="1" applyBorder="1" applyAlignment="1">
      <alignment horizontal="center" vertical="center" wrapText="1"/>
    </xf>
    <xf numFmtId="0" fontId="16" fillId="4" borderId="539" xfId="6" quotePrefix="1" applyFont="1" applyFill="1" applyBorder="1" applyAlignment="1">
      <alignment horizontal="center" vertical="center" wrapText="1"/>
    </xf>
    <xf numFmtId="0" fontId="16" fillId="4" borderId="471" xfId="6" applyFont="1" applyFill="1" applyBorder="1" applyAlignment="1">
      <alignment horizontal="center" vertical="center" wrapText="1"/>
    </xf>
    <xf numFmtId="0" fontId="16" fillId="4" borderId="478" xfId="6" applyFont="1" applyFill="1" applyBorder="1" applyAlignment="1">
      <alignment horizontal="center" vertical="center" wrapText="1"/>
    </xf>
    <xf numFmtId="0" fontId="16" fillId="4" borderId="477" xfId="6" applyFont="1" applyFill="1" applyBorder="1" applyAlignment="1">
      <alignment horizontal="center" vertical="center" wrapText="1"/>
    </xf>
    <xf numFmtId="0" fontId="16" fillId="4" borderId="480" xfId="6" applyFont="1" applyFill="1" applyBorder="1" applyAlignment="1">
      <alignment horizontal="center" vertical="center" wrapText="1"/>
    </xf>
    <xf numFmtId="0" fontId="16" fillId="5" borderId="494" xfId="6" applyFont="1" applyFill="1" applyBorder="1" applyAlignment="1">
      <alignment horizontal="center" vertical="center" wrapText="1"/>
    </xf>
    <xf numFmtId="0" fontId="16" fillId="5" borderId="528" xfId="6" applyFont="1" applyFill="1" applyBorder="1" applyAlignment="1">
      <alignment horizontal="center" vertical="center" wrapText="1"/>
    </xf>
    <xf numFmtId="0" fontId="16" fillId="5" borderId="529" xfId="6" applyFont="1" applyFill="1" applyBorder="1" applyAlignment="1">
      <alignment horizontal="center" vertical="center" wrapText="1"/>
    </xf>
    <xf numFmtId="0" fontId="19" fillId="4" borderId="542" xfId="10" applyFont="1" applyFill="1" applyBorder="1" applyAlignment="1">
      <alignment vertical="center" wrapText="1"/>
    </xf>
    <xf numFmtId="0" fontId="17" fillId="4" borderId="539" xfId="6" quotePrefix="1" applyFont="1" applyFill="1" applyBorder="1" applyAlignment="1">
      <alignment horizontal="center" vertical="center" wrapText="1"/>
    </xf>
    <xf numFmtId="0" fontId="17" fillId="4" borderId="470" xfId="10" quotePrefix="1" applyFont="1" applyFill="1" applyBorder="1" applyAlignment="1">
      <alignment horizontal="center" vertical="center" wrapText="1"/>
    </xf>
    <xf numFmtId="0" fontId="17" fillId="4" borderId="474" xfId="10" quotePrefix="1" applyFont="1" applyFill="1" applyBorder="1" applyAlignment="1">
      <alignment horizontal="center" vertical="center" wrapText="1"/>
    </xf>
    <xf numFmtId="0" fontId="17" fillId="5" borderId="503" xfId="10" applyFont="1" applyFill="1" applyBorder="1" applyAlignment="1">
      <alignment vertical="center" wrapText="1"/>
    </xf>
    <xf numFmtId="0" fontId="17" fillId="5" borderId="474" xfId="10" quotePrefix="1" applyFont="1" applyFill="1" applyBorder="1" applyAlignment="1">
      <alignment horizontal="center" vertical="center" wrapText="1"/>
    </xf>
    <xf numFmtId="0" fontId="17" fillId="4" borderId="527" xfId="10" quotePrefix="1" applyFont="1" applyFill="1" applyBorder="1" applyAlignment="1">
      <alignment horizontal="center" vertical="center" wrapText="1"/>
    </xf>
    <xf numFmtId="0" fontId="16" fillId="4" borderId="497" xfId="10" quotePrefix="1" applyFont="1" applyFill="1" applyBorder="1" applyAlignment="1">
      <alignment horizontal="center" vertical="center" wrapText="1"/>
    </xf>
    <xf numFmtId="0" fontId="10" fillId="5" borderId="494" xfId="3" quotePrefix="1" applyFont="1" applyFill="1" applyBorder="1" applyAlignment="1">
      <alignment horizontal="center" vertical="center" wrapText="1"/>
    </xf>
    <xf numFmtId="0" fontId="11" fillId="5" borderId="494" xfId="3" quotePrefix="1" applyFont="1" applyFill="1" applyBorder="1" applyAlignment="1">
      <alignment horizontal="center" vertical="center" wrapText="1"/>
    </xf>
    <xf numFmtId="0" fontId="4" fillId="5" borderId="495" xfId="3" quotePrefix="1" applyFont="1" applyFill="1" applyBorder="1" applyAlignment="1">
      <alignment horizontal="center" vertical="center" wrapText="1"/>
    </xf>
    <xf numFmtId="0" fontId="4" fillId="5" borderId="496" xfId="3" quotePrefix="1" applyFont="1" applyFill="1" applyBorder="1" applyAlignment="1">
      <alignment horizontal="center" vertical="center" wrapText="1"/>
    </xf>
    <xf numFmtId="0" fontId="19" fillId="5" borderId="486" xfId="10" quotePrefix="1" applyFont="1" applyFill="1" applyBorder="1" applyAlignment="1">
      <alignment vertical="center" wrapText="1"/>
    </xf>
    <xf numFmtId="0" fontId="24" fillId="5" borderId="486" xfId="0" applyFont="1" applyFill="1" applyBorder="1" applyAlignment="1">
      <alignment horizontal="center" vertical="center"/>
    </xf>
    <xf numFmtId="0" fontId="24" fillId="5" borderId="468" xfId="0" applyFont="1" applyFill="1" applyBorder="1" applyAlignment="1">
      <alignment horizontal="center" vertical="center"/>
    </xf>
    <xf numFmtId="0" fontId="17" fillId="5" borderId="487" xfId="10" quotePrefix="1" applyFont="1" applyFill="1" applyBorder="1" applyAlignment="1">
      <alignment horizontal="center" vertical="center" wrapText="1"/>
    </xf>
    <xf numFmtId="0" fontId="24" fillId="5" borderId="507" xfId="0" applyFont="1" applyFill="1" applyBorder="1" applyAlignment="1">
      <alignment horizontal="center" vertical="center"/>
    </xf>
    <xf numFmtId="0" fontId="15" fillId="5" borderId="507" xfId="0" applyFont="1" applyFill="1" applyBorder="1" applyAlignment="1">
      <alignment horizontal="center" vertical="center"/>
    </xf>
    <xf numFmtId="0" fontId="15" fillId="5" borderId="468" xfId="0" applyFont="1" applyFill="1" applyBorder="1" applyAlignment="1">
      <alignment horizontal="center" vertical="center"/>
    </xf>
    <xf numFmtId="0" fontId="17" fillId="5" borderId="503" xfId="10" quotePrefix="1" applyFont="1" applyFill="1" applyBorder="1" applyAlignment="1">
      <alignment vertical="center" wrapText="1"/>
    </xf>
    <xf numFmtId="0" fontId="16" fillId="5" borderId="476" xfId="6" applyFont="1" applyFill="1" applyBorder="1" applyAlignment="1">
      <alignment horizontal="center" vertical="center" wrapText="1"/>
    </xf>
    <xf numFmtId="0" fontId="16" fillId="5" borderId="477" xfId="6" applyFont="1" applyFill="1" applyBorder="1" applyAlignment="1">
      <alignment horizontal="center" vertical="center" wrapText="1"/>
    </xf>
    <xf numFmtId="0" fontId="16" fillId="5" borderId="480" xfId="6" applyFont="1" applyFill="1" applyBorder="1" applyAlignment="1">
      <alignment horizontal="center" vertical="center" wrapText="1"/>
    </xf>
    <xf numFmtId="0" fontId="17" fillId="5" borderId="504" xfId="10" applyFont="1" applyFill="1" applyBorder="1" applyAlignment="1">
      <alignment horizontal="center" vertical="center" wrapText="1"/>
    </xf>
    <xf numFmtId="0" fontId="17" fillId="5" borderId="527" xfId="10" quotePrefix="1" applyFont="1" applyFill="1" applyBorder="1" applyAlignment="1">
      <alignment horizontal="center" vertical="center" wrapText="1"/>
    </xf>
    <xf numFmtId="0" fontId="18" fillId="5" borderId="486" xfId="0" applyFont="1" applyFill="1" applyBorder="1" applyAlignment="1">
      <alignment horizontal="left" vertical="center" wrapText="1"/>
    </xf>
    <xf numFmtId="0" fontId="16" fillId="5" borderId="507" xfId="6" quotePrefix="1" applyFont="1" applyFill="1" applyBorder="1" applyAlignment="1">
      <alignment horizontal="center" vertical="center" wrapText="1"/>
    </xf>
    <xf numFmtId="0" fontId="16" fillId="5" borderId="508" xfId="6" quotePrefix="1" applyFont="1" applyFill="1" applyBorder="1" applyAlignment="1">
      <alignment horizontal="center" vertical="center" wrapText="1"/>
    </xf>
    <xf numFmtId="0" fontId="16" fillId="5" borderId="510" xfId="6" quotePrefix="1" applyFont="1" applyFill="1" applyBorder="1" applyAlignment="1">
      <alignment horizontal="center" vertical="center" wrapText="1"/>
    </xf>
    <xf numFmtId="0" fontId="16" fillId="5" borderId="468" xfId="6" quotePrefix="1" applyFont="1" applyFill="1" applyBorder="1" applyAlignment="1">
      <alignment horizontal="center" vertical="center" wrapText="1"/>
    </xf>
    <xf numFmtId="0" fontId="16" fillId="5" borderId="487" xfId="6" quotePrefix="1" applyFont="1" applyFill="1" applyBorder="1" applyAlignment="1">
      <alignment horizontal="center" vertical="center" wrapText="1"/>
    </xf>
    <xf numFmtId="0" fontId="23" fillId="5" borderId="495" xfId="0" applyFont="1" applyFill="1" applyBorder="1" applyAlignment="1">
      <alignment horizontal="left" vertical="center" wrapText="1"/>
    </xf>
    <xf numFmtId="0" fontId="17" fillId="5" borderId="494" xfId="6" quotePrefix="1" applyFont="1" applyFill="1" applyBorder="1" applyAlignment="1">
      <alignment horizontal="center" vertical="center" wrapText="1"/>
    </xf>
    <xf numFmtId="0" fontId="17" fillId="5" borderId="528" xfId="6" quotePrefix="1" applyFont="1" applyFill="1" applyBorder="1" applyAlignment="1">
      <alignment horizontal="center" vertical="center" wrapText="1"/>
    </xf>
    <xf numFmtId="0" fontId="17" fillId="5" borderId="519" xfId="6" quotePrefix="1" applyFont="1" applyFill="1" applyBorder="1" applyAlignment="1">
      <alignment horizontal="center" vertical="center" wrapText="1"/>
    </xf>
    <xf numFmtId="0" fontId="16" fillId="5" borderId="496" xfId="6" applyFont="1" applyFill="1" applyBorder="1" applyAlignment="1">
      <alignment horizontal="center" vertical="center" wrapText="1"/>
    </xf>
    <xf numFmtId="0" fontId="16" fillId="5" borderId="506" xfId="6" applyFont="1" applyFill="1" applyBorder="1" applyAlignment="1">
      <alignment horizontal="center" vertical="center" wrapText="1"/>
    </xf>
    <xf numFmtId="0" fontId="16" fillId="5" borderId="337" xfId="6" applyFont="1" applyFill="1" applyBorder="1" applyAlignment="1">
      <alignment horizontal="center" vertical="center" wrapText="1"/>
    </xf>
    <xf numFmtId="0" fontId="16" fillId="5" borderId="478" xfId="6" applyFont="1" applyFill="1" applyBorder="1" applyAlignment="1">
      <alignment horizontal="center" vertical="center" wrapText="1"/>
    </xf>
    <xf numFmtId="0" fontId="23" fillId="5" borderId="485" xfId="0" applyFont="1" applyFill="1" applyBorder="1" applyAlignment="1">
      <alignment horizontal="left" vertical="center" wrapText="1"/>
    </xf>
    <xf numFmtId="0" fontId="19" fillId="5" borderId="512" xfId="10" applyFont="1" applyFill="1" applyBorder="1" applyAlignment="1">
      <alignment vertical="center" wrapText="1"/>
    </xf>
    <xf numFmtId="0" fontId="17" fillId="5" borderId="521" xfId="6" quotePrefix="1" applyFont="1" applyFill="1" applyBorder="1" applyAlignment="1">
      <alignment horizontal="center" vertical="center" wrapText="1"/>
    </xf>
    <xf numFmtId="0" fontId="17" fillId="5" borderId="536" xfId="6" quotePrefix="1" applyFont="1" applyFill="1" applyBorder="1" applyAlignment="1">
      <alignment horizontal="center" vertical="center" wrapText="1"/>
    </xf>
    <xf numFmtId="0" fontId="17" fillId="5" borderId="513" xfId="6" quotePrefix="1" applyFont="1" applyFill="1" applyBorder="1" applyAlignment="1">
      <alignment horizontal="center" vertical="center" wrapText="1"/>
    </xf>
    <xf numFmtId="0" fontId="17" fillId="5" borderId="498" xfId="6" quotePrefix="1" applyFont="1" applyFill="1" applyBorder="1" applyAlignment="1">
      <alignment horizontal="center" vertical="center" wrapText="1"/>
    </xf>
    <xf numFmtId="0" fontId="17" fillId="5" borderId="501" xfId="6" quotePrefix="1" applyFont="1" applyFill="1" applyBorder="1" applyAlignment="1">
      <alignment horizontal="center" vertical="center" wrapText="1"/>
    </xf>
    <xf numFmtId="0" fontId="17" fillId="5" borderId="493" xfId="6" quotePrefix="1" applyFont="1" applyFill="1" applyBorder="1" applyAlignment="1">
      <alignment horizontal="center" vertical="center" wrapText="1"/>
    </xf>
    <xf numFmtId="0" fontId="24" fillId="5" borderId="498" xfId="0" applyFont="1" applyFill="1" applyBorder="1" applyAlignment="1">
      <alignment horizontal="center" vertical="center"/>
    </xf>
    <xf numFmtId="0" fontId="24" fillId="5" borderId="499" xfId="0" applyFont="1" applyFill="1" applyBorder="1" applyAlignment="1">
      <alignment horizontal="center" vertical="center"/>
    </xf>
    <xf numFmtId="0" fontId="17" fillId="5" borderId="502" xfId="10" quotePrefix="1" applyFont="1" applyFill="1" applyBorder="1" applyAlignment="1">
      <alignment horizontal="center" vertical="center" wrapText="1"/>
    </xf>
    <xf numFmtId="0" fontId="24" fillId="5" borderId="501" xfId="0" applyFont="1" applyFill="1" applyBorder="1" applyAlignment="1">
      <alignment horizontal="center" vertical="center"/>
    </xf>
    <xf numFmtId="0" fontId="16" fillId="5" borderId="498" xfId="6" applyFont="1" applyFill="1" applyBorder="1" applyAlignment="1">
      <alignment horizontal="center" vertical="center" wrapText="1"/>
    </xf>
    <xf numFmtId="0" fontId="16" fillId="5" borderId="499" xfId="6" applyFont="1" applyFill="1" applyBorder="1" applyAlignment="1">
      <alignment horizontal="center" vertical="center" wrapText="1"/>
    </xf>
    <xf numFmtId="0" fontId="16" fillId="5" borderId="500" xfId="6" applyFont="1" applyFill="1" applyBorder="1" applyAlignment="1">
      <alignment horizontal="center" vertical="center" wrapText="1"/>
    </xf>
    <xf numFmtId="0" fontId="24" fillId="5" borderId="506" xfId="0" applyFont="1" applyFill="1" applyBorder="1" applyAlignment="1">
      <alignment horizontal="center" vertical="center"/>
    </xf>
    <xf numFmtId="0" fontId="24" fillId="5" borderId="337" xfId="0" applyFont="1" applyFill="1" applyBorder="1" applyAlignment="1">
      <alignment horizontal="center" vertical="center"/>
    </xf>
    <xf numFmtId="0" fontId="17" fillId="5" borderId="253" xfId="10" quotePrefix="1" applyFont="1" applyFill="1" applyBorder="1" applyAlignment="1">
      <alignment horizontal="center" vertical="center" wrapText="1"/>
    </xf>
    <xf numFmtId="0" fontId="24" fillId="5" borderId="474" xfId="0" applyFont="1" applyFill="1" applyBorder="1" applyAlignment="1">
      <alignment horizontal="center" vertical="center"/>
    </xf>
    <xf numFmtId="0" fontId="17" fillId="5" borderId="500" xfId="10" quotePrefix="1" applyFont="1" applyFill="1" applyBorder="1" applyAlignment="1">
      <alignment horizontal="center" vertical="center" wrapText="1"/>
    </xf>
    <xf numFmtId="0" fontId="19" fillId="5" borderId="495" xfId="10" quotePrefix="1" applyFont="1" applyFill="1" applyBorder="1" applyAlignment="1">
      <alignment vertical="center" wrapText="1"/>
    </xf>
    <xf numFmtId="0" fontId="16" fillId="5" borderId="495" xfId="6" quotePrefix="1" applyFont="1" applyFill="1" applyBorder="1" applyAlignment="1">
      <alignment horizontal="center" vertical="center" wrapText="1"/>
    </xf>
    <xf numFmtId="0" fontId="16" fillId="5" borderId="496" xfId="6" quotePrefix="1" applyFont="1" applyFill="1" applyBorder="1" applyAlignment="1">
      <alignment horizontal="center" vertical="center" wrapText="1"/>
    </xf>
    <xf numFmtId="0" fontId="21" fillId="5" borderId="488" xfId="0" applyFont="1" applyFill="1" applyBorder="1" applyAlignment="1">
      <alignment horizontal="left" vertical="center" wrapText="1"/>
    </xf>
    <xf numFmtId="0" fontId="20" fillId="5" borderId="498" xfId="0" applyFont="1" applyFill="1" applyBorder="1" applyAlignment="1">
      <alignment horizontal="center" vertical="center" wrapText="1"/>
    </xf>
    <xf numFmtId="0" fontId="20" fillId="5" borderId="499" xfId="0" applyFont="1" applyFill="1" applyBorder="1" applyAlignment="1">
      <alignment horizontal="center" vertical="center" wrapText="1"/>
    </xf>
    <xf numFmtId="0" fontId="20" fillId="5" borderId="500" xfId="0" applyFont="1" applyFill="1" applyBorder="1" applyAlignment="1">
      <alignment horizontal="center" vertical="center" wrapText="1"/>
    </xf>
    <xf numFmtId="0" fontId="20" fillId="5" borderId="501" xfId="0" applyFont="1" applyFill="1" applyBorder="1" applyAlignment="1">
      <alignment horizontal="center" vertical="center" wrapText="1"/>
    </xf>
    <xf numFmtId="0" fontId="20" fillId="5" borderId="502" xfId="0" applyFont="1" applyFill="1" applyBorder="1" applyAlignment="1">
      <alignment horizontal="center" vertical="center" wrapText="1"/>
    </xf>
    <xf numFmtId="0" fontId="21" fillId="5" borderId="495" xfId="0" applyFont="1" applyFill="1" applyBorder="1" applyAlignment="1">
      <alignment horizontal="left" vertical="center" wrapText="1"/>
    </xf>
    <xf numFmtId="0" fontId="18" fillId="5" borderId="495" xfId="0" applyFont="1" applyFill="1" applyBorder="1" applyAlignment="1">
      <alignment horizontal="left" vertical="center" wrapText="1"/>
    </xf>
    <xf numFmtId="0" fontId="20" fillId="5" borderId="478" xfId="0" applyFont="1" applyFill="1" applyBorder="1" applyAlignment="1">
      <alignment horizontal="center" vertical="center" wrapText="1"/>
    </xf>
    <xf numFmtId="0" fontId="20" fillId="5" borderId="477" xfId="0" applyFont="1" applyFill="1" applyBorder="1" applyAlignment="1">
      <alignment horizontal="center" vertical="center" wrapText="1"/>
    </xf>
    <xf numFmtId="0" fontId="20" fillId="5" borderId="480" xfId="0" applyFont="1" applyFill="1" applyBorder="1" applyAlignment="1">
      <alignment horizontal="center" vertical="center" wrapText="1"/>
    </xf>
    <xf numFmtId="0" fontId="20" fillId="5" borderId="476" xfId="0" applyFont="1" applyFill="1" applyBorder="1" applyAlignment="1">
      <alignment horizontal="center" vertical="center" wrapText="1"/>
    </xf>
    <xf numFmtId="0" fontId="20" fillId="5" borderId="540" xfId="0" applyFont="1" applyFill="1" applyBorder="1" applyAlignment="1">
      <alignment horizontal="center" vertical="center" wrapText="1"/>
    </xf>
    <xf numFmtId="0" fontId="131" fillId="5" borderId="494" xfId="0" applyFont="1" applyFill="1" applyBorder="1" applyAlignment="1">
      <alignment horizontal="center" vertical="center"/>
    </xf>
    <xf numFmtId="0" fontId="131" fillId="5" borderId="528" xfId="0" applyFont="1" applyFill="1" applyBorder="1" applyAlignment="1">
      <alignment horizontal="center" vertical="center"/>
    </xf>
    <xf numFmtId="0" fontId="131" fillId="5" borderId="529" xfId="0" applyFont="1" applyFill="1" applyBorder="1" applyAlignment="1">
      <alignment horizontal="center" vertical="center"/>
    </xf>
    <xf numFmtId="0" fontId="131" fillId="5" borderId="519" xfId="0" applyFont="1" applyFill="1" applyBorder="1" applyAlignment="1">
      <alignment horizontal="center" vertical="center"/>
    </xf>
    <xf numFmtId="0" fontId="131" fillId="5" borderId="535" xfId="0" applyFont="1" applyFill="1" applyBorder="1" applyAlignment="1">
      <alignment horizontal="center" vertical="center"/>
    </xf>
    <xf numFmtId="0" fontId="19" fillId="5" borderId="542" xfId="10" quotePrefix="1" applyFont="1" applyFill="1" applyBorder="1" applyAlignment="1">
      <alignment vertical="center" wrapText="1"/>
    </xf>
    <xf numFmtId="0" fontId="16" fillId="5" borderId="498" xfId="10" quotePrefix="1" applyFont="1" applyFill="1" applyBorder="1" applyAlignment="1">
      <alignment vertical="center" wrapText="1"/>
    </xf>
    <xf numFmtId="0" fontId="16" fillId="5" borderId="499" xfId="10" quotePrefix="1" applyFont="1" applyFill="1" applyBorder="1" applyAlignment="1">
      <alignment vertical="center" wrapText="1"/>
    </xf>
    <xf numFmtId="0" fontId="17" fillId="5" borderId="500" xfId="10" quotePrefix="1" applyFont="1" applyFill="1" applyBorder="1" applyAlignment="1">
      <alignment vertical="center" wrapText="1"/>
    </xf>
    <xf numFmtId="0" fontId="17" fillId="5" borderId="502" xfId="10" quotePrefix="1" applyFont="1" applyFill="1" applyBorder="1" applyAlignment="1">
      <alignment vertical="center" wrapText="1"/>
    </xf>
    <xf numFmtId="0" fontId="17" fillId="5" borderId="539" xfId="10" quotePrefix="1" applyFont="1" applyFill="1" applyBorder="1" applyAlignment="1">
      <alignment vertical="center" wrapText="1"/>
    </xf>
    <xf numFmtId="0" fontId="18" fillId="5" borderId="506" xfId="0" applyFont="1" applyFill="1" applyBorder="1" applyAlignment="1">
      <alignment horizontal="left" vertical="center" wrapText="1"/>
    </xf>
    <xf numFmtId="0" fontId="18" fillId="5" borderId="337" xfId="0" applyFont="1" applyFill="1" applyBorder="1" applyAlignment="1">
      <alignment horizontal="left" vertical="center" wrapText="1"/>
    </xf>
    <xf numFmtId="0" fontId="17" fillId="5" borderId="503" xfId="10" quotePrefix="1" applyFont="1" applyFill="1" applyBorder="1" applyAlignment="1">
      <alignment horizontal="center" vertical="center" wrapText="1"/>
    </xf>
    <xf numFmtId="0" fontId="17" fillId="5" borderId="476" xfId="10" quotePrefix="1" applyFont="1" applyFill="1" applyBorder="1" applyAlignment="1">
      <alignment horizontal="center" vertical="center" wrapText="1"/>
    </xf>
    <xf numFmtId="0" fontId="18" fillId="5" borderId="478" xfId="0" applyFont="1" applyFill="1" applyBorder="1" applyAlignment="1">
      <alignment horizontal="center" vertical="center" wrapText="1"/>
    </xf>
    <xf numFmtId="0" fontId="18" fillId="5" borderId="477" xfId="0" applyFont="1" applyFill="1" applyBorder="1" applyAlignment="1">
      <alignment horizontal="center" vertical="center" wrapText="1"/>
    </xf>
    <xf numFmtId="0" fontId="18" fillId="5" borderId="480" xfId="0" applyFont="1" applyFill="1" applyBorder="1" applyAlignment="1">
      <alignment horizontal="center" vertical="center" wrapText="1"/>
    </xf>
    <xf numFmtId="0" fontId="18" fillId="5" borderId="470" xfId="0" applyFont="1" applyFill="1" applyBorder="1" applyAlignment="1">
      <alignment horizontal="center" vertical="center" wrapText="1"/>
    </xf>
    <xf numFmtId="0" fontId="18" fillId="5" borderId="471" xfId="0" applyFont="1" applyFill="1" applyBorder="1" applyAlignment="1">
      <alignment horizontal="center" vertical="center" wrapText="1"/>
    </xf>
    <xf numFmtId="0" fontId="16" fillId="5" borderId="469" xfId="6" quotePrefix="1" applyFont="1" applyFill="1" applyBorder="1" applyAlignment="1">
      <alignment horizontal="center" vertical="center" wrapText="1"/>
    </xf>
    <xf numFmtId="0" fontId="16" fillId="5" borderId="486" xfId="6" quotePrefix="1" applyFont="1" applyFill="1" applyBorder="1" applyAlignment="1">
      <alignment horizontal="center" vertical="center" wrapText="1"/>
    </xf>
    <xf numFmtId="0" fontId="23" fillId="5" borderId="486" xfId="0" applyFont="1" applyFill="1" applyBorder="1" applyAlignment="1">
      <alignment horizontal="left" vertical="center" wrapText="1"/>
    </xf>
    <xf numFmtId="0" fontId="16" fillId="5" borderId="507" xfId="6" quotePrefix="1" applyFont="1" applyFill="1" applyBorder="1" applyAlignment="1">
      <alignment vertical="center" wrapText="1"/>
    </xf>
    <xf numFmtId="0" fontId="16" fillId="5" borderId="508" xfId="6" quotePrefix="1" applyFont="1" applyFill="1" applyBorder="1" applyAlignment="1">
      <alignment vertical="center" wrapText="1"/>
    </xf>
    <xf numFmtId="0" fontId="16" fillId="5" borderId="510" xfId="6" quotePrefix="1" applyFont="1" applyFill="1" applyBorder="1" applyAlignment="1">
      <alignment vertical="center" wrapText="1"/>
    </xf>
    <xf numFmtId="0" fontId="16" fillId="5" borderId="486" xfId="6" quotePrefix="1" applyFont="1" applyFill="1" applyBorder="1" applyAlignment="1">
      <alignment vertical="center" wrapText="1"/>
    </xf>
    <xf numFmtId="0" fontId="17" fillId="5" borderId="508" xfId="6" quotePrefix="1" applyFont="1" applyFill="1" applyBorder="1" applyAlignment="1">
      <alignment vertical="center" wrapText="1"/>
    </xf>
    <xf numFmtId="0" fontId="17" fillId="5" borderId="487" xfId="6" quotePrefix="1" applyFont="1" applyFill="1" applyBorder="1" applyAlignment="1">
      <alignment vertical="center" wrapText="1"/>
    </xf>
    <xf numFmtId="0" fontId="18" fillId="5" borderId="472" xfId="0" applyFont="1" applyFill="1" applyBorder="1" applyAlignment="1">
      <alignment horizontal="center" vertical="center" wrapText="1"/>
    </xf>
    <xf numFmtId="0" fontId="16" fillId="5" borderId="496" xfId="10" quotePrefix="1" applyFont="1" applyFill="1" applyBorder="1" applyAlignment="1">
      <alignment horizontal="center" vertical="center" wrapText="1"/>
    </xf>
    <xf numFmtId="0" fontId="17" fillId="5" borderId="506" xfId="6" quotePrefix="1" applyFont="1" applyFill="1" applyBorder="1" applyAlignment="1">
      <alignment horizontal="center" vertical="center" wrapText="1"/>
    </xf>
    <xf numFmtId="0" fontId="17" fillId="5" borderId="472" xfId="6" quotePrefix="1" applyFont="1" applyFill="1" applyBorder="1" applyAlignment="1">
      <alignment horizontal="center" vertical="center" wrapText="1"/>
    </xf>
    <xf numFmtId="0" fontId="18" fillId="5" borderId="507" xfId="0" applyFont="1" applyFill="1" applyBorder="1" applyAlignment="1">
      <alignment horizontal="center" vertical="center" wrapText="1"/>
    </xf>
    <xf numFmtId="0" fontId="18" fillId="5" borderId="508" xfId="0" applyFont="1" applyFill="1" applyBorder="1" applyAlignment="1">
      <alignment horizontal="center" vertical="center" wrapText="1"/>
    </xf>
    <xf numFmtId="0" fontId="18" fillId="5" borderId="509" xfId="0" applyFont="1" applyFill="1" applyBorder="1" applyAlignment="1">
      <alignment horizontal="center" vertical="center" wrapText="1"/>
    </xf>
    <xf numFmtId="0" fontId="16" fillId="5" borderId="495" xfId="10" quotePrefix="1" applyFont="1" applyFill="1" applyBorder="1" applyAlignment="1">
      <alignment horizontal="center" vertical="center" wrapText="1"/>
    </xf>
    <xf numFmtId="0" fontId="131" fillId="5" borderId="495" xfId="0" applyFont="1" applyFill="1" applyBorder="1" applyAlignment="1">
      <alignment horizontal="center" vertical="center"/>
    </xf>
    <xf numFmtId="0" fontId="131" fillId="5" borderId="496" xfId="0" applyFont="1" applyFill="1" applyBorder="1" applyAlignment="1">
      <alignment horizontal="center" vertical="center"/>
    </xf>
    <xf numFmtId="0" fontId="5" fillId="0" borderId="543" xfId="4" applyFont="1" applyFill="1" applyBorder="1" applyAlignment="1">
      <alignment horizontal="center" vertical="center" wrapText="1"/>
    </xf>
    <xf numFmtId="0" fontId="5" fillId="0" borderId="554" xfId="4" applyFont="1" applyFill="1" applyBorder="1" applyAlignment="1">
      <alignment horizontal="center" vertical="center" wrapText="1"/>
    </xf>
    <xf numFmtId="0" fontId="5" fillId="0" borderId="555" xfId="4" applyFont="1" applyFill="1" applyBorder="1" applyAlignment="1">
      <alignment horizontal="center" vertical="center" wrapText="1"/>
    </xf>
    <xf numFmtId="0" fontId="5" fillId="0" borderId="556" xfId="4" applyFont="1" applyFill="1" applyBorder="1" applyAlignment="1">
      <alignment horizontal="center" vertical="center" wrapText="1"/>
    </xf>
    <xf numFmtId="0" fontId="5" fillId="0" borderId="557" xfId="4" applyFont="1" applyFill="1" applyBorder="1" applyAlignment="1">
      <alignment horizontal="center" vertical="center" wrapText="1"/>
    </xf>
    <xf numFmtId="0" fontId="12" fillId="0" borderId="558" xfId="0" applyFont="1" applyFill="1" applyBorder="1" applyAlignment="1">
      <alignment horizontal="left" vertical="center" wrapText="1"/>
    </xf>
    <xf numFmtId="0" fontId="12" fillId="0" borderId="559" xfId="0" applyFont="1" applyFill="1" applyBorder="1" applyAlignment="1">
      <alignment horizontal="left" vertical="center" wrapText="1"/>
    </xf>
    <xf numFmtId="0" fontId="12" fillId="0" borderId="558" xfId="0" applyFont="1" applyFill="1" applyBorder="1" applyAlignment="1">
      <alignment horizontal="center" vertical="center" wrapText="1"/>
    </xf>
    <xf numFmtId="0" fontId="12" fillId="0" borderId="559" xfId="0" applyFont="1" applyFill="1" applyBorder="1" applyAlignment="1">
      <alignment horizontal="center" vertical="center" wrapText="1"/>
    </xf>
    <xf numFmtId="0" fontId="5" fillId="0" borderId="560" xfId="0" applyFont="1" applyFill="1" applyBorder="1" applyAlignment="1">
      <alignment horizontal="center" vertical="center" wrapText="1"/>
    </xf>
    <xf numFmtId="0" fontId="12" fillId="0" borderId="561" xfId="0" applyFont="1" applyFill="1" applyBorder="1" applyAlignment="1">
      <alignment horizontal="center" vertical="center" wrapText="1"/>
    </xf>
    <xf numFmtId="0" fontId="45" fillId="0" borderId="542" xfId="4" applyFont="1" applyFill="1" applyBorder="1" applyAlignment="1">
      <alignment horizontal="left" vertical="center" textRotation="255" wrapText="1"/>
    </xf>
    <xf numFmtId="0" fontId="45" fillId="0" borderId="542" xfId="10" applyFont="1" applyFill="1" applyBorder="1" applyAlignment="1">
      <alignment horizontal="left" vertical="center" wrapText="1"/>
    </xf>
    <xf numFmtId="0" fontId="12" fillId="0" borderId="558" xfId="0" applyFont="1" applyFill="1" applyBorder="1" applyAlignment="1">
      <alignment horizontal="left"/>
    </xf>
    <xf numFmtId="0" fontId="12" fillId="0" borderId="559" xfId="0" applyFont="1" applyFill="1" applyBorder="1" applyAlignment="1">
      <alignment horizontal="left"/>
    </xf>
    <xf numFmtId="0" fontId="12" fillId="0" borderId="558" xfId="0" applyFont="1" applyFill="1" applyBorder="1" applyAlignment="1">
      <alignment horizontal="center"/>
    </xf>
    <xf numFmtId="0" fontId="12" fillId="0" borderId="559" xfId="0" applyFont="1" applyFill="1" applyBorder="1" applyAlignment="1">
      <alignment horizontal="center"/>
    </xf>
    <xf numFmtId="0" fontId="5" fillId="0" borderId="560" xfId="0" applyFont="1" applyFill="1" applyBorder="1" applyAlignment="1">
      <alignment horizontal="center"/>
    </xf>
    <xf numFmtId="0" fontId="12" fillId="0" borderId="561" xfId="0" applyFont="1" applyFill="1" applyBorder="1" applyAlignment="1">
      <alignment horizontal="center"/>
    </xf>
    <xf numFmtId="0" fontId="12" fillId="0" borderId="563" xfId="0" applyFont="1" applyFill="1" applyBorder="1" applyAlignment="1">
      <alignment horizontal="center" vertical="center" wrapText="1"/>
    </xf>
    <xf numFmtId="0" fontId="12" fillId="0" borderId="554" xfId="0" applyFont="1" applyFill="1" applyBorder="1" applyAlignment="1">
      <alignment horizontal="center" vertical="center" wrapText="1"/>
    </xf>
    <xf numFmtId="0" fontId="5" fillId="0" borderId="555" xfId="0" applyFont="1" applyFill="1" applyBorder="1" applyAlignment="1">
      <alignment horizontal="center" vertical="center" wrapText="1"/>
    </xf>
    <xf numFmtId="0" fontId="49" fillId="0" borderId="554" xfId="0" applyFont="1" applyFill="1" applyBorder="1" applyAlignment="1">
      <alignment horizontal="center" vertical="center" wrapText="1"/>
    </xf>
    <xf numFmtId="0" fontId="45" fillId="0" borderId="555" xfId="0" applyFont="1" applyFill="1" applyBorder="1" applyAlignment="1">
      <alignment horizontal="center" vertical="center" wrapText="1"/>
    </xf>
    <xf numFmtId="0" fontId="12" fillId="0" borderId="564" xfId="0" applyFont="1" applyFill="1" applyBorder="1" applyAlignment="1">
      <alignment horizontal="left"/>
    </xf>
    <xf numFmtId="0" fontId="12" fillId="0" borderId="565" xfId="0" applyFont="1" applyFill="1" applyBorder="1" applyAlignment="1">
      <alignment horizontal="left"/>
    </xf>
    <xf numFmtId="0" fontId="12" fillId="0" borderId="564" xfId="0" applyFont="1" applyFill="1" applyBorder="1" applyAlignment="1">
      <alignment horizontal="center"/>
    </xf>
    <xf numFmtId="0" fontId="12" fillId="0" borderId="565" xfId="0" applyFont="1" applyFill="1" applyBorder="1" applyAlignment="1">
      <alignment horizontal="center"/>
    </xf>
    <xf numFmtId="0" fontId="5" fillId="0" borderId="566" xfId="0" applyFont="1" applyFill="1" applyBorder="1" applyAlignment="1">
      <alignment horizontal="center"/>
    </xf>
    <xf numFmtId="0" fontId="12" fillId="0" borderId="567" xfId="0" applyFont="1" applyFill="1" applyBorder="1" applyAlignment="1">
      <alignment horizontal="center"/>
    </xf>
    <xf numFmtId="0" fontId="5" fillId="0" borderId="488" xfId="7" applyFont="1" applyFill="1" applyBorder="1" applyAlignment="1">
      <alignment horizontal="center" vertical="center" wrapText="1"/>
    </xf>
    <xf numFmtId="0" fontId="5" fillId="0" borderId="568" xfId="7" applyFont="1" applyFill="1" applyBorder="1" applyAlignment="1">
      <alignment horizontal="center" vertical="center" wrapText="1"/>
    </xf>
    <xf numFmtId="0" fontId="5" fillId="0" borderId="506" xfId="0" applyFont="1" applyFill="1" applyBorder="1" applyAlignment="1">
      <alignment horizontal="center" vertical="center" wrapText="1"/>
    </xf>
    <xf numFmtId="0" fontId="5" fillId="0" borderId="542" xfId="0" applyFont="1" applyFill="1" applyBorder="1" applyAlignment="1">
      <alignment horizontal="center" vertical="center" wrapText="1"/>
    </xf>
    <xf numFmtId="0" fontId="82" fillId="0" borderId="349" xfId="0" applyFont="1" applyFill="1" applyBorder="1" applyAlignment="1">
      <alignment horizontal="center" vertical="center" wrapText="1"/>
    </xf>
    <xf numFmtId="0" fontId="82" fillId="0" borderId="488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530" xfId="0" applyFont="1" applyFill="1" applyBorder="1" applyAlignment="1">
      <alignment horizontal="center" vertical="center" wrapText="1"/>
    </xf>
    <xf numFmtId="0" fontId="45" fillId="0" borderId="572" xfId="0" applyFont="1" applyFill="1" applyBorder="1" applyAlignment="1">
      <alignment horizontal="center" vertical="center" wrapText="1"/>
    </xf>
    <xf numFmtId="0" fontId="45" fillId="0" borderId="557" xfId="0" applyFont="1" applyFill="1" applyBorder="1" applyAlignment="1">
      <alignment horizontal="center" vertical="center" wrapText="1"/>
    </xf>
    <xf numFmtId="0" fontId="45" fillId="0" borderId="556" xfId="0" applyFont="1" applyFill="1" applyBorder="1" applyAlignment="1">
      <alignment horizontal="center" vertical="center" wrapText="1"/>
    </xf>
    <xf numFmtId="0" fontId="49" fillId="0" borderId="542" xfId="7" applyFont="1" applyFill="1" applyBorder="1" applyAlignment="1">
      <alignment vertical="center" wrapText="1"/>
    </xf>
    <xf numFmtId="0" fontId="12" fillId="0" borderId="563" xfId="0" applyFont="1" applyFill="1" applyBorder="1" applyAlignment="1">
      <alignment vertical="center" wrapText="1"/>
    </xf>
    <xf numFmtId="0" fontId="12" fillId="0" borderId="554" xfId="0" applyFont="1" applyFill="1" applyBorder="1" applyAlignment="1">
      <alignment vertical="center" wrapText="1"/>
    </xf>
    <xf numFmtId="0" fontId="5" fillId="0" borderId="555" xfId="0" applyFont="1" applyFill="1" applyBorder="1" applyAlignment="1">
      <alignment vertical="center" wrapText="1"/>
    </xf>
    <xf numFmtId="0" fontId="12" fillId="0" borderId="564" xfId="0" applyFont="1" applyFill="1" applyBorder="1" applyAlignment="1">
      <alignment horizontal="left" vertical="center" wrapText="1"/>
    </xf>
    <xf numFmtId="0" fontId="12" fillId="0" borderId="565" xfId="0" applyFont="1" applyFill="1" applyBorder="1" applyAlignment="1">
      <alignment horizontal="left" vertical="center" wrapText="1"/>
    </xf>
    <xf numFmtId="0" fontId="12" fillId="0" borderId="564" xfId="0" applyFont="1" applyFill="1" applyBorder="1" applyAlignment="1">
      <alignment horizontal="center" vertical="center" wrapText="1"/>
    </xf>
    <xf numFmtId="0" fontId="12" fillId="0" borderId="565" xfId="0" applyFont="1" applyFill="1" applyBorder="1" applyAlignment="1">
      <alignment horizontal="center" vertical="center" wrapText="1"/>
    </xf>
    <xf numFmtId="0" fontId="5" fillId="0" borderId="566" xfId="0" applyFont="1" applyFill="1" applyBorder="1" applyAlignment="1">
      <alignment horizontal="center" vertical="center" wrapText="1"/>
    </xf>
    <xf numFmtId="0" fontId="12" fillId="0" borderId="567" xfId="0" applyFont="1" applyFill="1" applyBorder="1" applyAlignment="1">
      <alignment horizontal="center" vertical="center" wrapText="1"/>
    </xf>
    <xf numFmtId="0" fontId="5" fillId="0" borderId="573" xfId="7" applyFont="1" applyFill="1" applyBorder="1" applyAlignment="1">
      <alignment horizontal="center" vertical="center" wrapText="1"/>
    </xf>
    <xf numFmtId="0" fontId="5" fillId="0" borderId="574" xfId="0" applyFont="1" applyFill="1" applyBorder="1" applyAlignment="1">
      <alignment horizontal="center" vertical="center" wrapText="1"/>
    </xf>
    <xf numFmtId="0" fontId="5" fillId="0" borderId="575" xfId="0" applyFont="1" applyFill="1" applyBorder="1" applyAlignment="1">
      <alignment horizontal="center" vertical="center" wrapText="1"/>
    </xf>
    <xf numFmtId="0" fontId="5" fillId="0" borderId="562" xfId="0" applyFont="1" applyFill="1" applyBorder="1" applyAlignment="1">
      <alignment horizontal="center" vertical="center" wrapText="1"/>
    </xf>
    <xf numFmtId="0" fontId="12" fillId="12" borderId="425" xfId="0" applyFont="1" applyFill="1" applyBorder="1" applyAlignment="1">
      <alignment horizontal="center" vertical="center" wrapText="1"/>
    </xf>
    <xf numFmtId="0" fontId="12" fillId="12" borderId="426" xfId="0" applyFont="1" applyFill="1" applyBorder="1" applyAlignment="1">
      <alignment horizontal="center" vertical="center" wrapText="1"/>
    </xf>
    <xf numFmtId="0" fontId="5" fillId="12" borderId="427" xfId="0" applyFont="1" applyFill="1" applyBorder="1" applyAlignment="1">
      <alignment horizontal="center" vertical="center" wrapText="1"/>
    </xf>
    <xf numFmtId="0" fontId="12" fillId="12" borderId="428" xfId="0" applyFont="1" applyFill="1" applyBorder="1" applyAlignment="1">
      <alignment horizontal="center" vertical="center" wrapText="1"/>
    </xf>
    <xf numFmtId="0" fontId="12" fillId="12" borderId="558" xfId="0" applyFont="1" applyFill="1" applyBorder="1" applyAlignment="1">
      <alignment horizontal="center" vertical="center" wrapText="1"/>
    </xf>
    <xf numFmtId="0" fontId="12" fillId="12" borderId="559" xfId="0" applyFont="1" applyFill="1" applyBorder="1" applyAlignment="1">
      <alignment horizontal="center" vertical="center" wrapText="1"/>
    </xf>
    <xf numFmtId="0" fontId="5" fillId="12" borderId="560" xfId="0" applyFont="1" applyFill="1" applyBorder="1" applyAlignment="1">
      <alignment horizontal="center" vertical="center" wrapText="1"/>
    </xf>
    <xf numFmtId="0" fontId="12" fillId="12" borderId="561" xfId="0" applyFont="1" applyFill="1" applyBorder="1" applyAlignment="1">
      <alignment horizontal="center" vertical="center" wrapText="1"/>
    </xf>
    <xf numFmtId="0" fontId="5" fillId="5" borderId="147" xfId="0" applyFont="1" applyFill="1" applyBorder="1" applyAlignment="1">
      <alignment horizontal="center" vertical="center" wrapText="1"/>
    </xf>
    <xf numFmtId="0" fontId="5" fillId="5" borderId="42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29" xfId="0" applyFont="1" applyFill="1" applyBorder="1" applyAlignment="1">
      <alignment horizontal="center" vertical="center" wrapText="1"/>
    </xf>
    <xf numFmtId="0" fontId="45" fillId="0" borderId="396" xfId="7" applyFont="1" applyFill="1" applyBorder="1" applyAlignment="1">
      <alignment vertical="center" wrapText="1"/>
    </xf>
    <xf numFmtId="0" fontId="45" fillId="0" borderId="397" xfId="7" applyFont="1" applyFill="1" applyBorder="1" applyAlignment="1">
      <alignment vertical="center" wrapText="1"/>
    </xf>
    <xf numFmtId="0" fontId="45" fillId="0" borderId="2" xfId="7" applyFont="1" applyFill="1" applyBorder="1" applyAlignment="1">
      <alignment vertical="center" wrapText="1"/>
    </xf>
    <xf numFmtId="0" fontId="4" fillId="0" borderId="572" xfId="4" applyFont="1" applyFill="1" applyBorder="1" applyAlignment="1">
      <alignment horizontal="center" vertical="center" wrapText="1"/>
    </xf>
    <xf numFmtId="0" fontId="4" fillId="0" borderId="557" xfId="4" applyFont="1" applyFill="1" applyBorder="1" applyAlignment="1">
      <alignment horizontal="center" vertical="center" wrapText="1"/>
    </xf>
    <xf numFmtId="0" fontId="4" fillId="0" borderId="555" xfId="4" applyFont="1" applyFill="1" applyBorder="1" applyAlignment="1">
      <alignment horizontal="center" vertical="center" wrapText="1"/>
    </xf>
    <xf numFmtId="0" fontId="4" fillId="0" borderId="556" xfId="4" applyFont="1" applyFill="1" applyBorder="1" applyAlignment="1">
      <alignment horizontal="center" vertical="center" wrapText="1"/>
    </xf>
    <xf numFmtId="0" fontId="82" fillId="0" borderId="577" xfId="0" applyFont="1" applyFill="1" applyBorder="1" applyAlignment="1">
      <alignment horizontal="center" vertical="center" wrapText="1"/>
    </xf>
    <xf numFmtId="0" fontId="82" fillId="0" borderId="578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579" xfId="0" applyFont="1" applyFill="1" applyBorder="1" applyAlignment="1">
      <alignment horizontal="center" vertical="center" wrapText="1"/>
    </xf>
    <xf numFmtId="0" fontId="82" fillId="0" borderId="580" xfId="0" applyFont="1" applyFill="1" applyBorder="1" applyAlignment="1">
      <alignment horizontal="center" vertical="center" wrapText="1"/>
    </xf>
    <xf numFmtId="0" fontId="82" fillId="0" borderId="384" xfId="0" applyFont="1" applyFill="1" applyBorder="1" applyAlignment="1">
      <alignment horizontal="center" vertical="center" wrapText="1"/>
    </xf>
    <xf numFmtId="0" fontId="45" fillId="0" borderId="433" xfId="0" applyFont="1" applyFill="1" applyBorder="1" applyAlignment="1">
      <alignment horizontal="center" vertical="center" wrapText="1"/>
    </xf>
    <xf numFmtId="0" fontId="12" fillId="0" borderId="425" xfId="0" applyFont="1" applyFill="1" applyBorder="1" applyAlignment="1">
      <alignment horizontal="left"/>
    </xf>
    <xf numFmtId="0" fontId="12" fillId="0" borderId="426" xfId="0" applyFont="1" applyFill="1" applyBorder="1" applyAlignment="1">
      <alignment horizontal="left"/>
    </xf>
    <xf numFmtId="0" fontId="12" fillId="0" borderId="425" xfId="0" applyFont="1" applyFill="1" applyBorder="1" applyAlignment="1">
      <alignment horizontal="center"/>
    </xf>
    <xf numFmtId="0" fontId="12" fillId="0" borderId="426" xfId="0" applyFont="1" applyFill="1" applyBorder="1" applyAlignment="1">
      <alignment horizontal="center"/>
    </xf>
    <xf numFmtId="0" fontId="5" fillId="0" borderId="427" xfId="0" applyFont="1" applyFill="1" applyBorder="1" applyAlignment="1">
      <alignment horizontal="center"/>
    </xf>
    <xf numFmtId="0" fontId="12" fillId="0" borderId="428" xfId="0" applyFont="1" applyFill="1" applyBorder="1" applyAlignment="1">
      <alignment horizontal="center"/>
    </xf>
    <xf numFmtId="0" fontId="12" fillId="0" borderId="427" xfId="0" applyFont="1" applyFill="1" applyBorder="1" applyAlignment="1">
      <alignment horizontal="center"/>
    </xf>
    <xf numFmtId="0" fontId="12" fillId="0" borderId="566" xfId="0" applyFont="1" applyFill="1" applyBorder="1" applyAlignment="1">
      <alignment horizontal="center"/>
    </xf>
    <xf numFmtId="0" fontId="12" fillId="0" borderId="542" xfId="0" applyFont="1" applyFill="1" applyBorder="1" applyAlignment="1">
      <alignment vertical="center" wrapText="1"/>
    </xf>
    <xf numFmtId="0" fontId="5" fillId="0" borderId="563" xfId="0" applyFont="1" applyFill="1" applyBorder="1" applyAlignment="1">
      <alignment horizontal="center" vertical="center" wrapText="1"/>
    </xf>
    <xf numFmtId="0" fontId="5" fillId="0" borderId="554" xfId="0" applyFont="1" applyFill="1" applyBorder="1" applyAlignment="1">
      <alignment horizontal="center" vertical="center" wrapText="1"/>
    </xf>
    <xf numFmtId="0" fontId="12" fillId="0" borderId="581" xfId="0" applyFont="1" applyFill="1" applyBorder="1" applyAlignment="1">
      <alignment horizontal="left"/>
    </xf>
    <xf numFmtId="0" fontId="12" fillId="0" borderId="560" xfId="0" applyFont="1" applyFill="1" applyBorder="1" applyAlignment="1">
      <alignment horizontal="center"/>
    </xf>
    <xf numFmtId="0" fontId="5" fillId="0" borderId="284" xfId="0" applyFont="1" applyFill="1" applyBorder="1" applyAlignment="1">
      <alignment horizontal="center" vertical="center" wrapText="1"/>
    </xf>
    <xf numFmtId="0" fontId="5" fillId="0" borderId="449" xfId="0" applyFont="1" applyFill="1" applyBorder="1" applyAlignment="1">
      <alignment horizontal="center" vertical="center" wrapText="1"/>
    </xf>
    <xf numFmtId="0" fontId="5" fillId="0" borderId="421" xfId="0" applyFont="1" applyFill="1" applyBorder="1" applyAlignment="1">
      <alignment horizontal="center" vertical="center" wrapText="1"/>
    </xf>
    <xf numFmtId="0" fontId="5" fillId="0" borderId="422" xfId="0" applyFont="1" applyFill="1" applyBorder="1" applyAlignment="1">
      <alignment horizontal="center" vertical="center" wrapText="1"/>
    </xf>
    <xf numFmtId="0" fontId="5" fillId="0" borderId="424" xfId="0" applyFont="1" applyFill="1" applyBorder="1" applyAlignment="1">
      <alignment horizontal="center" vertical="center" wrapText="1"/>
    </xf>
    <xf numFmtId="0" fontId="5" fillId="0" borderId="564" xfId="0" applyFont="1" applyFill="1" applyBorder="1" applyAlignment="1">
      <alignment horizontal="center" vertical="center" wrapText="1"/>
    </xf>
    <xf numFmtId="0" fontId="5" fillId="0" borderId="565" xfId="0" applyFont="1" applyFill="1" applyBorder="1" applyAlignment="1">
      <alignment horizontal="center" vertical="center" wrapText="1"/>
    </xf>
    <xf numFmtId="0" fontId="5" fillId="0" borderId="567" xfId="0" applyFont="1" applyFill="1" applyBorder="1" applyAlignment="1">
      <alignment horizontal="center" vertical="center" wrapText="1"/>
    </xf>
    <xf numFmtId="0" fontId="5" fillId="0" borderId="450" xfId="0" applyFont="1" applyFill="1" applyBorder="1" applyAlignment="1">
      <alignment horizontal="center" vertical="center" wrapText="1"/>
    </xf>
    <xf numFmtId="0" fontId="5" fillId="0" borderId="409" xfId="0" applyFont="1" applyFill="1" applyBorder="1" applyAlignment="1">
      <alignment horizontal="center" vertical="center" wrapText="1"/>
    </xf>
    <xf numFmtId="0" fontId="45" fillId="0" borderId="563" xfId="0" applyFont="1" applyFill="1" applyBorder="1" applyAlignment="1">
      <alignment horizontal="center" vertical="center"/>
    </xf>
    <xf numFmtId="0" fontId="45" fillId="0" borderId="557" xfId="0" applyFont="1" applyFill="1" applyBorder="1" applyAlignment="1">
      <alignment horizontal="center" vertical="center"/>
    </xf>
    <xf numFmtId="0" fontId="45" fillId="0" borderId="555" xfId="0" applyFont="1" applyFill="1" applyBorder="1" applyAlignment="1">
      <alignment horizontal="center" vertical="center"/>
    </xf>
    <xf numFmtId="0" fontId="45" fillId="0" borderId="554" xfId="0" applyFont="1" applyFill="1" applyBorder="1" applyAlignment="1">
      <alignment horizontal="center" vertical="center"/>
    </xf>
    <xf numFmtId="0" fontId="45" fillId="0" borderId="556" xfId="0" applyFont="1" applyFill="1" applyBorder="1" applyAlignment="1">
      <alignment horizontal="center" vertical="center"/>
    </xf>
    <xf numFmtId="0" fontId="45" fillId="0" borderId="588" xfId="0" applyFont="1" applyFill="1" applyBorder="1" applyAlignment="1">
      <alignment horizontal="center" vertical="center"/>
    </xf>
    <xf numFmtId="0" fontId="5" fillId="0" borderId="563" xfId="0" applyFont="1" applyFill="1" applyBorder="1" applyAlignment="1">
      <alignment horizontal="center" vertical="center"/>
    </xf>
    <xf numFmtId="0" fontId="5" fillId="0" borderId="554" xfId="0" applyFont="1" applyFill="1" applyBorder="1" applyAlignment="1">
      <alignment horizontal="center" vertical="center"/>
    </xf>
    <xf numFmtId="0" fontId="5" fillId="0" borderId="555" xfId="0" applyFont="1" applyFill="1" applyBorder="1" applyAlignment="1">
      <alignment horizontal="center" vertical="center"/>
    </xf>
    <xf numFmtId="0" fontId="5" fillId="0" borderId="575" xfId="0" applyFont="1" applyFill="1" applyBorder="1" applyAlignment="1">
      <alignment horizontal="center" vertical="center"/>
    </xf>
    <xf numFmtId="0" fontId="5" fillId="0" borderId="574" xfId="0" applyFont="1" applyFill="1" applyBorder="1" applyAlignment="1">
      <alignment horizontal="center" vertical="center"/>
    </xf>
    <xf numFmtId="0" fontId="5" fillId="0" borderId="576" xfId="0" applyFont="1" applyFill="1" applyBorder="1" applyAlignment="1">
      <alignment horizontal="center" vertical="center"/>
    </xf>
    <xf numFmtId="0" fontId="83" fillId="0" borderId="572" xfId="4" applyFont="1" applyFill="1" applyBorder="1" applyAlignment="1">
      <alignment horizontal="center" vertical="center" wrapText="1"/>
    </xf>
    <xf numFmtId="0" fontId="83" fillId="0" borderId="557" xfId="4" applyFont="1" applyFill="1" applyBorder="1" applyAlignment="1">
      <alignment horizontal="center" vertical="center" wrapText="1"/>
    </xf>
    <xf numFmtId="0" fontId="83" fillId="0" borderId="555" xfId="4" applyFont="1" applyFill="1" applyBorder="1" applyAlignment="1">
      <alignment horizontal="center" vertical="center" wrapText="1"/>
    </xf>
    <xf numFmtId="0" fontId="83" fillId="0" borderId="556" xfId="4" applyFont="1" applyFill="1" applyBorder="1" applyAlignment="1">
      <alignment horizontal="center" vertical="center" wrapText="1"/>
    </xf>
    <xf numFmtId="0" fontId="82" fillId="0" borderId="593" xfId="0" applyFont="1" applyFill="1" applyBorder="1" applyAlignment="1">
      <alignment horizontal="center" vertical="center"/>
    </xf>
    <xf numFmtId="0" fontId="82" fillId="0" borderId="594" xfId="0" applyFont="1" applyFill="1" applyBorder="1" applyAlignment="1">
      <alignment horizontal="center" vertical="center"/>
    </xf>
    <xf numFmtId="0" fontId="82" fillId="0" borderId="586" xfId="0" applyFont="1" applyFill="1" applyBorder="1" applyAlignment="1">
      <alignment horizontal="center" vertical="center"/>
    </xf>
    <xf numFmtId="0" fontId="82" fillId="0" borderId="440" xfId="0" applyFont="1" applyFill="1" applyBorder="1" applyAlignment="1">
      <alignment horizontal="center" vertical="center"/>
    </xf>
    <xf numFmtId="0" fontId="82" fillId="0" borderId="441" xfId="0" applyFont="1" applyFill="1" applyBorder="1" applyAlignment="1">
      <alignment horizontal="center" vertical="center"/>
    </xf>
    <xf numFmtId="0" fontId="82" fillId="0" borderId="442" xfId="0" applyFont="1" applyFill="1" applyBorder="1" applyAlignment="1">
      <alignment horizontal="center" vertical="center"/>
    </xf>
    <xf numFmtId="0" fontId="83" fillId="0" borderId="308" xfId="4" applyFont="1" applyFill="1" applyBorder="1" applyAlignment="1">
      <alignment horizontal="center" vertical="center" wrapText="1"/>
    </xf>
    <xf numFmtId="0" fontId="83" fillId="0" borderId="309" xfId="4" applyFont="1" applyFill="1" applyBorder="1" applyAlignment="1">
      <alignment horizontal="center" vertical="center" wrapText="1"/>
    </xf>
    <xf numFmtId="0" fontId="132" fillId="0" borderId="309" xfId="4" applyFont="1" applyFill="1" applyBorder="1" applyAlignment="1">
      <alignment horizontal="center" vertical="center" wrapText="1"/>
    </xf>
    <xf numFmtId="0" fontId="82" fillId="0" borderId="326" xfId="0" applyFont="1" applyFill="1" applyBorder="1" applyAlignment="1">
      <alignment horizontal="center" vertical="center" wrapText="1"/>
    </xf>
    <xf numFmtId="0" fontId="82" fillId="0" borderId="322" xfId="0" applyFont="1" applyFill="1" applyBorder="1" applyAlignment="1">
      <alignment horizontal="center" vertical="center" wrapText="1"/>
    </xf>
    <xf numFmtId="0" fontId="82" fillId="0" borderId="321" xfId="0" applyFont="1" applyFill="1" applyBorder="1" applyAlignment="1">
      <alignment horizontal="center" vertical="center" wrapText="1"/>
    </xf>
    <xf numFmtId="0" fontId="84" fillId="0" borderId="321" xfId="0" applyFont="1" applyFill="1" applyBorder="1" applyAlignment="1">
      <alignment horizontal="center" vertical="center" wrapText="1"/>
    </xf>
    <xf numFmtId="0" fontId="45" fillId="0" borderId="563" xfId="0" applyFont="1" applyFill="1" applyBorder="1" applyAlignment="1">
      <alignment horizontal="center" vertical="center" wrapText="1"/>
    </xf>
    <xf numFmtId="0" fontId="45" fillId="0" borderId="467" xfId="0" applyFont="1" applyFill="1" applyBorder="1" applyAlignment="1">
      <alignment horizontal="center" vertical="center" wrapText="1"/>
    </xf>
    <xf numFmtId="0" fontId="45" fillId="0" borderId="553" xfId="0" applyFont="1" applyFill="1" applyBorder="1" applyAlignment="1">
      <alignment horizontal="center" vertical="center" wrapText="1"/>
    </xf>
    <xf numFmtId="0" fontId="57" fillId="0" borderId="542" xfId="0" applyFont="1" applyFill="1" applyBorder="1" applyAlignment="1">
      <alignment vertical="center" wrapText="1"/>
    </xf>
    <xf numFmtId="0" fontId="5" fillId="0" borderId="439" xfId="0" applyFont="1" applyFill="1" applyBorder="1" applyAlignment="1">
      <alignment horizontal="center" vertical="center" wrapText="1"/>
    </xf>
    <xf numFmtId="0" fontId="5" fillId="0" borderId="438" xfId="0" applyFont="1" applyFill="1" applyBorder="1" applyAlignment="1">
      <alignment horizontal="center" vertical="center" wrapText="1"/>
    </xf>
    <xf numFmtId="0" fontId="5" fillId="0" borderId="599" xfId="0" applyFont="1" applyFill="1" applyBorder="1" applyAlignment="1">
      <alignment horizontal="center" vertical="center" wrapText="1"/>
    </xf>
    <xf numFmtId="0" fontId="5" fillId="0" borderId="600" xfId="0" applyFont="1" applyFill="1" applyBorder="1" applyAlignment="1">
      <alignment horizontal="center" vertical="center" wrapText="1"/>
    </xf>
    <xf numFmtId="0" fontId="5" fillId="0" borderId="601" xfId="0" applyFont="1" applyFill="1" applyBorder="1" applyAlignment="1">
      <alignment horizontal="center" vertical="center" wrapText="1"/>
    </xf>
    <xf numFmtId="0" fontId="5" fillId="0" borderId="602" xfId="0" applyFont="1" applyFill="1" applyBorder="1" applyAlignment="1">
      <alignment horizontal="center" vertical="center" wrapText="1"/>
    </xf>
    <xf numFmtId="0" fontId="5" fillId="0" borderId="603" xfId="0" applyFont="1" applyFill="1" applyBorder="1" applyAlignment="1">
      <alignment horizontal="center" vertical="center" wrapText="1"/>
    </xf>
    <xf numFmtId="0" fontId="7" fillId="0" borderId="572" xfId="4" applyFont="1" applyFill="1" applyBorder="1" applyAlignment="1">
      <alignment horizontal="center" vertical="center" wrapText="1"/>
    </xf>
    <xf numFmtId="0" fontId="7" fillId="0" borderId="557" xfId="4" applyFont="1" applyFill="1" applyBorder="1" applyAlignment="1">
      <alignment horizontal="center" vertical="center" wrapText="1"/>
    </xf>
    <xf numFmtId="0" fontId="7" fillId="0" borderId="555" xfId="4" applyFont="1" applyFill="1" applyBorder="1" applyAlignment="1">
      <alignment horizontal="center" vertical="center" wrapText="1"/>
    </xf>
    <xf numFmtId="0" fontId="7" fillId="0" borderId="556" xfId="4" applyFont="1" applyFill="1" applyBorder="1" applyAlignment="1">
      <alignment horizontal="center" vertical="center" wrapText="1"/>
    </xf>
    <xf numFmtId="0" fontId="45" fillId="0" borderId="554" xfId="0" applyFont="1" applyFill="1" applyBorder="1" applyAlignment="1">
      <alignment horizontal="center" vertical="center" wrapText="1"/>
    </xf>
    <xf numFmtId="0" fontId="57" fillId="0" borderId="388" xfId="0" applyFont="1" applyFill="1" applyBorder="1" applyAlignment="1">
      <alignment vertical="center" wrapText="1"/>
    </xf>
    <xf numFmtId="0" fontId="5" fillId="0" borderId="388" xfId="0" applyFont="1" applyFill="1" applyBorder="1" applyAlignment="1">
      <alignment horizontal="center" vertical="center" wrapText="1"/>
    </xf>
    <xf numFmtId="0" fontId="5" fillId="0" borderId="437" xfId="0" applyFont="1" applyFill="1" applyBorder="1" applyAlignment="1">
      <alignment horizontal="center" vertical="center" wrapText="1"/>
    </xf>
    <xf numFmtId="0" fontId="7" fillId="0" borderId="595" xfId="4" applyFont="1" applyFill="1" applyBorder="1" applyAlignment="1">
      <alignment horizontal="center" vertical="center" wrapText="1"/>
    </xf>
    <xf numFmtId="0" fontId="7" fillId="0" borderId="554" xfId="4" applyFont="1" applyFill="1" applyBorder="1" applyAlignment="1">
      <alignment horizontal="center" vertical="center" wrapText="1"/>
    </xf>
    <xf numFmtId="0" fontId="12" fillId="0" borderId="608" xfId="0" applyFont="1" applyFill="1" applyBorder="1" applyAlignment="1">
      <alignment horizontal="left" vertical="center" wrapText="1"/>
    </xf>
    <xf numFmtId="0" fontId="12" fillId="0" borderId="600" xfId="0" applyFont="1" applyFill="1" applyBorder="1" applyAlignment="1">
      <alignment horizontal="left" vertical="center" wrapText="1"/>
    </xf>
    <xf numFmtId="0" fontId="12" fillId="0" borderId="608" xfId="0" applyFont="1" applyFill="1" applyBorder="1" applyAlignment="1">
      <alignment horizontal="center" vertical="center" wrapText="1"/>
    </xf>
    <xf numFmtId="0" fontId="12" fillId="0" borderId="600" xfId="0" applyFont="1" applyFill="1" applyBorder="1" applyAlignment="1">
      <alignment horizontal="center" vertical="center" wrapText="1"/>
    </xf>
    <xf numFmtId="0" fontId="5" fillId="0" borderId="609" xfId="0" applyFont="1" applyFill="1" applyBorder="1" applyAlignment="1">
      <alignment horizontal="center" vertical="center" wrapText="1"/>
    </xf>
    <xf numFmtId="0" fontId="12" fillId="0" borderId="599" xfId="0" applyFont="1" applyFill="1" applyBorder="1" applyAlignment="1">
      <alignment horizontal="center" vertical="center" wrapText="1"/>
    </xf>
    <xf numFmtId="0" fontId="57" fillId="0" borderId="396" xfId="0" applyFont="1" applyFill="1" applyBorder="1" applyAlignment="1">
      <alignment vertical="center" wrapText="1"/>
    </xf>
    <xf numFmtId="0" fontId="57" fillId="0" borderId="397" xfId="0" applyFont="1" applyFill="1" applyBorder="1" applyAlignment="1">
      <alignment vertical="center" wrapText="1"/>
    </xf>
    <xf numFmtId="0" fontId="58" fillId="0" borderId="2" xfId="0" applyFont="1" applyFill="1" applyBorder="1" applyAlignment="1">
      <alignment vertical="center" wrapText="1"/>
    </xf>
    <xf numFmtId="0" fontId="82" fillId="0" borderId="607" xfId="0" applyFont="1" applyFill="1" applyBorder="1" applyAlignment="1">
      <alignment horizontal="center" vertical="center" wrapText="1"/>
    </xf>
    <xf numFmtId="0" fontId="82" fillId="0" borderId="606" xfId="0" applyFont="1" applyFill="1" applyBorder="1" applyAlignment="1">
      <alignment horizontal="center" vertical="center" wrapText="1"/>
    </xf>
    <xf numFmtId="0" fontId="82" fillId="0" borderId="59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59" fillId="0" borderId="0" xfId="24" applyFont="1" applyAlignment="1">
      <alignment horizontal="center"/>
    </xf>
    <xf numFmtId="0" fontId="19" fillId="4" borderId="563" xfId="10" quotePrefix="1" applyFont="1" applyFill="1" applyBorder="1" applyAlignment="1">
      <alignment vertical="center" wrapText="1"/>
    </xf>
    <xf numFmtId="0" fontId="16" fillId="4" borderId="372" xfId="10" quotePrefix="1" applyFont="1" applyFill="1" applyBorder="1" applyAlignment="1">
      <alignment vertical="center" wrapText="1"/>
    </xf>
    <xf numFmtId="0" fontId="16" fillId="4" borderId="382" xfId="10" quotePrefix="1" applyFont="1" applyFill="1" applyBorder="1" applyAlignment="1">
      <alignment vertical="center" wrapText="1"/>
    </xf>
    <xf numFmtId="0" fontId="16" fillId="4" borderId="492" xfId="10" quotePrefix="1" applyFont="1" applyFill="1" applyBorder="1" applyAlignment="1">
      <alignment vertical="center" wrapText="1"/>
    </xf>
    <xf numFmtId="0" fontId="17" fillId="4" borderId="612" xfId="10" applyFont="1" applyFill="1" applyBorder="1" applyAlignment="1">
      <alignment vertical="center" wrapText="1"/>
    </xf>
    <xf numFmtId="0" fontId="17" fillId="0" borderId="473" xfId="10" quotePrefix="1" applyFont="1" applyFill="1" applyBorder="1" applyAlignment="1">
      <alignment horizontal="center" vertical="center" wrapText="1"/>
    </xf>
    <xf numFmtId="0" fontId="17" fillId="0" borderId="471" xfId="10" quotePrefix="1" applyFont="1" applyFill="1" applyBorder="1" applyAlignment="1">
      <alignment horizontal="center" vertical="center" wrapText="1"/>
    </xf>
    <xf numFmtId="0" fontId="17" fillId="0" borderId="474" xfId="10" quotePrefix="1" applyFont="1" applyFill="1" applyBorder="1" applyAlignment="1">
      <alignment horizontal="center" vertical="center" wrapText="1"/>
    </xf>
    <xf numFmtId="0" fontId="16" fillId="4" borderId="470" xfId="6" applyFont="1" applyFill="1" applyBorder="1" applyAlignment="1">
      <alignment vertical="center" wrapText="1"/>
    </xf>
    <xf numFmtId="0" fontId="16" fillId="4" borderId="472" xfId="6" applyFont="1" applyFill="1" applyBorder="1" applyAlignment="1">
      <alignment vertical="center" wrapText="1"/>
    </xf>
    <xf numFmtId="0" fontId="18" fillId="4" borderId="563" xfId="0" applyFont="1" applyFill="1" applyBorder="1" applyAlignment="1">
      <alignment horizontal="left" vertical="center" wrapText="1"/>
    </xf>
    <xf numFmtId="0" fontId="16" fillId="4" borderId="613" xfId="3" quotePrefix="1" applyFont="1" applyFill="1" applyBorder="1" applyAlignment="1">
      <alignment horizontal="center" vertical="center" textRotation="255" wrapText="1"/>
    </xf>
    <xf numFmtId="0" fontId="16" fillId="4" borderId="614" xfId="3" quotePrefix="1" applyFont="1" applyFill="1" applyBorder="1" applyAlignment="1">
      <alignment horizontal="center" vertical="center" textRotation="255" wrapText="1"/>
    </xf>
    <xf numFmtId="0" fontId="16" fillId="4" borderId="610" xfId="3" quotePrefix="1" applyFont="1" applyFill="1" applyBorder="1" applyAlignment="1">
      <alignment horizontal="center" vertical="center" textRotation="255" wrapText="1"/>
    </xf>
    <xf numFmtId="0" fontId="16" fillId="4" borderId="542" xfId="6" applyFont="1" applyFill="1" applyBorder="1" applyAlignment="1">
      <alignment vertical="center" wrapText="1"/>
    </xf>
    <xf numFmtId="0" fontId="16" fillId="4" borderId="337" xfId="6" applyFont="1" applyFill="1" applyBorder="1" applyAlignment="1">
      <alignment vertical="center" wrapText="1"/>
    </xf>
    <xf numFmtId="0" fontId="23" fillId="4" borderId="563" xfId="0" applyFont="1" applyFill="1" applyBorder="1" applyAlignment="1">
      <alignment horizontal="left" vertical="center" wrapText="1"/>
    </xf>
    <xf numFmtId="0" fontId="17" fillId="4" borderId="613" xfId="6" quotePrefix="1" applyFont="1" applyFill="1" applyBorder="1" applyAlignment="1">
      <alignment vertical="center" wrapText="1"/>
    </xf>
    <xf numFmtId="0" fontId="17" fillId="4" borderId="615" xfId="6" quotePrefix="1" applyFont="1" applyFill="1" applyBorder="1" applyAlignment="1">
      <alignment vertical="center" wrapText="1"/>
    </xf>
    <xf numFmtId="0" fontId="16" fillId="4" borderId="616" xfId="6" quotePrefix="1" applyFont="1" applyFill="1" applyBorder="1" applyAlignment="1">
      <alignment vertical="center" wrapText="1"/>
    </xf>
    <xf numFmtId="0" fontId="17" fillId="4" borderId="614" xfId="6" quotePrefix="1" applyFont="1" applyFill="1" applyBorder="1" applyAlignment="1">
      <alignment vertical="center" wrapText="1"/>
    </xf>
    <xf numFmtId="0" fontId="16" fillId="4" borderId="617" xfId="6" quotePrefix="1" applyFont="1" applyFill="1" applyBorder="1" applyAlignment="1">
      <alignment vertical="center" wrapText="1"/>
    </xf>
    <xf numFmtId="0" fontId="16" fillId="4" borderId="454" xfId="6" quotePrefix="1" applyFont="1" applyFill="1" applyBorder="1" applyAlignment="1">
      <alignment vertical="center" wrapText="1"/>
    </xf>
    <xf numFmtId="0" fontId="16" fillId="4" borderId="455" xfId="6" quotePrefix="1" applyFont="1" applyFill="1" applyBorder="1" applyAlignment="1">
      <alignment vertical="center" wrapText="1"/>
    </xf>
    <xf numFmtId="0" fontId="16" fillId="4" borderId="457" xfId="6" quotePrefix="1" applyFont="1" applyFill="1" applyBorder="1" applyAlignment="1">
      <alignment vertical="center" wrapText="1"/>
    </xf>
    <xf numFmtId="0" fontId="16" fillId="4" borderId="471" xfId="6" applyFont="1" applyFill="1" applyBorder="1" applyAlignment="1">
      <alignment vertical="center" wrapText="1"/>
    </xf>
    <xf numFmtId="0" fontId="16" fillId="4" borderId="618" xfId="6" applyFont="1" applyFill="1" applyBorder="1" applyAlignment="1">
      <alignment vertical="center" wrapText="1"/>
    </xf>
    <xf numFmtId="0" fontId="16" fillId="4" borderId="619" xfId="6" applyFont="1" applyFill="1" applyBorder="1" applyAlignment="1">
      <alignment vertical="center" wrapText="1"/>
    </xf>
    <xf numFmtId="0" fontId="16" fillId="4" borderId="620" xfId="6" applyFont="1" applyFill="1" applyBorder="1" applyAlignment="1">
      <alignment vertical="center" wrapText="1"/>
    </xf>
    <xf numFmtId="0" fontId="16" fillId="5" borderId="494" xfId="6" applyFont="1" applyFill="1" applyBorder="1" applyAlignment="1">
      <alignment vertical="center" wrapText="1"/>
    </xf>
    <xf numFmtId="0" fontId="16" fillId="5" borderId="528" xfId="6" applyFont="1" applyFill="1" applyBorder="1" applyAlignment="1">
      <alignment vertical="center" wrapText="1"/>
    </xf>
    <xf numFmtId="0" fontId="16" fillId="5" borderId="529" xfId="6" applyFont="1" applyFill="1" applyBorder="1" applyAlignment="1">
      <alignment vertical="center" wrapText="1"/>
    </xf>
    <xf numFmtId="0" fontId="17" fillId="0" borderId="482" xfId="10" quotePrefix="1" applyFont="1" applyFill="1" applyBorder="1" applyAlignment="1">
      <alignment horizontal="center" vertical="center" wrapText="1"/>
    </xf>
    <xf numFmtId="0" fontId="17" fillId="4" borderId="482" xfId="10" quotePrefix="1" applyFont="1" applyFill="1" applyBorder="1" applyAlignment="1">
      <alignment horizontal="center" vertical="center" wrapText="1"/>
    </xf>
    <xf numFmtId="0" fontId="16" fillId="4" borderId="621" xfId="10" quotePrefix="1" applyFont="1" applyFill="1" applyBorder="1" applyAlignment="1">
      <alignment vertical="center" wrapText="1"/>
    </xf>
    <xf numFmtId="0" fontId="17" fillId="0" borderId="470" xfId="10" quotePrefix="1" applyFont="1" applyFill="1" applyBorder="1" applyAlignment="1">
      <alignment horizontal="center" vertical="center" wrapText="1"/>
    </xf>
    <xf numFmtId="0" fontId="16" fillId="4" borderId="542" xfId="3" quotePrefix="1" applyFont="1" applyFill="1" applyBorder="1" applyAlignment="1">
      <alignment horizontal="center" vertical="center" textRotation="255" wrapText="1"/>
    </xf>
    <xf numFmtId="0" fontId="16" fillId="4" borderId="622" xfId="6" quotePrefix="1" applyFont="1" applyFill="1" applyBorder="1" applyAlignment="1">
      <alignment vertical="center" wrapText="1"/>
    </xf>
    <xf numFmtId="0" fontId="17" fillId="4" borderId="370" xfId="10" quotePrefix="1" applyFont="1" applyFill="1" applyBorder="1" applyAlignment="1">
      <alignment horizontal="center" vertical="center" wrapText="1"/>
    </xf>
    <xf numFmtId="0" fontId="17" fillId="4" borderId="371" xfId="10" quotePrefix="1" applyFont="1" applyFill="1" applyBorder="1" applyAlignment="1">
      <alignment horizontal="center" vertical="center" wrapText="1"/>
    </xf>
    <xf numFmtId="0" fontId="17" fillId="4" borderId="372" xfId="10" quotePrefix="1" applyFont="1" applyFill="1" applyBorder="1" applyAlignment="1">
      <alignment horizontal="center" vertical="center" wrapText="1"/>
    </xf>
    <xf numFmtId="0" fontId="17" fillId="4" borderId="618" xfId="10" quotePrefix="1" applyFont="1" applyFill="1" applyBorder="1" applyAlignment="1">
      <alignment horizontal="center" vertical="center" wrapText="1"/>
    </xf>
    <xf numFmtId="0" fontId="17" fillId="4" borderId="619" xfId="10" quotePrefix="1" applyFont="1" applyFill="1" applyBorder="1" applyAlignment="1">
      <alignment horizontal="center" vertical="center" wrapText="1"/>
    </xf>
    <xf numFmtId="0" fontId="17" fillId="4" borderId="620" xfId="10" quotePrefix="1" applyFont="1" applyFill="1" applyBorder="1" applyAlignment="1">
      <alignment horizontal="center" vertical="center" wrapText="1"/>
    </xf>
    <xf numFmtId="0" fontId="16" fillId="4" borderId="519" xfId="10" quotePrefix="1" applyFont="1" applyFill="1" applyBorder="1" applyAlignment="1">
      <alignment horizontal="center" vertical="center" wrapText="1"/>
    </xf>
    <xf numFmtId="0" fontId="16" fillId="4" borderId="613" xfId="10" quotePrefix="1" applyFont="1" applyFill="1" applyBorder="1" applyAlignment="1">
      <alignment horizontal="center" vertical="center" wrapText="1"/>
    </xf>
    <xf numFmtId="0" fontId="16" fillId="4" borderId="563" xfId="10" quotePrefix="1" applyFont="1" applyFill="1" applyBorder="1" applyAlignment="1">
      <alignment horizontal="center" vertical="center" wrapText="1"/>
    </xf>
    <xf numFmtId="0" fontId="17" fillId="4" borderId="370" xfId="6" quotePrefix="1" applyFont="1" applyFill="1" applyBorder="1" applyAlignment="1">
      <alignment horizontal="center" vertical="center" wrapText="1"/>
    </xf>
    <xf numFmtId="0" fontId="17" fillId="4" borderId="371" xfId="6" quotePrefix="1" applyFont="1" applyFill="1" applyBorder="1" applyAlignment="1">
      <alignment horizontal="center" vertical="center" wrapText="1"/>
    </xf>
    <xf numFmtId="0" fontId="17" fillId="4" borderId="372" xfId="6" quotePrefix="1" applyFont="1" applyFill="1" applyBorder="1" applyAlignment="1">
      <alignment horizontal="center" vertical="center" wrapText="1"/>
    </xf>
    <xf numFmtId="0" fontId="17" fillId="4" borderId="382" xfId="6" quotePrefix="1" applyFont="1" applyFill="1" applyBorder="1" applyAlignment="1">
      <alignment horizontal="center" vertical="center" wrapText="1"/>
    </xf>
    <xf numFmtId="0" fontId="17" fillId="4" borderId="454" xfId="6" quotePrefix="1" applyFont="1" applyFill="1" applyBorder="1" applyAlignment="1">
      <alignment horizontal="center" vertical="center" wrapText="1"/>
    </xf>
    <xf numFmtId="0" fontId="17" fillId="4" borderId="455" xfId="6" quotePrefix="1" applyFont="1" applyFill="1" applyBorder="1" applyAlignment="1">
      <alignment horizontal="center" vertical="center" wrapText="1"/>
    </xf>
    <xf numFmtId="0" fontId="17" fillId="4" borderId="456" xfId="6" quotePrefix="1" applyFont="1" applyFill="1" applyBorder="1" applyAlignment="1">
      <alignment horizontal="center" vertical="center" wrapText="1"/>
    </xf>
    <xf numFmtId="0" fontId="17" fillId="4" borderId="622" xfId="6" quotePrefix="1" applyFont="1" applyFill="1" applyBorder="1" applyAlignment="1">
      <alignment horizontal="center" vertical="center" wrapText="1"/>
    </xf>
    <xf numFmtId="0" fontId="17" fillId="4" borderId="457" xfId="6" quotePrefix="1" applyFont="1" applyFill="1" applyBorder="1" applyAlignment="1">
      <alignment horizontal="center" vertical="center" wrapText="1"/>
    </xf>
    <xf numFmtId="0" fontId="17" fillId="4" borderId="526" xfId="10" quotePrefix="1" applyFont="1" applyFill="1" applyBorder="1" applyAlignment="1">
      <alignment horizontal="center" vertical="center" wrapText="1"/>
    </xf>
    <xf numFmtId="0" fontId="24" fillId="4" borderId="563" xfId="0" applyFont="1" applyFill="1" applyBorder="1" applyAlignment="1">
      <alignment horizontal="center" vertical="center"/>
    </xf>
    <xf numFmtId="0" fontId="24" fillId="4" borderId="614" xfId="0" applyFont="1" applyFill="1" applyBorder="1" applyAlignment="1">
      <alignment horizontal="center" vertical="center"/>
    </xf>
    <xf numFmtId="0" fontId="17" fillId="4" borderId="610" xfId="10" quotePrefix="1" applyFont="1" applyFill="1" applyBorder="1" applyAlignment="1">
      <alignment horizontal="center" vertical="center" wrapText="1"/>
    </xf>
    <xf numFmtId="0" fontId="24" fillId="4" borderId="613" xfId="0" applyFont="1" applyFill="1" applyBorder="1" applyAlignment="1">
      <alignment horizontal="center" vertical="center"/>
    </xf>
    <xf numFmtId="0" fontId="15" fillId="4" borderId="613" xfId="0" applyFont="1" applyFill="1" applyBorder="1" applyAlignment="1">
      <alignment horizontal="center" vertical="center"/>
    </xf>
    <xf numFmtId="0" fontId="15" fillId="4" borderId="614" xfId="0" applyFont="1" applyFill="1" applyBorder="1" applyAlignment="1">
      <alignment horizontal="center" vertical="center"/>
    </xf>
    <xf numFmtId="0" fontId="16" fillId="4" borderId="504" xfId="10" quotePrefix="1" applyFont="1" applyFill="1" applyBorder="1" applyAlignment="1">
      <alignment horizontal="center" vertical="center" wrapText="1"/>
    </xf>
    <xf numFmtId="0" fontId="17" fillId="4" borderId="612" xfId="10" quotePrefix="1" applyFont="1" applyFill="1" applyBorder="1" applyAlignment="1">
      <alignment vertical="center" wrapText="1"/>
    </xf>
    <xf numFmtId="0" fontId="16" fillId="4" borderId="623" xfId="6" applyFont="1" applyFill="1" applyBorder="1" applyAlignment="1">
      <alignment horizontal="center" vertical="center" wrapText="1"/>
    </xf>
    <xf numFmtId="0" fontId="16" fillId="4" borderId="619" xfId="6" applyFont="1" applyFill="1" applyBorder="1" applyAlignment="1">
      <alignment horizontal="center" vertical="center" wrapText="1"/>
    </xf>
    <xf numFmtId="0" fontId="16" fillId="4" borderId="620" xfId="6" applyFont="1" applyFill="1" applyBorder="1" applyAlignment="1">
      <alignment horizontal="center" vertical="center" wrapText="1"/>
    </xf>
    <xf numFmtId="0" fontId="16" fillId="4" borderId="613" xfId="6" quotePrefix="1" applyFont="1" applyFill="1" applyBorder="1" applyAlignment="1">
      <alignment horizontal="center" vertical="center" wrapText="1"/>
    </xf>
    <xf numFmtId="0" fontId="16" fillId="4" borderId="615" xfId="6" quotePrefix="1" applyFont="1" applyFill="1" applyBorder="1" applyAlignment="1">
      <alignment horizontal="center" vertical="center" wrapText="1"/>
    </xf>
    <xf numFmtId="0" fontId="16" fillId="4" borderId="617" xfId="6" quotePrefix="1" applyFont="1" applyFill="1" applyBorder="1" applyAlignment="1">
      <alignment horizontal="center" vertical="center" wrapText="1"/>
    </xf>
    <xf numFmtId="0" fontId="16" fillId="4" borderId="614" xfId="6" quotePrefix="1" applyFont="1" applyFill="1" applyBorder="1" applyAlignment="1">
      <alignment horizontal="center" vertical="center" wrapText="1"/>
    </xf>
    <xf numFmtId="0" fontId="16" fillId="4" borderId="610" xfId="6" quotePrefix="1" applyFont="1" applyFill="1" applyBorder="1" applyAlignment="1">
      <alignment horizontal="center" vertical="center" wrapText="1"/>
    </xf>
    <xf numFmtId="0" fontId="24" fillId="4" borderId="506" xfId="0" applyFont="1" applyFill="1" applyBorder="1" applyAlignment="1">
      <alignment horizontal="center" vertical="center"/>
    </xf>
    <xf numFmtId="0" fontId="24" fillId="4" borderId="337" xfId="0" applyFont="1" applyFill="1" applyBorder="1" applyAlignment="1">
      <alignment horizontal="center" vertical="center"/>
    </xf>
    <xf numFmtId="0" fontId="17" fillId="4" borderId="253" xfId="10" quotePrefix="1" applyFont="1" applyFill="1" applyBorder="1" applyAlignment="1">
      <alignment horizontal="center" vertical="center" wrapText="1"/>
    </xf>
    <xf numFmtId="0" fontId="24" fillId="4" borderId="470" xfId="0" applyFont="1" applyFill="1" applyBorder="1" applyAlignment="1">
      <alignment horizontal="center" vertical="center"/>
    </xf>
    <xf numFmtId="0" fontId="24" fillId="4" borderId="471" xfId="0" applyFont="1" applyFill="1" applyBorder="1" applyAlignment="1">
      <alignment horizontal="center" vertical="center"/>
    </xf>
    <xf numFmtId="0" fontId="23" fillId="4" borderId="555" xfId="0" applyFont="1" applyFill="1" applyBorder="1" applyAlignment="1">
      <alignment horizontal="left" vertical="center" wrapText="1"/>
    </xf>
    <xf numFmtId="0" fontId="19" fillId="4" borderId="459" xfId="10" applyFont="1" applyFill="1" applyBorder="1" applyAlignment="1">
      <alignment vertical="center" wrapText="1"/>
    </xf>
    <xf numFmtId="0" fontId="17" fillId="4" borderId="458" xfId="6" quotePrefix="1" applyFont="1" applyFill="1" applyBorder="1" applyAlignment="1">
      <alignment horizontal="center" vertical="center" wrapText="1"/>
    </xf>
    <xf numFmtId="0" fontId="17" fillId="4" borderId="484" xfId="6" quotePrefix="1" applyFont="1" applyFill="1" applyBorder="1" applyAlignment="1">
      <alignment horizontal="center" vertical="center" wrapText="1"/>
    </xf>
    <xf numFmtId="0" fontId="24" fillId="4" borderId="501" xfId="0" applyFont="1" applyFill="1" applyBorder="1" applyAlignment="1">
      <alignment horizontal="center" vertical="center"/>
    </xf>
    <xf numFmtId="0" fontId="15" fillId="4" borderId="501" xfId="0" applyFont="1" applyFill="1" applyBorder="1" applyAlignment="1">
      <alignment horizontal="center" vertical="center"/>
    </xf>
    <xf numFmtId="0" fontId="15" fillId="4" borderId="337" xfId="0" applyFont="1" applyFill="1" applyBorder="1" applyAlignment="1">
      <alignment horizontal="center" vertical="center"/>
    </xf>
    <xf numFmtId="0" fontId="24" fillId="4" borderId="474" xfId="0" applyFont="1" applyFill="1" applyBorder="1" applyAlignment="1">
      <alignment horizontal="center" vertical="center"/>
    </xf>
    <xf numFmtId="0" fontId="15" fillId="4" borderId="474" xfId="0" applyFont="1" applyFill="1" applyBorder="1" applyAlignment="1">
      <alignment horizontal="center" vertical="center"/>
    </xf>
    <xf numFmtId="0" fontId="15" fillId="4" borderId="471" xfId="0" applyFont="1" applyFill="1" applyBorder="1" applyAlignment="1">
      <alignment horizontal="center" vertical="center"/>
    </xf>
    <xf numFmtId="0" fontId="20" fillId="4" borderId="470" xfId="0" applyFont="1" applyFill="1" applyBorder="1" applyAlignment="1">
      <alignment horizontal="center" vertical="center" wrapText="1"/>
    </xf>
    <xf numFmtId="0" fontId="20" fillId="4" borderId="471" xfId="0" applyFont="1" applyFill="1" applyBorder="1" applyAlignment="1">
      <alignment horizontal="center" vertical="center" wrapText="1"/>
    </xf>
    <xf numFmtId="0" fontId="20" fillId="4" borderId="472" xfId="0" applyFont="1" applyFill="1" applyBorder="1" applyAlignment="1">
      <alignment horizontal="center" vertical="center" wrapText="1"/>
    </xf>
    <xf numFmtId="0" fontId="20" fillId="4" borderId="474" xfId="0" applyFont="1" applyFill="1" applyBorder="1" applyAlignment="1">
      <alignment horizontal="center" vertical="center" wrapText="1"/>
    </xf>
    <xf numFmtId="0" fontId="20" fillId="4" borderId="475" xfId="0" applyFont="1" applyFill="1" applyBorder="1" applyAlignment="1">
      <alignment horizontal="center" vertical="center" wrapText="1"/>
    </xf>
    <xf numFmtId="0" fontId="16" fillId="4" borderId="610" xfId="6" applyFont="1" applyFill="1" applyBorder="1" applyAlignment="1">
      <alignment horizontal="center" vertical="center" wrapText="1"/>
    </xf>
    <xf numFmtId="0" fontId="16" fillId="4" borderId="479" xfId="10" quotePrefix="1" applyFont="1" applyFill="1" applyBorder="1" applyAlignment="1">
      <alignment horizontal="center" vertical="center" wrapText="1"/>
    </xf>
    <xf numFmtId="0" fontId="16" fillId="4" borderId="520" xfId="6" quotePrefix="1" applyFont="1" applyFill="1" applyBorder="1" applyAlignment="1">
      <alignment horizontal="center" vertical="center" wrapText="1"/>
    </xf>
    <xf numFmtId="0" fontId="19" fillId="4" borderId="542" xfId="10" quotePrefix="1" applyFont="1" applyFill="1" applyBorder="1" applyAlignment="1">
      <alignment vertical="center" wrapText="1"/>
    </xf>
    <xf numFmtId="0" fontId="16" fillId="4" borderId="506" xfId="10" quotePrefix="1" applyFont="1" applyFill="1" applyBorder="1" applyAlignment="1">
      <alignment vertical="center" wrapText="1"/>
    </xf>
    <xf numFmtId="0" fontId="16" fillId="4" borderId="337" xfId="10" quotePrefix="1" applyFont="1" applyFill="1" applyBorder="1" applyAlignment="1">
      <alignment vertical="center" wrapText="1"/>
    </xf>
    <xf numFmtId="0" fontId="17" fillId="4" borderId="390" xfId="10" quotePrefix="1" applyFont="1" applyFill="1" applyBorder="1" applyAlignment="1">
      <alignment vertical="center" wrapText="1"/>
    </xf>
    <xf numFmtId="0" fontId="18" fillId="4" borderId="506" xfId="0" applyFont="1" applyFill="1" applyBorder="1" applyAlignment="1">
      <alignment horizontal="left" vertical="center" wrapText="1"/>
    </xf>
    <xf numFmtId="0" fontId="18" fillId="4" borderId="337" xfId="0" applyFont="1" applyFill="1" applyBorder="1" applyAlignment="1">
      <alignment horizontal="left" vertical="center" wrapText="1"/>
    </xf>
    <xf numFmtId="0" fontId="129" fillId="4" borderId="612" xfId="10" applyFont="1" applyFill="1" applyBorder="1" applyAlignment="1">
      <alignment vertical="center" wrapText="1"/>
    </xf>
    <xf numFmtId="0" fontId="17" fillId="4" borderId="481" xfId="10" quotePrefix="1" applyFont="1" applyFill="1" applyBorder="1" applyAlignment="1">
      <alignment horizontal="center" vertical="center" wrapText="1"/>
    </xf>
    <xf numFmtId="0" fontId="17" fillId="4" borderId="455" xfId="10" quotePrefix="1" applyFont="1" applyFill="1" applyBorder="1" applyAlignment="1">
      <alignment horizontal="center" vertical="center" wrapText="1"/>
    </xf>
    <xf numFmtId="0" fontId="17" fillId="4" borderId="484" xfId="10" quotePrefix="1" applyFont="1" applyFill="1" applyBorder="1" applyAlignment="1">
      <alignment horizontal="center" vertical="center" wrapText="1"/>
    </xf>
    <xf numFmtId="0" fontId="17" fillId="4" borderId="458" xfId="10" quotePrefix="1" applyFont="1" applyFill="1" applyBorder="1" applyAlignment="1">
      <alignment horizontal="center" vertical="center" wrapText="1"/>
    </xf>
    <xf numFmtId="0" fontId="18" fillId="4" borderId="454" xfId="0" applyFont="1" applyFill="1" applyBorder="1" applyAlignment="1">
      <alignment horizontal="center" vertical="center" wrapText="1"/>
    </xf>
    <xf numFmtId="0" fontId="18" fillId="4" borderId="457" xfId="0" applyFont="1" applyFill="1" applyBorder="1" applyAlignment="1">
      <alignment horizontal="center" vertical="center" wrapText="1"/>
    </xf>
    <xf numFmtId="0" fontId="18" fillId="4" borderId="618" xfId="0" applyFont="1" applyFill="1" applyBorder="1" applyAlignment="1">
      <alignment horizontal="center" vertical="center" wrapText="1"/>
    </xf>
    <xf numFmtId="0" fontId="18" fillId="4" borderId="620" xfId="0" applyFont="1" applyFill="1" applyBorder="1" applyAlignment="1">
      <alignment horizontal="center" vertical="center" wrapText="1"/>
    </xf>
    <xf numFmtId="0" fontId="16" fillId="4" borderId="554" xfId="6" quotePrefix="1" applyFont="1" applyFill="1" applyBorder="1" applyAlignment="1">
      <alignment horizontal="center" vertical="center" wrapText="1"/>
    </xf>
    <xf numFmtId="0" fontId="16" fillId="4" borderId="563" xfId="6" quotePrefix="1" applyFont="1" applyFill="1" applyBorder="1" applyAlignment="1">
      <alignment horizontal="center" vertical="center" wrapText="1"/>
    </xf>
    <xf numFmtId="0" fontId="16" fillId="4" borderId="613" xfId="6" quotePrefix="1" applyFont="1" applyFill="1" applyBorder="1" applyAlignment="1">
      <alignment vertical="center" wrapText="1"/>
    </xf>
    <xf numFmtId="0" fontId="16" fillId="4" borderId="615" xfId="6" quotePrefix="1" applyFont="1" applyFill="1" applyBorder="1" applyAlignment="1">
      <alignment vertical="center" wrapText="1"/>
    </xf>
    <xf numFmtId="0" fontId="17" fillId="4" borderId="615" xfId="6" quotePrefix="1" applyFont="1" applyFill="1" applyBorder="1" applyAlignment="1">
      <alignment horizontal="center" vertical="center" wrapText="1"/>
    </xf>
    <xf numFmtId="0" fontId="17" fillId="4" borderId="610" xfId="6" quotePrefix="1" applyFont="1" applyFill="1" applyBorder="1" applyAlignment="1">
      <alignment horizontal="center" vertical="center" wrapText="1"/>
    </xf>
    <xf numFmtId="0" fontId="18" fillId="4" borderId="613" xfId="0" applyFont="1" applyFill="1" applyBorder="1" applyAlignment="1">
      <alignment horizontal="center" vertical="center" wrapText="1"/>
    </xf>
    <xf numFmtId="0" fontId="18" fillId="4" borderId="615" xfId="0" applyFont="1" applyFill="1" applyBorder="1" applyAlignment="1">
      <alignment horizontal="center" vertical="center" wrapText="1"/>
    </xf>
    <xf numFmtId="0" fontId="18" fillId="4" borderId="616" xfId="0" applyFont="1" applyFill="1" applyBorder="1" applyAlignment="1">
      <alignment horizontal="center" vertical="center" wrapText="1"/>
    </xf>
    <xf numFmtId="0" fontId="18" fillId="4" borderId="455" xfId="0" applyFont="1" applyFill="1" applyBorder="1" applyAlignment="1">
      <alignment horizontal="center" vertical="center" wrapText="1"/>
    </xf>
    <xf numFmtId="0" fontId="18" fillId="4" borderId="470" xfId="0" applyFont="1" applyFill="1" applyBorder="1" applyAlignment="1">
      <alignment horizontal="center" vertical="center" wrapText="1"/>
    </xf>
    <xf numFmtId="0" fontId="18" fillId="4" borderId="471" xfId="0" applyFont="1" applyFill="1" applyBorder="1" applyAlignment="1">
      <alignment horizontal="center" vertical="center" wrapText="1"/>
    </xf>
    <xf numFmtId="0" fontId="18" fillId="4" borderId="472" xfId="0" applyFont="1" applyFill="1" applyBorder="1" applyAlignment="1">
      <alignment horizontal="center" vertical="center" wrapText="1"/>
    </xf>
    <xf numFmtId="0" fontId="129" fillId="4" borderId="542" xfId="10" applyFont="1" applyFill="1" applyBorder="1" applyAlignment="1">
      <alignment vertical="center" wrapText="1"/>
    </xf>
    <xf numFmtId="0" fontId="129" fillId="4" borderId="555" xfId="10" applyFont="1" applyFill="1" applyBorder="1" applyAlignment="1">
      <alignment vertical="center" wrapText="1"/>
    </xf>
    <xf numFmtId="0" fontId="129" fillId="4" borderId="625" xfId="10" applyFont="1" applyFill="1" applyBorder="1" applyAlignment="1">
      <alignment vertical="center" wrapText="1"/>
    </xf>
    <xf numFmtId="0" fontId="19" fillId="4" borderId="496" xfId="10" applyFont="1" applyFill="1" applyBorder="1" applyAlignment="1">
      <alignment vertical="center" wrapText="1"/>
    </xf>
    <xf numFmtId="0" fontId="16" fillId="4" borderId="454" xfId="10" quotePrefix="1" applyFont="1" applyFill="1" applyBorder="1" applyAlignment="1">
      <alignment horizontal="center" vertical="center" wrapText="1"/>
    </xf>
    <xf numFmtId="0" fontId="16" fillId="4" borderId="457" xfId="10" quotePrefix="1" applyFont="1" applyFill="1" applyBorder="1" applyAlignment="1">
      <alignment horizontal="center" vertical="center" wrapText="1"/>
    </xf>
    <xf numFmtId="0" fontId="16" fillId="4" borderId="618" xfId="10" quotePrefix="1" applyFont="1" applyFill="1" applyBorder="1" applyAlignment="1">
      <alignment horizontal="center" vertical="center" wrapText="1"/>
    </xf>
    <xf numFmtId="0" fontId="16" fillId="4" borderId="624" xfId="10" quotePrefix="1" applyFont="1" applyFill="1" applyBorder="1" applyAlignment="1">
      <alignment horizontal="center" vertical="center" wrapText="1"/>
    </xf>
    <xf numFmtId="0" fontId="17" fillId="4" borderId="378" xfId="10" quotePrefix="1" applyFont="1" applyFill="1" applyBorder="1" applyAlignment="1">
      <alignment horizontal="center" vertical="center" wrapText="1"/>
    </xf>
    <xf numFmtId="0" fontId="20" fillId="4" borderId="494" xfId="0" applyFont="1" applyFill="1" applyBorder="1" applyAlignment="1">
      <alignment horizontal="center" vertical="center"/>
    </xf>
    <xf numFmtId="0" fontId="20" fillId="4" borderId="495" xfId="0" applyFont="1" applyFill="1" applyBorder="1" applyAlignment="1">
      <alignment horizontal="center" vertical="center"/>
    </xf>
    <xf numFmtId="0" fontId="20" fillId="4" borderId="49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wrapText="1"/>
    </xf>
    <xf numFmtId="0" fontId="5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26" fillId="0" borderId="621" xfId="24" applyFont="1" applyBorder="1" applyAlignment="1">
      <alignment horizontal="center" vertical="center" wrapText="1"/>
    </xf>
    <xf numFmtId="0" fontId="26" fillId="0" borderId="536" xfId="24" applyFont="1" applyBorder="1" applyAlignment="1">
      <alignment horizontal="center" vertical="center" wrapText="1"/>
    </xf>
    <xf numFmtId="0" fontId="26" fillId="0" borderId="513" xfId="24" applyFont="1" applyBorder="1" applyAlignment="1">
      <alignment horizontal="center" vertical="center" wrapText="1"/>
    </xf>
    <xf numFmtId="0" fontId="3" fillId="0" borderId="469" xfId="24" applyBorder="1" applyAlignment="1">
      <alignment horizontal="center"/>
    </xf>
    <xf numFmtId="0" fontId="3" fillId="0" borderId="542" xfId="24" applyBorder="1" applyAlignment="1">
      <alignment horizontal="center"/>
    </xf>
    <xf numFmtId="0" fontId="26" fillId="0" borderId="491" xfId="24" applyFont="1" applyBorder="1" applyAlignment="1">
      <alignment horizontal="center" vertical="center" wrapText="1"/>
    </xf>
    <xf numFmtId="0" fontId="26" fillId="0" borderId="482" xfId="24" applyFont="1" applyBorder="1" applyAlignment="1">
      <alignment horizontal="center" vertical="center" wrapText="1"/>
    </xf>
    <xf numFmtId="0" fontId="26" fillId="0" borderId="626" xfId="24" applyFont="1" applyBorder="1" applyAlignment="1">
      <alignment horizontal="center" vertical="center" wrapText="1"/>
    </xf>
    <xf numFmtId="0" fontId="28" fillId="0" borderId="631" xfId="24" applyFont="1" applyBorder="1" applyAlignment="1">
      <alignment horizontal="center" vertical="center" wrapText="1"/>
    </xf>
    <xf numFmtId="0" fontId="29" fillId="0" borderId="632" xfId="24" applyFont="1" applyBorder="1" applyAlignment="1">
      <alignment horizontal="center" wrapText="1"/>
    </xf>
    <xf numFmtId="0" fontId="30" fillId="0" borderId="633" xfId="24" applyFont="1" applyBorder="1" applyAlignment="1">
      <alignment horizontal="center" vertical="center"/>
    </xf>
    <xf numFmtId="0" fontId="30" fillId="0" borderId="626" xfId="24" applyFont="1" applyBorder="1" applyAlignment="1">
      <alignment horizontal="center" vertical="center"/>
    </xf>
    <xf numFmtId="0" fontId="31" fillId="0" borderId="518" xfId="24" applyFont="1" applyBorder="1" applyAlignment="1">
      <alignment horizontal="center" vertical="center" wrapText="1"/>
    </xf>
    <xf numFmtId="0" fontId="69" fillId="0" borderId="631" xfId="24" applyFont="1" applyBorder="1" applyAlignment="1">
      <alignment horizontal="center" vertical="center" wrapText="1"/>
    </xf>
    <xf numFmtId="0" fontId="69" fillId="0" borderId="492" xfId="24" applyFont="1" applyBorder="1" applyAlignment="1">
      <alignment horizontal="center" vertical="center" wrapText="1"/>
    </xf>
    <xf numFmtId="0" fontId="70" fillId="0" borderId="631" xfId="24" applyFont="1" applyBorder="1"/>
    <xf numFmtId="0" fontId="70" fillId="0" borderId="632" xfId="24" applyFont="1" applyBorder="1"/>
    <xf numFmtId="0" fontId="70" fillId="0" borderId="482" xfId="24" applyFont="1" applyBorder="1"/>
    <xf numFmtId="0" fontId="70" fillId="0" borderId="626" xfId="24" applyFont="1" applyBorder="1"/>
    <xf numFmtId="0" fontId="70" fillId="0" borderId="634" xfId="24" applyFont="1" applyBorder="1"/>
    <xf numFmtId="0" fontId="70" fillId="0" borderId="633" xfId="24" applyFont="1" applyBorder="1"/>
    <xf numFmtId="0" fontId="71" fillId="0" borderId="634" xfId="24" applyFont="1" applyBorder="1"/>
    <xf numFmtId="0" fontId="71" fillId="0" borderId="635" xfId="24" applyFont="1" applyBorder="1"/>
    <xf numFmtId="0" fontId="32" fillId="0" borderId="491" xfId="0" applyFont="1" applyFill="1" applyBorder="1" applyAlignment="1">
      <alignment horizontal="left"/>
    </xf>
    <xf numFmtId="0" fontId="32" fillId="0" borderId="492" xfId="0" applyFont="1" applyFill="1" applyBorder="1" applyAlignment="1">
      <alignment horizontal="center"/>
    </xf>
    <xf numFmtId="0" fontId="32" fillId="0" borderId="631" xfId="0" applyFont="1" applyFill="1" applyBorder="1" applyAlignment="1">
      <alignment horizontal="center"/>
    </xf>
    <xf numFmtId="0" fontId="32" fillId="0" borderId="632" xfId="0" applyFont="1" applyFill="1" applyBorder="1" applyAlignment="1">
      <alignment horizontal="center"/>
    </xf>
    <xf numFmtId="0" fontId="33" fillId="0" borderId="493" xfId="0" applyFont="1" applyFill="1" applyBorder="1" applyAlignment="1">
      <alignment horizontal="center"/>
    </xf>
    <xf numFmtId="49" fontId="32" fillId="0" borderId="636" xfId="0" applyNumberFormat="1" applyFont="1" applyFill="1" applyBorder="1" applyAlignment="1">
      <alignment horizontal="left"/>
    </xf>
    <xf numFmtId="0" fontId="32" fillId="0" borderId="636" xfId="0" applyFont="1" applyFill="1" applyBorder="1" applyAlignment="1">
      <alignment horizontal="left"/>
    </xf>
    <xf numFmtId="17" fontId="32" fillId="0" borderId="636" xfId="0" applyNumberFormat="1" applyFont="1" applyFill="1" applyBorder="1" applyAlignment="1">
      <alignment horizontal="left"/>
    </xf>
    <xf numFmtId="49" fontId="32" fillId="0" borderId="612" xfId="0" applyNumberFormat="1" applyFont="1" applyFill="1" applyBorder="1" applyAlignment="1">
      <alignment horizontal="left"/>
    </xf>
    <xf numFmtId="0" fontId="32" fillId="0" borderId="612" xfId="0" applyFont="1" applyFill="1" applyBorder="1" applyAlignment="1">
      <alignment horizontal="left"/>
    </xf>
    <xf numFmtId="0" fontId="32" fillId="0" borderId="637" xfId="0" applyFont="1" applyFill="1" applyBorder="1" applyAlignment="1">
      <alignment horizontal="center"/>
    </xf>
    <xf numFmtId="0" fontId="32" fillId="0" borderId="638" xfId="0" applyFont="1" applyFill="1" applyBorder="1" applyAlignment="1">
      <alignment horizontal="center"/>
    </xf>
    <xf numFmtId="0" fontId="33" fillId="0" borderId="495" xfId="0" applyFont="1" applyFill="1" applyBorder="1" applyAlignment="1">
      <alignment horizontal="left" vertical="center"/>
    </xf>
    <xf numFmtId="0" fontId="117" fillId="0" borderId="497" xfId="0" applyFont="1" applyFill="1" applyBorder="1" applyAlignment="1">
      <alignment horizontal="center"/>
    </xf>
    <xf numFmtId="0" fontId="33" fillId="0" borderId="520" xfId="0" applyFont="1" applyFill="1" applyBorder="1" applyAlignment="1">
      <alignment horizontal="center"/>
    </xf>
    <xf numFmtId="49" fontId="117" fillId="0" borderId="491" xfId="0" applyNumberFormat="1" applyFont="1" applyFill="1" applyBorder="1" applyAlignment="1">
      <alignment horizontal="left"/>
    </xf>
    <xf numFmtId="0" fontId="118" fillId="0" borderId="492" xfId="0" applyFont="1" applyFill="1" applyBorder="1" applyAlignment="1">
      <alignment horizontal="center"/>
    </xf>
    <xf numFmtId="0" fontId="118" fillId="0" borderId="492" xfId="24" applyFont="1" applyFill="1" applyBorder="1" applyAlignment="1">
      <alignment horizontal="center"/>
    </xf>
    <xf numFmtId="0" fontId="118" fillId="0" borderId="493" xfId="24" applyFont="1" applyFill="1" applyBorder="1" applyAlignment="1">
      <alignment horizontal="center"/>
    </xf>
    <xf numFmtId="0" fontId="118" fillId="0" borderId="639" xfId="24" applyFont="1" applyFill="1" applyBorder="1" applyAlignment="1">
      <alignment horizontal="center"/>
    </xf>
    <xf numFmtId="0" fontId="119" fillId="0" borderId="639" xfId="24" applyFont="1" applyFill="1" applyBorder="1" applyAlignment="1">
      <alignment horizontal="center" vertical="center" wrapText="1"/>
    </xf>
    <xf numFmtId="0" fontId="112" fillId="0" borderId="493" xfId="24" applyFont="1" applyFill="1" applyBorder="1" applyAlignment="1">
      <alignment horizontal="center" vertical="center" wrapText="1"/>
    </xf>
    <xf numFmtId="49" fontId="116" fillId="0" borderId="491" xfId="0" applyNumberFormat="1" applyFont="1" applyFill="1" applyBorder="1" applyAlignment="1">
      <alignment horizontal="left"/>
    </xf>
    <xf numFmtId="0" fontId="118" fillId="0" borderId="631" xfId="24" applyFont="1" applyFill="1" applyBorder="1" applyAlignment="1">
      <alignment horizontal="center"/>
    </xf>
    <xf numFmtId="0" fontId="118" fillId="0" borderId="632" xfId="24" applyFont="1" applyFill="1" applyBorder="1" applyAlignment="1">
      <alignment horizontal="center"/>
    </xf>
    <xf numFmtId="0" fontId="118" fillId="0" borderId="482" xfId="24" applyFont="1" applyFill="1" applyBorder="1" applyAlignment="1">
      <alignment horizontal="center"/>
    </xf>
    <xf numFmtId="0" fontId="118" fillId="0" borderId="626" xfId="24" applyFont="1" applyFill="1" applyBorder="1" applyAlignment="1">
      <alignment horizontal="center"/>
    </xf>
    <xf numFmtId="0" fontId="118" fillId="0" borderId="634" xfId="24" applyFont="1" applyFill="1" applyBorder="1" applyAlignment="1">
      <alignment horizontal="center"/>
    </xf>
    <xf numFmtId="0" fontId="32" fillId="0" borderId="631" xfId="24" applyFont="1" applyFill="1" applyBorder="1" applyAlignment="1">
      <alignment horizontal="center"/>
    </xf>
    <xf numFmtId="0" fontId="32" fillId="0" borderId="632" xfId="24" applyFont="1" applyFill="1" applyBorder="1" applyAlignment="1">
      <alignment horizontal="center"/>
    </xf>
    <xf numFmtId="0" fontId="32" fillId="0" borderId="482" xfId="24" applyFont="1" applyFill="1" applyBorder="1" applyAlignment="1">
      <alignment horizontal="center"/>
    </xf>
    <xf numFmtId="0" fontId="32" fillId="0" borderId="626" xfId="24" applyFont="1" applyFill="1" applyBorder="1" applyAlignment="1">
      <alignment horizontal="center"/>
    </xf>
    <xf numFmtId="0" fontId="32" fillId="0" borderId="634" xfId="24" applyFont="1" applyFill="1" applyBorder="1" applyAlignment="1">
      <alignment horizontal="center"/>
    </xf>
    <xf numFmtId="0" fontId="32" fillId="0" borderId="639" xfId="24" applyFont="1" applyFill="1" applyBorder="1" applyAlignment="1">
      <alignment horizontal="center" vertical="center" wrapText="1"/>
    </xf>
    <xf numFmtId="0" fontId="33" fillId="0" borderId="493" xfId="24" applyFont="1" applyFill="1" applyBorder="1" applyAlignment="1">
      <alignment horizontal="center" vertical="center" wrapText="1"/>
    </xf>
    <xf numFmtId="0" fontId="32" fillId="0" borderId="637" xfId="24" applyFont="1" applyFill="1" applyBorder="1" applyAlignment="1">
      <alignment horizontal="center"/>
    </xf>
    <xf numFmtId="0" fontId="32" fillId="0" borderId="638" xfId="24" applyFont="1" applyFill="1" applyBorder="1" applyAlignment="1">
      <alignment horizontal="center"/>
    </xf>
    <xf numFmtId="0" fontId="32" fillId="0" borderId="640" xfId="24" applyFont="1" applyFill="1" applyBorder="1" applyAlignment="1">
      <alignment horizontal="center"/>
    </xf>
    <xf numFmtId="0" fontId="32" fillId="0" borderId="641" xfId="24" applyFont="1" applyFill="1" applyBorder="1" applyAlignment="1">
      <alignment horizontal="center"/>
    </xf>
    <xf numFmtId="0" fontId="32" fillId="0" borderId="637" xfId="24" applyFont="1" applyFill="1" applyBorder="1" applyAlignment="1">
      <alignment horizontal="center" vertical="center" wrapText="1"/>
    </xf>
    <xf numFmtId="0" fontId="32" fillId="0" borderId="638" xfId="24" applyFont="1" applyFill="1" applyBorder="1" applyAlignment="1">
      <alignment horizontal="center" vertical="center" wrapText="1"/>
    </xf>
    <xf numFmtId="0" fontId="33" fillId="0" borderId="640" xfId="24" applyFont="1" applyFill="1" applyBorder="1" applyAlignment="1">
      <alignment horizontal="center" vertical="center" wrapText="1"/>
    </xf>
    <xf numFmtId="49" fontId="116" fillId="0" borderId="495" xfId="0" applyNumberFormat="1" applyFont="1" applyFill="1" applyBorder="1" applyAlignment="1">
      <alignment horizontal="left"/>
    </xf>
    <xf numFmtId="0" fontId="117" fillId="0" borderId="495" xfId="0" applyFont="1" applyFill="1" applyBorder="1" applyAlignment="1">
      <alignment horizontal="center"/>
    </xf>
    <xf numFmtId="0" fontId="117" fillId="0" borderId="520" xfId="0" applyFont="1" applyFill="1" applyBorder="1" applyAlignment="1">
      <alignment horizontal="center"/>
    </xf>
    <xf numFmtId="49" fontId="120" fillId="0" borderId="491" xfId="0" applyNumberFormat="1" applyFont="1" applyFill="1" applyBorder="1" applyAlignment="1">
      <alignment horizontal="left"/>
    </xf>
    <xf numFmtId="49" fontId="34" fillId="0" borderId="542" xfId="0" applyNumberFormat="1" applyFont="1" applyFill="1" applyBorder="1" applyAlignment="1">
      <alignment horizontal="left"/>
    </xf>
    <xf numFmtId="0" fontId="32" fillId="0" borderId="642" xfId="0" applyFont="1" applyFill="1" applyBorder="1" applyAlignment="1">
      <alignment horizontal="center"/>
    </xf>
    <xf numFmtId="0" fontId="32" fillId="0" borderId="641" xfId="0" applyFont="1" applyFill="1" applyBorder="1" applyAlignment="1">
      <alignment horizontal="center"/>
    </xf>
    <xf numFmtId="0" fontId="32" fillId="0" borderId="643" xfId="0" applyFont="1" applyFill="1" applyBorder="1" applyAlignment="1">
      <alignment horizontal="center"/>
    </xf>
    <xf numFmtId="0" fontId="32" fillId="0" borderId="644" xfId="0" applyFont="1" applyFill="1" applyBorder="1" applyAlignment="1">
      <alignment horizontal="center"/>
    </xf>
    <xf numFmtId="0" fontId="32" fillId="0" borderId="645" xfId="0" applyFont="1" applyFill="1" applyBorder="1" applyAlignment="1">
      <alignment horizontal="center"/>
    </xf>
    <xf numFmtId="0" fontId="32" fillId="0" borderId="646" xfId="0" applyFont="1" applyFill="1" applyBorder="1" applyAlignment="1">
      <alignment horizontal="center"/>
    </xf>
    <xf numFmtId="0" fontId="32" fillId="0" borderId="647" xfId="0" applyFont="1" applyFill="1" applyBorder="1" applyAlignment="1">
      <alignment horizontal="center"/>
    </xf>
    <xf numFmtId="49" fontId="116" fillId="0" borderId="621" xfId="0" applyNumberFormat="1" applyFont="1" applyFill="1" applyBorder="1" applyAlignment="1">
      <alignment horizontal="left"/>
    </xf>
    <xf numFmtId="0" fontId="32" fillId="0" borderId="536" xfId="0" applyFont="1" applyFill="1" applyBorder="1" applyAlignment="1">
      <alignment horizontal="center"/>
    </xf>
    <xf numFmtId="0" fontId="32" fillId="0" borderId="513" xfId="0" applyFont="1" applyFill="1" applyBorder="1" applyAlignment="1">
      <alignment horizontal="center"/>
    </xf>
    <xf numFmtId="0" fontId="32" fillId="0" borderId="489" xfId="0" applyFont="1" applyFill="1" applyBorder="1" applyAlignment="1">
      <alignment horizontal="center"/>
    </xf>
    <xf numFmtId="0" fontId="102" fillId="0" borderId="496" xfId="24" applyFont="1" applyFill="1" applyBorder="1" applyAlignment="1">
      <alignment horizontal="left" vertical="center" wrapText="1"/>
    </xf>
    <xf numFmtId="0" fontId="60" fillId="0" borderId="45" xfId="0" applyFont="1" applyFill="1" applyBorder="1" applyAlignment="1">
      <alignment horizontal="center"/>
    </xf>
    <xf numFmtId="0" fontId="60" fillId="0" borderId="497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26" fillId="0" borderId="469" xfId="0" applyFont="1" applyBorder="1" applyAlignment="1">
      <alignment horizontal="center" vertical="center" wrapText="1"/>
    </xf>
    <xf numFmtId="0" fontId="0" fillId="0" borderId="542" xfId="0" applyFill="1" applyBorder="1"/>
    <xf numFmtId="0" fontId="28" fillId="0" borderId="634" xfId="24" applyFont="1" applyBorder="1" applyAlignment="1">
      <alignment horizontal="center" vertical="center" wrapText="1"/>
    </xf>
    <xf numFmtId="0" fontId="30" fillId="0" borderId="648" xfId="24" applyFont="1" applyBorder="1" applyAlignment="1">
      <alignment horizontal="center" vertical="center"/>
    </xf>
    <xf numFmtId="0" fontId="30" fillId="0" borderId="482" xfId="24" applyFont="1" applyBorder="1" applyAlignment="1">
      <alignment horizontal="center" vertical="center"/>
    </xf>
    <xf numFmtId="0" fontId="28" fillId="0" borderId="649" xfId="24" applyFont="1" applyBorder="1" applyAlignment="1">
      <alignment horizontal="center" vertical="center" wrapText="1"/>
    </xf>
    <xf numFmtId="0" fontId="69" fillId="0" borderId="491" xfId="24" applyFont="1" applyBorder="1" applyAlignment="1">
      <alignment horizontal="center" vertical="center" wrapText="1"/>
    </xf>
    <xf numFmtId="0" fontId="69" fillId="0" borderId="650" xfId="24" applyFont="1" applyBorder="1" applyAlignment="1">
      <alignment horizontal="center" vertical="center" wrapText="1"/>
    </xf>
    <xf numFmtId="0" fontId="69" fillId="0" borderId="648" xfId="24" applyFont="1" applyBorder="1" applyAlignment="1">
      <alignment horizontal="center" vertical="center" wrapText="1"/>
    </xf>
    <xf numFmtId="0" fontId="70" fillId="0" borderId="634" xfId="0" applyFont="1" applyBorder="1"/>
    <xf numFmtId="0" fontId="70" fillId="0" borderId="648" xfId="0" applyFont="1" applyBorder="1"/>
    <xf numFmtId="0" fontId="70" fillId="0" borderId="632" xfId="0" applyFont="1" applyBorder="1"/>
    <xf numFmtId="0" fontId="70" fillId="0" borderId="635" xfId="0" applyFont="1" applyBorder="1"/>
    <xf numFmtId="0" fontId="71" fillId="0" borderId="639" xfId="0" applyFont="1" applyBorder="1" applyAlignment="1">
      <alignment horizontal="center" vertical="center" textRotation="90" wrapText="1"/>
    </xf>
    <xf numFmtId="0" fontId="71" fillId="0" borderId="632" xfId="0" applyFont="1" applyBorder="1"/>
    <xf numFmtId="0" fontId="71" fillId="0" borderId="626" xfId="0" applyFont="1" applyBorder="1"/>
    <xf numFmtId="0" fontId="32" fillId="0" borderId="631" xfId="0" applyNumberFormat="1" applyFont="1" applyFill="1" applyBorder="1" applyAlignment="1">
      <alignment horizontal="center" vertical="center"/>
    </xf>
    <xf numFmtId="0" fontId="32" fillId="0" borderId="634" xfId="0" applyNumberFormat="1" applyFont="1" applyFill="1" applyBorder="1" applyAlignment="1">
      <alignment horizontal="center" vertical="center"/>
    </xf>
    <xf numFmtId="0" fontId="32" fillId="0" borderId="648" xfId="0" applyNumberFormat="1" applyFont="1" applyFill="1" applyBorder="1" applyAlignment="1">
      <alignment horizontal="center" vertical="center"/>
    </xf>
    <xf numFmtId="0" fontId="32" fillId="0" borderId="632" xfId="0" applyNumberFormat="1" applyFont="1" applyFill="1" applyBorder="1" applyAlignment="1">
      <alignment horizontal="center" vertical="center"/>
    </xf>
    <xf numFmtId="0" fontId="32" fillId="0" borderId="635" xfId="0" applyNumberFormat="1" applyFont="1" applyFill="1" applyBorder="1" applyAlignment="1">
      <alignment horizontal="center" vertical="center"/>
    </xf>
    <xf numFmtId="0" fontId="32" fillId="0" borderId="639" xfId="0" applyNumberFormat="1" applyFont="1" applyFill="1" applyBorder="1" applyAlignment="1">
      <alignment horizontal="center" vertical="center" wrapText="1"/>
    </xf>
    <xf numFmtId="0" fontId="33" fillId="0" borderId="493" xfId="0" applyNumberFormat="1" applyFont="1" applyFill="1" applyBorder="1" applyAlignment="1">
      <alignment horizontal="center" vertical="center" wrapText="1"/>
    </xf>
    <xf numFmtId="0" fontId="32" fillId="0" borderId="637" xfId="0" applyNumberFormat="1" applyFont="1" applyFill="1" applyBorder="1" applyAlignment="1">
      <alignment horizontal="center" vertical="center"/>
    </xf>
    <xf numFmtId="0" fontId="32" fillId="0" borderId="641" xfId="0" applyNumberFormat="1" applyFont="1" applyFill="1" applyBorder="1" applyAlignment="1">
      <alignment horizontal="center" vertical="center"/>
    </xf>
    <xf numFmtId="0" fontId="32" fillId="0" borderId="651" xfId="0" applyNumberFormat="1" applyFont="1" applyFill="1" applyBorder="1" applyAlignment="1">
      <alignment horizontal="center" vertical="center"/>
    </xf>
    <xf numFmtId="0" fontId="32" fillId="0" borderId="638" xfId="0" applyNumberFormat="1" applyFont="1" applyFill="1" applyBorder="1" applyAlignment="1">
      <alignment horizontal="center" vertical="center"/>
    </xf>
    <xf numFmtId="0" fontId="32" fillId="0" borderId="643" xfId="0" applyNumberFormat="1" applyFont="1" applyFill="1" applyBorder="1" applyAlignment="1">
      <alignment horizontal="center" vertical="center"/>
    </xf>
    <xf numFmtId="0" fontId="116" fillId="0" borderId="495" xfId="0" applyNumberFormat="1" applyFont="1" applyFill="1" applyBorder="1" applyAlignment="1">
      <alignment horizontal="center" vertical="center"/>
    </xf>
    <xf numFmtId="0" fontId="33" fillId="0" borderId="443" xfId="0" applyNumberFormat="1" applyFont="1" applyFill="1" applyBorder="1" applyAlignment="1">
      <alignment horizontal="center" vertical="center"/>
    </xf>
    <xf numFmtId="0" fontId="116" fillId="0" borderId="443" xfId="0" applyNumberFormat="1" applyFont="1" applyFill="1" applyBorder="1" applyAlignment="1">
      <alignment horizontal="center" vertical="center" wrapText="1"/>
    </xf>
    <xf numFmtId="0" fontId="33" fillId="0" borderId="520" xfId="0" applyNumberFormat="1" applyFont="1" applyFill="1" applyBorder="1" applyAlignment="1">
      <alignment horizontal="center" vertical="center" wrapText="1"/>
    </xf>
    <xf numFmtId="0" fontId="119" fillId="0" borderId="34" xfId="0" applyNumberFormat="1" applyFont="1" applyFill="1" applyBorder="1" applyAlignment="1">
      <alignment horizontal="left"/>
    </xf>
    <xf numFmtId="0" fontId="119" fillId="0" borderId="35" xfId="0" applyNumberFormat="1" applyFont="1" applyFill="1" applyBorder="1" applyAlignment="1">
      <alignment horizontal="left"/>
    </xf>
    <xf numFmtId="0" fontId="119" fillId="0" borderId="501" xfId="0" applyNumberFormat="1" applyFont="1" applyFill="1" applyBorder="1" applyAlignment="1">
      <alignment horizontal="left"/>
    </xf>
    <xf numFmtId="0" fontId="133" fillId="0" borderId="639" xfId="0" applyNumberFormat="1" applyFont="1" applyFill="1" applyBorder="1" applyAlignment="1">
      <alignment horizontal="center" vertical="center"/>
    </xf>
    <xf numFmtId="0" fontId="133" fillId="0" borderId="74" xfId="0" applyNumberFormat="1" applyFont="1" applyFill="1" applyBorder="1" applyAlignment="1">
      <alignment horizontal="center" vertical="center"/>
    </xf>
    <xf numFmtId="0" fontId="133" fillId="0" borderId="35" xfId="0" applyNumberFormat="1" applyFont="1" applyFill="1" applyBorder="1" applyAlignment="1">
      <alignment horizontal="center" vertical="center"/>
    </xf>
    <xf numFmtId="0" fontId="133" fillId="0" borderId="50" xfId="0" applyNumberFormat="1" applyFont="1" applyFill="1" applyBorder="1" applyAlignment="1">
      <alignment horizontal="center" vertical="center"/>
    </xf>
    <xf numFmtId="0" fontId="133" fillId="0" borderId="639" xfId="0" applyNumberFormat="1" applyFont="1" applyFill="1" applyBorder="1" applyAlignment="1">
      <alignment horizontal="center" vertical="center" wrapText="1"/>
    </xf>
    <xf numFmtId="0" fontId="133" fillId="0" borderId="35" xfId="0" applyNumberFormat="1" applyFont="1" applyFill="1" applyBorder="1" applyAlignment="1">
      <alignment horizontal="center" vertical="center" wrapText="1"/>
    </xf>
    <xf numFmtId="0" fontId="112" fillId="0" borderId="493" xfId="0" applyNumberFormat="1" applyFont="1" applyFill="1" applyBorder="1" applyAlignment="1">
      <alignment horizontal="center" vertical="center" wrapText="1"/>
    </xf>
    <xf numFmtId="0" fontId="104" fillId="0" borderId="34" xfId="0" applyNumberFormat="1" applyFont="1" applyFill="1" applyBorder="1" applyAlignment="1">
      <alignment horizontal="left"/>
    </xf>
    <xf numFmtId="0" fontId="104" fillId="0" borderId="35" xfId="0" applyNumberFormat="1" applyFont="1" applyFill="1" applyBorder="1" applyAlignment="1">
      <alignment horizontal="left"/>
    </xf>
    <xf numFmtId="0" fontId="104" fillId="0" borderId="501" xfId="0" applyNumberFormat="1" applyFont="1" applyFill="1" applyBorder="1" applyAlignment="1">
      <alignment horizontal="left"/>
    </xf>
    <xf numFmtId="0" fontId="133" fillId="0" borderId="634" xfId="0" applyNumberFormat="1" applyFont="1" applyFill="1" applyBorder="1" applyAlignment="1">
      <alignment horizontal="center" vertical="center"/>
    </xf>
    <xf numFmtId="0" fontId="133" fillId="0" borderId="648" xfId="0" applyNumberFormat="1" applyFont="1" applyFill="1" applyBorder="1" applyAlignment="1">
      <alignment horizontal="center" vertical="center"/>
    </xf>
    <xf numFmtId="0" fontId="133" fillId="0" borderId="632" xfId="0" applyNumberFormat="1" applyFont="1" applyFill="1" applyBorder="1" applyAlignment="1">
      <alignment horizontal="center" vertical="center"/>
    </xf>
    <xf numFmtId="0" fontId="133" fillId="0" borderId="635" xfId="0" applyNumberFormat="1" applyFont="1" applyFill="1" applyBorder="1" applyAlignment="1">
      <alignment horizontal="center" vertical="center"/>
    </xf>
    <xf numFmtId="0" fontId="121" fillId="0" borderId="631" xfId="0" applyNumberFormat="1" applyFont="1" applyFill="1" applyBorder="1" applyAlignment="1">
      <alignment horizontal="center" vertical="center"/>
    </xf>
    <xf numFmtId="0" fontId="121" fillId="0" borderId="632" xfId="0" applyNumberFormat="1" applyFont="1" applyFill="1" applyBorder="1" applyAlignment="1">
      <alignment horizontal="center" vertical="center"/>
    </xf>
    <xf numFmtId="0" fontId="121" fillId="0" borderId="633" xfId="0" applyNumberFormat="1" applyFont="1" applyFill="1" applyBorder="1" applyAlignment="1">
      <alignment horizontal="center" vertical="center"/>
    </xf>
    <xf numFmtId="0" fontId="121" fillId="0" borderId="634" xfId="0" applyNumberFormat="1" applyFont="1" applyFill="1" applyBorder="1" applyAlignment="1">
      <alignment horizontal="center" vertical="center"/>
    </xf>
    <xf numFmtId="0" fontId="121" fillId="0" borderId="648" xfId="0" applyNumberFormat="1" applyFont="1" applyFill="1" applyBorder="1" applyAlignment="1">
      <alignment horizontal="center" vertical="center"/>
    </xf>
    <xf numFmtId="0" fontId="121" fillId="0" borderId="635" xfId="0" applyNumberFormat="1" applyFont="1" applyFill="1" applyBorder="1" applyAlignment="1">
      <alignment horizontal="center" vertical="center"/>
    </xf>
    <xf numFmtId="0" fontId="32" fillId="0" borderId="482" xfId="0" applyFont="1" applyFill="1" applyBorder="1" applyAlignment="1">
      <alignment horizontal="left"/>
    </xf>
    <xf numFmtId="0" fontId="104" fillId="0" borderId="52" xfId="0" applyNumberFormat="1" applyFont="1" applyFill="1" applyBorder="1" applyAlignment="1">
      <alignment horizontal="left"/>
    </xf>
    <xf numFmtId="0" fontId="104" fillId="0" borderId="489" xfId="0" applyNumberFormat="1" applyFont="1" applyFill="1" applyBorder="1" applyAlignment="1">
      <alignment horizontal="left"/>
    </xf>
    <xf numFmtId="0" fontId="104" fillId="0" borderId="88" xfId="0" applyNumberFormat="1" applyFont="1" applyFill="1" applyBorder="1" applyAlignment="1">
      <alignment horizontal="left"/>
    </xf>
    <xf numFmtId="0" fontId="133" fillId="0" borderId="362" xfId="0" applyNumberFormat="1" applyFont="1" applyFill="1" applyBorder="1" applyAlignment="1">
      <alignment horizontal="center" vertical="center"/>
    </xf>
    <xf numFmtId="0" fontId="133" fillId="0" borderId="88" xfId="0" applyNumberFormat="1" applyFont="1" applyFill="1" applyBorder="1" applyAlignment="1">
      <alignment horizontal="center" vertical="center"/>
    </xf>
    <xf numFmtId="0" fontId="133" fillId="0" borderId="53" xfId="0" applyNumberFormat="1" applyFont="1" applyFill="1" applyBorder="1" applyAlignment="1">
      <alignment horizontal="center" vertical="center"/>
    </xf>
    <xf numFmtId="0" fontId="133" fillId="0" borderId="57" xfId="0" applyNumberFormat="1" applyFont="1" applyFill="1" applyBorder="1" applyAlignment="1">
      <alignment horizontal="center" vertical="center"/>
    </xf>
    <xf numFmtId="0" fontId="118" fillId="0" borderId="362" xfId="0" applyNumberFormat="1" applyFont="1" applyFill="1" applyBorder="1" applyAlignment="1">
      <alignment horizontal="center" vertical="center" wrapText="1"/>
    </xf>
    <xf numFmtId="0" fontId="118" fillId="0" borderId="53" xfId="0" applyNumberFormat="1" applyFont="1" applyFill="1" applyBorder="1" applyAlignment="1">
      <alignment horizontal="center" vertical="center" wrapText="1"/>
    </xf>
    <xf numFmtId="0" fontId="112" fillId="0" borderId="354" xfId="0" applyNumberFormat="1" applyFont="1" applyFill="1" applyBorder="1" applyAlignment="1">
      <alignment horizontal="center" vertical="center" wrapText="1"/>
    </xf>
    <xf numFmtId="0" fontId="121" fillId="0" borderId="639" xfId="0" applyNumberFormat="1" applyFont="1" applyFill="1" applyBorder="1" applyAlignment="1">
      <alignment horizontal="center" vertical="center"/>
    </xf>
    <xf numFmtId="0" fontId="121" fillId="0" borderId="501" xfId="0" applyNumberFormat="1" applyFont="1" applyFill="1" applyBorder="1" applyAlignment="1">
      <alignment horizontal="center" vertical="center"/>
    </xf>
    <xf numFmtId="0" fontId="116" fillId="0" borderId="637" xfId="0" applyNumberFormat="1" applyFont="1" applyFill="1" applyBorder="1" applyAlignment="1">
      <alignment horizontal="center" vertical="center"/>
    </xf>
    <xf numFmtId="0" fontId="116" fillId="0" borderId="641" xfId="0" applyNumberFormat="1" applyFont="1" applyFill="1" applyBorder="1" applyAlignment="1">
      <alignment horizontal="center" vertical="center"/>
    </xf>
    <xf numFmtId="0" fontId="116" fillId="0" borderId="623" xfId="0" applyNumberFormat="1" applyFont="1" applyFill="1" applyBorder="1" applyAlignment="1">
      <alignment horizontal="center" vertical="center"/>
    </xf>
    <xf numFmtId="0" fontId="116" fillId="0" borderId="653" xfId="0" applyNumberFormat="1" applyFont="1" applyFill="1" applyBorder="1" applyAlignment="1">
      <alignment horizontal="center" vertical="center"/>
    </xf>
    <xf numFmtId="0" fontId="116" fillId="0" borderId="638" xfId="0" applyNumberFormat="1" applyFont="1" applyFill="1" applyBorder="1" applyAlignment="1">
      <alignment horizontal="center" vertical="center"/>
    </xf>
    <xf numFmtId="0" fontId="116" fillId="0" borderId="651" xfId="0" applyNumberFormat="1" applyFont="1" applyFill="1" applyBorder="1" applyAlignment="1">
      <alignment horizontal="center" vertical="center"/>
    </xf>
    <xf numFmtId="0" fontId="116" fillId="0" borderId="643" xfId="0" applyNumberFormat="1" applyFont="1" applyFill="1" applyBorder="1" applyAlignment="1">
      <alignment horizontal="center" vertical="center"/>
    </xf>
    <xf numFmtId="0" fontId="116" fillId="0" borderId="362" xfId="0" applyNumberFormat="1" applyFont="1" applyFill="1" applyBorder="1" applyAlignment="1">
      <alignment horizontal="center" vertical="center" wrapText="1"/>
    </xf>
    <xf numFmtId="0" fontId="32" fillId="0" borderId="445" xfId="0" applyNumberFormat="1" applyFont="1" applyFill="1" applyBorder="1" applyAlignment="1">
      <alignment horizontal="center" vertical="center" wrapText="1"/>
    </xf>
    <xf numFmtId="0" fontId="32" fillId="0" borderId="513" xfId="0" applyNumberFormat="1" applyFont="1" applyFill="1" applyBorder="1" applyAlignment="1">
      <alignment horizontal="center" vertical="center" wrapText="1"/>
    </xf>
    <xf numFmtId="0" fontId="32" fillId="0" borderId="493" xfId="0" applyNumberFormat="1" applyFont="1" applyFill="1" applyBorder="1" applyAlignment="1">
      <alignment horizontal="center" vertical="center" wrapText="1"/>
    </xf>
    <xf numFmtId="0" fontId="121" fillId="0" borderId="637" xfId="0" applyNumberFormat="1" applyFont="1" applyFill="1" applyBorder="1" applyAlignment="1">
      <alignment horizontal="center" vertical="center"/>
    </xf>
    <xf numFmtId="0" fontId="121" fillId="0" borderId="641" xfId="0" applyNumberFormat="1" applyFont="1" applyFill="1" applyBorder="1" applyAlignment="1">
      <alignment horizontal="center" vertical="center"/>
    </xf>
    <xf numFmtId="0" fontId="121" fillId="0" borderId="651" xfId="0" applyNumberFormat="1" applyFont="1" applyFill="1" applyBorder="1" applyAlignment="1">
      <alignment horizontal="center" vertical="center"/>
    </xf>
    <xf numFmtId="0" fontId="121" fillId="0" borderId="638" xfId="0" applyNumberFormat="1" applyFont="1" applyFill="1" applyBorder="1" applyAlignment="1">
      <alignment horizontal="center" vertical="center"/>
    </xf>
    <xf numFmtId="0" fontId="121" fillId="0" borderId="643" xfId="0" applyNumberFormat="1" applyFont="1" applyFill="1" applyBorder="1" applyAlignment="1">
      <alignment horizontal="center" vertical="center"/>
    </xf>
    <xf numFmtId="0" fontId="116" fillId="0" borderId="45" xfId="0" applyNumberFormat="1" applyFont="1" applyFill="1" applyBorder="1" applyAlignment="1">
      <alignment horizontal="center" vertical="center"/>
    </xf>
    <xf numFmtId="0" fontId="116" fillId="0" borderId="497" xfId="0" applyNumberFormat="1" applyFont="1" applyFill="1" applyBorder="1" applyAlignment="1">
      <alignment horizontal="center" vertical="center"/>
    </xf>
    <xf numFmtId="0" fontId="116" fillId="0" borderId="443" xfId="0" applyNumberFormat="1" applyFont="1" applyFill="1" applyBorder="1" applyAlignment="1">
      <alignment horizontal="center" vertical="center"/>
    </xf>
    <xf numFmtId="0" fontId="117" fillId="0" borderId="443" xfId="0" applyNumberFormat="1" applyFont="1" applyFill="1" applyBorder="1" applyAlignment="1">
      <alignment horizontal="center" vertical="center" wrapText="1"/>
    </xf>
    <xf numFmtId="0" fontId="117" fillId="0" borderId="46" xfId="0" applyNumberFormat="1" applyFont="1" applyFill="1" applyBorder="1" applyAlignment="1">
      <alignment horizontal="center" vertical="center" wrapText="1"/>
    </xf>
    <xf numFmtId="0" fontId="116" fillId="0" borderId="494" xfId="24" applyFont="1" applyFill="1" applyBorder="1" applyAlignment="1">
      <alignment horizontal="left" vertical="center" wrapText="1"/>
    </xf>
    <xf numFmtId="0" fontId="102" fillId="0" borderId="143" xfId="24" applyFont="1" applyFill="1" applyBorder="1" applyAlignment="1">
      <alignment horizontal="left" vertical="center" wrapText="1"/>
    </xf>
    <xf numFmtId="0" fontId="60" fillId="0" borderId="52" xfId="0" applyNumberFormat="1" applyFont="1" applyFill="1" applyBorder="1" applyAlignment="1">
      <alignment horizontal="center" vertical="center" wrapText="1"/>
    </xf>
    <xf numFmtId="0" fontId="60" fillId="0" borderId="53" xfId="0" applyNumberFormat="1" applyFont="1" applyFill="1" applyBorder="1" applyAlignment="1">
      <alignment horizontal="center" vertical="center" wrapText="1"/>
    </xf>
    <xf numFmtId="0" fontId="60" fillId="0" borderId="354" xfId="0" applyNumberFormat="1" applyFont="1" applyFill="1" applyBorder="1" applyAlignment="1">
      <alignment horizontal="center" vertical="center" wrapText="1"/>
    </xf>
    <xf numFmtId="0" fontId="60" fillId="0" borderId="362" xfId="0" applyNumberFormat="1" applyFont="1" applyFill="1" applyBorder="1" applyAlignment="1">
      <alignment horizontal="center" vertical="center"/>
    </xf>
    <xf numFmtId="0" fontId="60" fillId="0" borderId="88" xfId="0" applyNumberFormat="1" applyFont="1" applyFill="1" applyBorder="1" applyAlignment="1">
      <alignment horizontal="center" vertical="center"/>
    </xf>
    <xf numFmtId="0" fontId="60" fillId="0" borderId="53" xfId="0" applyNumberFormat="1" applyFont="1" applyFill="1" applyBorder="1" applyAlignment="1">
      <alignment horizontal="center" vertical="center"/>
    </xf>
    <xf numFmtId="0" fontId="60" fillId="0" borderId="57" xfId="0" applyNumberFormat="1" applyFont="1" applyFill="1" applyBorder="1" applyAlignment="1">
      <alignment horizontal="center" vertical="center"/>
    </xf>
    <xf numFmtId="0" fontId="3" fillId="0" borderId="563" xfId="24" applyBorder="1" applyAlignment="1">
      <alignment horizontal="center"/>
    </xf>
    <xf numFmtId="0" fontId="3" fillId="0" borderId="542" xfId="24" applyFill="1" applyBorder="1"/>
    <xf numFmtId="0" fontId="2" fillId="0" borderId="518" xfId="24" applyFont="1" applyBorder="1" applyAlignment="1">
      <alignment wrapText="1"/>
    </xf>
    <xf numFmtId="0" fontId="68" fillId="0" borderId="501" xfId="24" applyFont="1" applyBorder="1" applyAlignment="1">
      <alignment vertical="center"/>
    </xf>
    <xf numFmtId="0" fontId="68" fillId="0" borderId="639" xfId="24" applyFont="1" applyBorder="1" applyAlignment="1">
      <alignment vertical="center"/>
    </xf>
    <xf numFmtId="0" fontId="72" fillId="0" borderId="639" xfId="24" applyFont="1" applyBorder="1" applyAlignment="1">
      <alignment vertical="center"/>
    </xf>
    <xf numFmtId="0" fontId="72" fillId="0" borderId="492" xfId="24" applyFont="1" applyBorder="1" applyAlignment="1">
      <alignment vertical="center"/>
    </xf>
    <xf numFmtId="0" fontId="35" fillId="0" borderId="625" xfId="24" applyFont="1" applyFill="1" applyBorder="1" applyAlignment="1">
      <alignment horizontal="left" shrinkToFit="1"/>
    </xf>
    <xf numFmtId="0" fontId="3" fillId="0" borderId="637" xfId="24" applyNumberFormat="1" applyFont="1" applyBorder="1" applyAlignment="1">
      <alignment horizontal="center" vertical="center"/>
    </xf>
    <xf numFmtId="0" fontId="3" fillId="0" borderId="655" xfId="24" applyNumberFormat="1" applyFont="1" applyBorder="1" applyAlignment="1">
      <alignment horizontal="center" vertical="center"/>
    </xf>
    <xf numFmtId="0" fontId="3" fillId="0" borderId="656" xfId="24" applyNumberFormat="1" applyFont="1" applyBorder="1" applyAlignment="1">
      <alignment horizontal="center" vertical="center"/>
    </xf>
    <xf numFmtId="0" fontId="3" fillId="0" borderId="644" xfId="24" applyNumberFormat="1" applyFont="1" applyBorder="1" applyAlignment="1">
      <alignment horizontal="center" vertical="center"/>
    </xf>
    <xf numFmtId="0" fontId="3" fillId="0" borderId="641" xfId="24" applyNumberFormat="1" applyFont="1" applyBorder="1" applyAlignment="1">
      <alignment horizontal="center" vertical="center"/>
    </xf>
    <xf numFmtId="0" fontId="3" fillId="0" borderId="623" xfId="24" applyNumberFormat="1" applyFont="1" applyBorder="1" applyAlignment="1">
      <alignment horizontal="center" vertical="center"/>
    </xf>
    <xf numFmtId="0" fontId="3" fillId="0" borderId="646" xfId="24" applyNumberFormat="1" applyFont="1" applyBorder="1" applyAlignment="1">
      <alignment horizontal="center" vertical="center"/>
    </xf>
    <xf numFmtId="0" fontId="3" fillId="0" borderId="657" xfId="24" applyNumberFormat="1" applyFont="1" applyBorder="1" applyAlignment="1">
      <alignment horizontal="center" vertical="center"/>
    </xf>
    <xf numFmtId="0" fontId="3" fillId="0" borderId="542" xfId="24" applyFont="1" applyFill="1" applyBorder="1"/>
    <xf numFmtId="0" fontId="27" fillId="0" borderId="496" xfId="24" applyFont="1" applyFill="1" applyBorder="1"/>
    <xf numFmtId="0" fontId="3" fillId="0" borderId="519" xfId="24" applyNumberFormat="1" applyFont="1" applyFill="1" applyBorder="1" applyAlignment="1">
      <alignment horizontal="center" vertical="center"/>
    </xf>
    <xf numFmtId="0" fontId="3" fillId="0" borderId="443" xfId="24" applyNumberFormat="1" applyFont="1" applyFill="1" applyBorder="1" applyAlignment="1">
      <alignment horizontal="center" vertical="center"/>
    </xf>
    <xf numFmtId="0" fontId="107" fillId="0" borderId="520" xfId="24" applyNumberFormat="1" applyFont="1" applyFill="1" applyBorder="1" applyAlignment="1">
      <alignment horizontal="center" vertical="center"/>
    </xf>
    <xf numFmtId="0" fontId="35" fillId="0" borderId="518" xfId="24" applyFont="1" applyFill="1" applyBorder="1" applyAlignment="1">
      <alignment horizontal="left" shrinkToFit="1"/>
    </xf>
    <xf numFmtId="0" fontId="35" fillId="0" borderId="658" xfId="24" applyNumberFormat="1" applyFont="1" applyFill="1" applyBorder="1" applyAlignment="1">
      <alignment horizontal="center" shrinkToFit="1"/>
    </xf>
    <xf numFmtId="0" fontId="3" fillId="0" borderId="658" xfId="24" applyNumberFormat="1" applyFont="1" applyFill="1" applyBorder="1" applyAlignment="1">
      <alignment horizontal="center" vertical="center"/>
    </xf>
    <xf numFmtId="0" fontId="3" fillId="0" borderId="501" xfId="24" applyNumberFormat="1" applyFont="1" applyFill="1" applyBorder="1" applyAlignment="1">
      <alignment horizontal="center" vertical="center"/>
    </xf>
    <xf numFmtId="0" fontId="3" fillId="0" borderId="639" xfId="24" applyNumberFormat="1" applyFont="1" applyFill="1" applyBorder="1" applyAlignment="1">
      <alignment horizontal="center" vertical="center"/>
    </xf>
    <xf numFmtId="0" fontId="107" fillId="0" borderId="492" xfId="24" applyNumberFormat="1" applyFont="1" applyFill="1" applyBorder="1" applyAlignment="1">
      <alignment horizontal="center" vertical="center"/>
    </xf>
    <xf numFmtId="0" fontId="35" fillId="0" borderId="659" xfId="24" applyNumberFormat="1" applyFont="1" applyFill="1" applyBorder="1" applyAlignment="1">
      <alignment horizontal="center" shrinkToFit="1"/>
    </xf>
    <xf numFmtId="0" fontId="35" fillId="0" borderId="660" xfId="24" applyNumberFormat="1" applyFont="1" applyFill="1" applyBorder="1" applyAlignment="1">
      <alignment horizontal="center" shrinkToFit="1"/>
    </xf>
    <xf numFmtId="0" fontId="35" fillId="0" borderId="661" xfId="24" applyNumberFormat="1" applyFont="1" applyFill="1" applyBorder="1" applyAlignment="1">
      <alignment horizontal="center" shrinkToFit="1"/>
    </xf>
    <xf numFmtId="0" fontId="35" fillId="0" borderId="662" xfId="24" applyNumberFormat="1" applyFont="1" applyFill="1" applyBorder="1" applyAlignment="1">
      <alignment horizontal="center" shrinkToFit="1"/>
    </xf>
    <xf numFmtId="0" fontId="35" fillId="0" borderId="633" xfId="24" applyNumberFormat="1" applyFont="1" applyFill="1" applyBorder="1" applyAlignment="1">
      <alignment horizontal="center" shrinkToFit="1"/>
    </xf>
    <xf numFmtId="0" fontId="3" fillId="0" borderId="662" xfId="24" applyNumberFormat="1" applyFont="1" applyFill="1" applyBorder="1" applyAlignment="1">
      <alignment horizontal="center" vertical="center"/>
    </xf>
    <xf numFmtId="0" fontId="3" fillId="0" borderId="663" xfId="24" applyNumberFormat="1" applyFont="1" applyFill="1" applyBorder="1" applyAlignment="1">
      <alignment horizontal="center" vertical="center"/>
    </xf>
    <xf numFmtId="0" fontId="3" fillId="0" borderId="633" xfId="24" applyNumberFormat="1" applyFont="1" applyFill="1" applyBorder="1" applyAlignment="1">
      <alignment horizontal="center" vertical="center"/>
    </xf>
    <xf numFmtId="0" fontId="3" fillId="0" borderId="634" xfId="24" applyNumberFormat="1" applyFont="1" applyFill="1" applyBorder="1" applyAlignment="1">
      <alignment horizontal="center" vertical="center"/>
    </xf>
    <xf numFmtId="0" fontId="107" fillId="0" borderId="482" xfId="24" applyNumberFormat="1" applyFont="1" applyFill="1" applyBorder="1" applyAlignment="1">
      <alignment horizontal="center" vertical="center"/>
    </xf>
    <xf numFmtId="0" fontId="33" fillId="0" borderId="496" xfId="24" applyFont="1" applyFill="1" applyBorder="1" applyAlignment="1">
      <alignment horizontal="left" wrapText="1"/>
    </xf>
    <xf numFmtId="0" fontId="68" fillId="5" borderId="469" xfId="24" applyFont="1" applyFill="1" applyBorder="1" applyAlignment="1">
      <alignment horizontal="center" vertical="center"/>
    </xf>
    <xf numFmtId="0" fontId="72" fillId="5" borderId="469" xfId="24" applyFont="1" applyFill="1" applyBorder="1" applyAlignment="1">
      <alignment horizontal="center" vertical="center"/>
    </xf>
    <xf numFmtId="0" fontId="134" fillId="0" borderId="78" xfId="24" applyNumberFormat="1" applyFont="1" applyFill="1" applyBorder="1" applyAlignment="1">
      <alignment horizontal="center" vertical="center"/>
    </xf>
    <xf numFmtId="0" fontId="134" fillId="0" borderId="497" xfId="24" applyNumberFormat="1" applyFont="1" applyFill="1" applyBorder="1" applyAlignment="1">
      <alignment horizontal="center" vertical="center"/>
    </xf>
    <xf numFmtId="0" fontId="134" fillId="0" borderId="95" xfId="24" applyNumberFormat="1" applyFont="1" applyFill="1" applyBorder="1" applyAlignment="1">
      <alignment horizontal="center" vertical="center"/>
    </xf>
    <xf numFmtId="0" fontId="134" fillId="0" borderId="363" xfId="24" applyNumberFormat="1" applyFont="1" applyFill="1" applyBorder="1" applyAlignment="1">
      <alignment horizontal="center" vertical="center"/>
    </xf>
    <xf numFmtId="0" fontId="134" fillId="0" borderId="443" xfId="24" applyNumberFormat="1" applyFont="1" applyFill="1" applyBorder="1" applyAlignment="1">
      <alignment horizontal="center" vertical="center"/>
    </xf>
    <xf numFmtId="0" fontId="134" fillId="0" borderId="46" xfId="24" applyNumberFormat="1" applyFont="1" applyFill="1" applyBorder="1" applyAlignment="1">
      <alignment horizontal="center" vertical="center"/>
    </xf>
    <xf numFmtId="0" fontId="134" fillId="0" borderId="519" xfId="24" applyNumberFormat="1" applyFont="1" applyFill="1" applyBorder="1" applyAlignment="1">
      <alignment horizontal="center" vertical="center"/>
    </xf>
    <xf numFmtId="0" fontId="134" fillId="0" borderId="97" xfId="24" applyNumberFormat="1" applyFont="1" applyFill="1" applyBorder="1" applyAlignment="1">
      <alignment horizontal="center" vertical="center"/>
    </xf>
    <xf numFmtId="0" fontId="134" fillId="0" borderId="614" xfId="24" applyNumberFormat="1" applyFont="1" applyFill="1" applyBorder="1" applyAlignment="1">
      <alignment horizontal="center" vertical="center"/>
    </xf>
    <xf numFmtId="0" fontId="134" fillId="0" borderId="292" xfId="24" applyNumberFormat="1" applyFont="1" applyFill="1" applyBorder="1" applyAlignment="1">
      <alignment horizontal="center" vertical="center"/>
    </xf>
    <xf numFmtId="0" fontId="47" fillId="0" borderId="443" xfId="24" applyNumberFormat="1" applyFont="1" applyFill="1" applyBorder="1" applyAlignment="1">
      <alignment horizontal="center" vertical="center"/>
    </xf>
    <xf numFmtId="0" fontId="47" fillId="0" borderId="58" xfId="24" applyNumberFormat="1" applyFont="1" applyFill="1" applyBorder="1" applyAlignment="1">
      <alignment horizontal="center" vertical="center"/>
    </xf>
    <xf numFmtId="0" fontId="59" fillId="0" borderId="469" xfId="24" applyFont="1" applyBorder="1" applyAlignment="1">
      <alignment horizontal="center"/>
    </xf>
    <xf numFmtId="0" fontId="59" fillId="0" borderId="610" xfId="24" applyFont="1" applyBorder="1" applyAlignment="1">
      <alignment horizontal="center"/>
    </xf>
    <xf numFmtId="0" fontId="60" fillId="0" borderId="518" xfId="24" applyFont="1" applyBorder="1" applyAlignment="1">
      <alignment horizontal="center" vertical="center" wrapText="1"/>
    </xf>
    <xf numFmtId="0" fontId="59" fillId="0" borderId="664" xfId="0" applyFont="1" applyFill="1" applyBorder="1" applyAlignment="1">
      <alignment horizontal="left"/>
    </xf>
    <xf numFmtId="0" fontId="59" fillId="0" borderId="634" xfId="24" applyNumberFormat="1" applyFont="1" applyFill="1" applyBorder="1" applyAlignment="1">
      <alignment horizontal="center" vertical="center"/>
    </xf>
    <xf numFmtId="0" fontId="59" fillId="0" borderId="632" xfId="24" applyNumberFormat="1" applyFont="1" applyFill="1" applyBorder="1" applyAlignment="1">
      <alignment horizontal="center" vertical="center"/>
    </xf>
    <xf numFmtId="0" fontId="59" fillId="0" borderId="482" xfId="24" applyNumberFormat="1" applyFont="1" applyFill="1" applyBorder="1" applyAlignment="1">
      <alignment horizontal="center" vertical="center"/>
    </xf>
    <xf numFmtId="0" fontId="60" fillId="0" borderId="635" xfId="24" applyNumberFormat="1" applyFont="1" applyFill="1" applyBorder="1" applyAlignment="1">
      <alignment horizontal="center" vertical="center"/>
    </xf>
    <xf numFmtId="0" fontId="59" fillId="0" borderId="518" xfId="0" applyFont="1" applyFill="1" applyBorder="1" applyAlignment="1">
      <alignment horizontal="left"/>
    </xf>
    <xf numFmtId="49" fontId="59" fillId="0" borderId="664" xfId="0" applyNumberFormat="1" applyFont="1" applyFill="1" applyBorder="1" applyAlignment="1">
      <alignment horizontal="left"/>
    </xf>
    <xf numFmtId="17" fontId="59" fillId="0" borderId="664" xfId="0" applyNumberFormat="1" applyFont="1" applyFill="1" applyBorder="1" applyAlignment="1">
      <alignment horizontal="left"/>
    </xf>
    <xf numFmtId="49" fontId="59" fillId="0" borderId="640" xfId="0" applyNumberFormat="1" applyFont="1" applyFill="1" applyBorder="1" applyAlignment="1">
      <alignment horizontal="left"/>
    </xf>
    <xf numFmtId="49" fontId="59" fillId="0" borderId="625" xfId="0" applyNumberFormat="1" applyFont="1" applyFill="1" applyBorder="1" applyAlignment="1">
      <alignment horizontal="left"/>
    </xf>
    <xf numFmtId="0" fontId="59" fillId="0" borderId="640" xfId="0" applyFont="1" applyFill="1" applyBorder="1" applyAlignment="1">
      <alignment horizontal="left"/>
    </xf>
    <xf numFmtId="0" fontId="59" fillId="0" borderId="641" xfId="24" applyNumberFormat="1" applyFont="1" applyFill="1" applyBorder="1" applyAlignment="1">
      <alignment horizontal="center" vertical="center"/>
    </xf>
    <xf numFmtId="0" fontId="59" fillId="0" borderId="638" xfId="24" applyNumberFormat="1" applyFont="1" applyFill="1" applyBorder="1" applyAlignment="1">
      <alignment horizontal="center" vertical="center"/>
    </xf>
    <xf numFmtId="0" fontId="59" fillId="0" borderId="129" xfId="24" applyNumberFormat="1" applyFont="1" applyFill="1" applyBorder="1" applyAlignment="1">
      <alignment horizontal="center" vertical="center"/>
    </xf>
    <xf numFmtId="0" fontId="60" fillId="0" borderId="643" xfId="24" applyNumberFormat="1" applyFont="1" applyFill="1" applyBorder="1" applyAlignment="1">
      <alignment horizontal="center" vertical="center"/>
    </xf>
    <xf numFmtId="0" fontId="60" fillId="0" borderId="496" xfId="0" applyFont="1" applyFill="1" applyBorder="1" applyAlignment="1">
      <alignment horizontal="left" vertical="center"/>
    </xf>
    <xf numFmtId="0" fontId="60" fillId="0" borderId="497" xfId="24" applyNumberFormat="1" applyFont="1" applyFill="1" applyBorder="1" applyAlignment="1">
      <alignment horizontal="center" vertical="center"/>
    </xf>
    <xf numFmtId="0" fontId="59" fillId="0" borderId="497" xfId="24" applyNumberFormat="1" applyFont="1" applyBorder="1" applyAlignment="1">
      <alignment horizontal="center" vertical="center"/>
    </xf>
    <xf numFmtId="49" fontId="60" fillId="0" borderId="518" xfId="0" applyNumberFormat="1" applyFont="1" applyFill="1" applyBorder="1" applyAlignment="1">
      <alignment horizontal="left"/>
    </xf>
    <xf numFmtId="0" fontId="74" fillId="0" borderId="639" xfId="24" applyNumberFormat="1" applyFont="1" applyBorder="1" applyAlignment="1">
      <alignment horizontal="center" vertical="center"/>
    </xf>
    <xf numFmtId="0" fontId="74" fillId="0" borderId="492" xfId="24" applyNumberFormat="1" applyFont="1" applyBorder="1" applyAlignment="1">
      <alignment horizontal="center" vertical="center"/>
    </xf>
    <xf numFmtId="0" fontId="74" fillId="0" borderId="634" xfId="24" applyNumberFormat="1" applyFont="1" applyBorder="1" applyAlignment="1">
      <alignment horizontal="center" vertical="center"/>
    </xf>
    <xf numFmtId="0" fontId="74" fillId="0" borderId="654" xfId="24" applyNumberFormat="1" applyFont="1" applyBorder="1" applyAlignment="1">
      <alignment horizontal="center" vertical="center"/>
    </xf>
    <xf numFmtId="0" fontId="59" fillId="0" borderId="631" xfId="0" applyNumberFormat="1" applyFont="1" applyFill="1" applyBorder="1" applyAlignment="1">
      <alignment horizontal="center"/>
    </xf>
    <xf numFmtId="0" fontId="59" fillId="0" borderId="632" xfId="0" applyNumberFormat="1" applyFont="1" applyFill="1" applyBorder="1" applyAlignment="1">
      <alignment horizontal="center"/>
    </xf>
    <xf numFmtId="0" fontId="59" fillId="0" borderId="654" xfId="24" applyNumberFormat="1" applyFont="1" applyFill="1" applyBorder="1" applyAlignment="1">
      <alignment horizontal="center" vertical="center"/>
    </xf>
    <xf numFmtId="0" fontId="59" fillId="0" borderId="654" xfId="24" applyNumberFormat="1" applyFont="1" applyBorder="1" applyAlignment="1">
      <alignment horizontal="center" vertical="center"/>
    </xf>
    <xf numFmtId="0" fontId="59" fillId="0" borderId="637" xfId="0" applyNumberFormat="1" applyFont="1" applyFill="1" applyBorder="1" applyAlignment="1">
      <alignment horizontal="center"/>
    </xf>
    <xf numFmtId="0" fontId="59" fillId="0" borderId="638" xfId="0" applyNumberFormat="1" applyFont="1" applyFill="1" applyBorder="1" applyAlignment="1">
      <alignment horizontal="center"/>
    </xf>
    <xf numFmtId="0" fontId="59" fillId="0" borderId="619" xfId="24" applyNumberFormat="1" applyFont="1" applyBorder="1" applyAlignment="1">
      <alignment horizontal="center" vertical="center"/>
    </xf>
    <xf numFmtId="49" fontId="60" fillId="0" borderId="496" xfId="0" applyNumberFormat="1" applyFont="1" applyFill="1" applyBorder="1" applyAlignment="1">
      <alignment horizontal="left"/>
    </xf>
    <xf numFmtId="0" fontId="60" fillId="0" borderId="443" xfId="0" applyNumberFormat="1" applyFont="1" applyFill="1" applyBorder="1" applyAlignment="1">
      <alignment horizontal="center"/>
    </xf>
    <xf numFmtId="0" fontId="60" fillId="0" borderId="528" xfId="24" applyNumberFormat="1" applyFont="1" applyBorder="1" applyAlignment="1">
      <alignment horizontal="center" vertical="center"/>
    </xf>
    <xf numFmtId="0" fontId="60" fillId="0" borderId="529" xfId="24" applyNumberFormat="1" applyFont="1" applyBorder="1" applyAlignment="1">
      <alignment horizontal="center" vertical="center"/>
    </xf>
    <xf numFmtId="49" fontId="60" fillId="0" borderId="491" xfId="0" applyNumberFormat="1" applyFont="1" applyFill="1" applyBorder="1" applyAlignment="1">
      <alignment horizontal="left"/>
    </xf>
    <xf numFmtId="0" fontId="74" fillId="0" borderId="499" xfId="24" applyNumberFormat="1" applyFont="1" applyBorder="1" applyAlignment="1">
      <alignment horizontal="center" vertical="center"/>
    </xf>
    <xf numFmtId="0" fontId="59" fillId="0" borderId="648" xfId="0" applyNumberFormat="1" applyFont="1" applyFill="1" applyBorder="1" applyAlignment="1">
      <alignment horizontal="center"/>
    </xf>
    <xf numFmtId="0" fontId="59" fillId="0" borderId="632" xfId="24" applyNumberFormat="1" applyFont="1" applyBorder="1" applyAlignment="1">
      <alignment horizontal="center" vertical="center"/>
    </xf>
    <xf numFmtId="0" fontId="59" fillId="0" borderId="619" xfId="0" applyFont="1" applyFill="1" applyBorder="1" applyAlignment="1">
      <alignment horizontal="left"/>
    </xf>
    <xf numFmtId="0" fontId="59" fillId="0" borderId="619" xfId="0" applyNumberFormat="1" applyFont="1" applyFill="1" applyBorder="1" applyAlignment="1">
      <alignment horizontal="center"/>
    </xf>
    <xf numFmtId="49" fontId="60" fillId="0" borderId="494" xfId="0" applyNumberFormat="1" applyFont="1" applyFill="1" applyBorder="1" applyAlignment="1">
      <alignment horizontal="left"/>
    </xf>
    <xf numFmtId="0" fontId="60" fillId="0" borderId="528" xfId="0" applyNumberFormat="1" applyFont="1" applyFill="1" applyBorder="1" applyAlignment="1">
      <alignment horizontal="center"/>
    </xf>
    <xf numFmtId="0" fontId="59" fillId="0" borderId="528" xfId="24" applyNumberFormat="1" applyFont="1" applyFill="1" applyBorder="1" applyAlignment="1">
      <alignment horizontal="center" vertical="center"/>
    </xf>
    <xf numFmtId="0" fontId="59" fillId="0" borderId="528" xfId="24" applyNumberFormat="1" applyFont="1" applyBorder="1" applyAlignment="1">
      <alignment horizontal="center" vertical="center"/>
    </xf>
    <xf numFmtId="0" fontId="60" fillId="0" borderId="495" xfId="24" applyFont="1" applyBorder="1" applyAlignment="1">
      <alignment horizontal="left" vertical="center" wrapText="1"/>
    </xf>
    <xf numFmtId="0" fontId="60" fillId="0" borderId="528" xfId="24" applyNumberFormat="1" applyFont="1" applyBorder="1" applyAlignment="1">
      <alignment horizontal="center" vertical="center" wrapText="1"/>
    </xf>
    <xf numFmtId="49" fontId="60" fillId="0" borderId="542" xfId="0" applyNumberFormat="1" applyFont="1" applyFill="1" applyBorder="1" applyAlignment="1">
      <alignment horizontal="left"/>
    </xf>
    <xf numFmtId="0" fontId="60" fillId="0" borderId="337" xfId="24" applyNumberFormat="1" applyFont="1" applyBorder="1" applyAlignment="1">
      <alignment horizontal="center" vertical="center" wrapText="1"/>
    </xf>
    <xf numFmtId="0" fontId="60" fillId="0" borderId="337" xfId="24" applyNumberFormat="1" applyFont="1" applyFill="1" applyBorder="1" applyAlignment="1">
      <alignment horizontal="center" vertical="center"/>
    </xf>
    <xf numFmtId="0" fontId="73" fillId="0" borderId="34" xfId="24" applyFont="1" applyBorder="1" applyAlignment="1">
      <alignment horizontal="center" vertical="center" wrapText="1"/>
    </xf>
    <xf numFmtId="0" fontId="74" fillId="0" borderId="35" xfId="24" applyFont="1" applyBorder="1"/>
    <xf numFmtId="0" fontId="74" fillId="0" borderId="492" xfId="24" applyFont="1" applyBorder="1"/>
    <xf numFmtId="0" fontId="73" fillId="0" borderId="50" xfId="24" applyFont="1" applyBorder="1"/>
    <xf numFmtId="0" fontId="59" fillId="0" borderId="520" xfId="24" applyFont="1" applyBorder="1" applyAlignment="1">
      <alignment horizontal="center" vertical="center"/>
    </xf>
    <xf numFmtId="0" fontId="35" fillId="0" borderId="45" xfId="24" applyFont="1" applyBorder="1" applyAlignment="1">
      <alignment horizontal="center" vertical="center" wrapText="1"/>
    </xf>
    <xf numFmtId="0" fontId="35" fillId="0" borderId="46" xfId="24" applyFont="1" applyBorder="1" applyAlignment="1">
      <alignment horizontal="center" wrapText="1"/>
    </xf>
    <xf numFmtId="0" fontId="35" fillId="0" borderId="519" xfId="24" applyFont="1" applyBorder="1" applyAlignment="1">
      <alignment horizontal="center" vertical="center"/>
    </xf>
    <xf numFmtId="0" fontId="42" fillId="0" borderId="495" xfId="24" applyFont="1" applyBorder="1" applyAlignment="1">
      <alignment horizontal="left" vertical="center" wrapText="1"/>
    </xf>
    <xf numFmtId="0" fontId="45" fillId="0" borderId="528" xfId="24" applyNumberFormat="1" applyFont="1" applyBorder="1" applyAlignment="1">
      <alignment horizontal="center" vertical="center" wrapText="1"/>
    </xf>
    <xf numFmtId="0" fontId="42" fillId="0" borderId="528" xfId="24" applyNumberFormat="1" applyFont="1" applyFill="1" applyBorder="1" applyAlignment="1">
      <alignment horizontal="center" vertical="center"/>
    </xf>
    <xf numFmtId="0" fontId="45" fillId="0" borderId="528" xfId="24" applyNumberFormat="1" applyFont="1" applyBorder="1" applyAlignment="1">
      <alignment horizontal="center" vertical="center"/>
    </xf>
    <xf numFmtId="0" fontId="45" fillId="0" borderId="529" xfId="24" applyNumberFormat="1" applyFont="1" applyBorder="1" applyAlignment="1">
      <alignment horizontal="center" vertical="center"/>
    </xf>
    <xf numFmtId="0" fontId="35" fillId="0" borderId="497" xfId="24" applyFont="1" applyBorder="1" applyAlignment="1">
      <alignment horizontal="center" vertical="center"/>
    </xf>
    <xf numFmtId="0" fontId="74" fillId="0" borderId="482" xfId="24" applyNumberFormat="1" applyFont="1" applyBorder="1" applyAlignment="1">
      <alignment horizontal="center" vertical="center"/>
    </xf>
    <xf numFmtId="0" fontId="59" fillId="0" borderId="482" xfId="24" applyNumberFormat="1" applyFont="1" applyBorder="1" applyAlignment="1">
      <alignment horizontal="center" vertical="center"/>
    </xf>
    <xf numFmtId="0" fontId="59" fillId="0" borderId="624" xfId="24" applyNumberFormat="1" applyFont="1" applyBorder="1" applyAlignment="1">
      <alignment horizontal="center" vertical="center"/>
    </xf>
    <xf numFmtId="0" fontId="59" fillId="0" borderId="535" xfId="24" applyNumberFormat="1" applyFont="1" applyFill="1" applyBorder="1" applyAlignment="1">
      <alignment horizontal="center" vertical="center"/>
    </xf>
    <xf numFmtId="0" fontId="60" fillId="0" borderId="535" xfId="24" applyNumberFormat="1" applyFont="1" applyBorder="1" applyAlignment="1">
      <alignment horizontal="center" vertical="center" wrapText="1"/>
    </xf>
    <xf numFmtId="0" fontId="60" fillId="0" borderId="253" xfId="24" applyNumberFormat="1" applyFont="1" applyFill="1" applyBorder="1" applyAlignment="1">
      <alignment horizontal="center" vertical="center"/>
    </xf>
    <xf numFmtId="0" fontId="42" fillId="0" borderId="535" xfId="24" applyNumberFormat="1" applyFont="1" applyFill="1" applyBorder="1" applyAlignment="1">
      <alignment horizontal="center" vertical="center"/>
    </xf>
    <xf numFmtId="0" fontId="74" fillId="0" borderId="34" xfId="24" applyFont="1" applyBorder="1"/>
    <xf numFmtId="0" fontId="59" fillId="0" borderId="631" xfId="24" applyNumberFormat="1" applyFont="1" applyFill="1" applyBorder="1" applyAlignment="1">
      <alignment horizontal="center" vertical="center"/>
    </xf>
    <xf numFmtId="0" fontId="59" fillId="0" borderId="637" xfId="24" applyNumberFormat="1" applyFont="1" applyFill="1" applyBorder="1" applyAlignment="1">
      <alignment horizontal="center" vertical="center"/>
    </xf>
    <xf numFmtId="0" fontId="74" fillId="0" borderId="665" xfId="24" applyNumberFormat="1" applyFont="1" applyBorder="1" applyAlignment="1">
      <alignment horizontal="center" vertical="center"/>
    </xf>
    <xf numFmtId="0" fontId="73" fillId="0" borderId="666" xfId="24" applyNumberFormat="1" applyFont="1" applyBorder="1" applyAlignment="1">
      <alignment horizontal="center" vertical="center"/>
    </xf>
    <xf numFmtId="0" fontId="59" fillId="0" borderId="665" xfId="24" applyNumberFormat="1" applyFont="1" applyFill="1" applyBorder="1" applyAlignment="1">
      <alignment horizontal="center" vertical="center"/>
    </xf>
    <xf numFmtId="0" fontId="60" fillId="0" borderId="666" xfId="24" applyNumberFormat="1" applyFont="1" applyFill="1" applyBorder="1" applyAlignment="1">
      <alignment horizontal="center" vertical="center"/>
    </xf>
    <xf numFmtId="0" fontId="59" fillId="0" borderId="665" xfId="24" applyNumberFormat="1" applyFont="1" applyBorder="1" applyAlignment="1">
      <alignment horizontal="center" vertical="center"/>
    </xf>
    <xf numFmtId="0" fontId="60" fillId="0" borderId="666" xfId="24" applyNumberFormat="1" applyFont="1" applyBorder="1" applyAlignment="1">
      <alignment horizontal="center" vertical="center"/>
    </xf>
    <xf numFmtId="0" fontId="59" fillId="0" borderId="618" xfId="24" applyNumberFormat="1" applyFont="1" applyBorder="1" applyAlignment="1">
      <alignment horizontal="center" vertical="center"/>
    </xf>
    <xf numFmtId="0" fontId="60" fillId="0" borderId="620" xfId="24" applyNumberFormat="1" applyFont="1" applyBorder="1" applyAlignment="1">
      <alignment horizontal="center" vertical="center"/>
    </xf>
    <xf numFmtId="0" fontId="60" fillId="0" borderId="494" xfId="24" applyNumberFormat="1" applyFont="1" applyBorder="1" applyAlignment="1">
      <alignment horizontal="center" vertical="center"/>
    </xf>
    <xf numFmtId="0" fontId="74" fillId="0" borderId="498" xfId="24" applyNumberFormat="1" applyFont="1" applyBorder="1" applyAlignment="1">
      <alignment horizontal="center" vertical="center"/>
    </xf>
    <xf numFmtId="0" fontId="73" fillId="0" borderId="500" xfId="24" applyNumberFormat="1" applyFont="1" applyBorder="1" applyAlignment="1">
      <alignment horizontal="center" vertical="center"/>
    </xf>
    <xf numFmtId="0" fontId="59" fillId="0" borderId="494" xfId="24" applyNumberFormat="1" applyFont="1" applyBorder="1" applyAlignment="1">
      <alignment horizontal="center" vertical="center"/>
    </xf>
    <xf numFmtId="0" fontId="60" fillId="0" borderId="494" xfId="24" applyNumberFormat="1" applyFont="1" applyBorder="1" applyAlignment="1">
      <alignment horizontal="center" vertical="center" wrapText="1"/>
    </xf>
    <xf numFmtId="0" fontId="60" fillId="0" borderId="506" xfId="24" applyNumberFormat="1" applyFont="1" applyFill="1" applyBorder="1" applyAlignment="1">
      <alignment horizontal="center" vertical="center"/>
    </xf>
    <xf numFmtId="0" fontId="45" fillId="0" borderId="494" xfId="24" applyNumberFormat="1" applyFont="1" applyBorder="1" applyAlignment="1">
      <alignment horizontal="center" vertical="center"/>
    </xf>
    <xf numFmtId="0" fontId="73" fillId="0" borderId="85" xfId="24" applyFont="1" applyBorder="1" applyAlignment="1">
      <alignment horizontal="center" vertical="center" wrapText="1"/>
    </xf>
    <xf numFmtId="0" fontId="73" fillId="0" borderId="85" xfId="0" applyNumberFormat="1" applyFont="1" applyFill="1" applyBorder="1" applyAlignment="1">
      <alignment horizontal="left"/>
    </xf>
    <xf numFmtId="0" fontId="60" fillId="0" borderId="497" xfId="0" applyNumberFormat="1" applyFont="1" applyFill="1" applyBorder="1" applyAlignment="1">
      <alignment horizontal="center"/>
    </xf>
    <xf numFmtId="0" fontId="73" fillId="0" borderId="492" xfId="0" applyNumberFormat="1" applyFont="1" applyFill="1" applyBorder="1" applyAlignment="1">
      <alignment horizontal="center"/>
    </xf>
    <xf numFmtId="0" fontId="59" fillId="0" borderId="650" xfId="0" applyNumberFormat="1" applyFont="1" applyFill="1" applyBorder="1" applyAlignment="1">
      <alignment horizontal="center"/>
    </xf>
    <xf numFmtId="0" fontId="59" fillId="0" borderId="624" xfId="0" applyNumberFormat="1" applyFont="1" applyFill="1" applyBorder="1" applyAlignment="1">
      <alignment horizontal="center"/>
    </xf>
    <xf numFmtId="0" fontId="60" fillId="0" borderId="253" xfId="24" applyNumberFormat="1" applyFont="1" applyBorder="1" applyAlignment="1">
      <alignment horizontal="center" vertical="center" wrapText="1"/>
    </xf>
    <xf numFmtId="0" fontId="45" fillId="0" borderId="535" xfId="24" applyNumberFormat="1" applyFont="1" applyBorder="1" applyAlignment="1">
      <alignment horizontal="center" vertical="center" wrapText="1"/>
    </xf>
    <xf numFmtId="0" fontId="74" fillId="0" borderId="444" xfId="24" applyFont="1" applyBorder="1"/>
    <xf numFmtId="0" fontId="74" fillId="0" borderId="34" xfId="24" applyNumberFormat="1" applyFont="1" applyFill="1" applyBorder="1" applyAlignment="1">
      <alignment horizontal="center" vertical="center"/>
    </xf>
    <xf numFmtId="0" fontId="74" fillId="0" borderId="631" xfId="24" applyNumberFormat="1" applyFont="1" applyFill="1" applyBorder="1" applyAlignment="1">
      <alignment horizontal="center" vertical="center"/>
    </xf>
    <xf numFmtId="0" fontId="59" fillId="0" borderId="636" xfId="24" applyNumberFormat="1" applyFont="1" applyFill="1" applyBorder="1" applyAlignment="1">
      <alignment horizontal="center" vertical="center"/>
    </xf>
    <xf numFmtId="0" fontId="59" fillId="0" borderId="631" xfId="24" applyNumberFormat="1" applyFont="1" applyBorder="1" applyAlignment="1">
      <alignment horizontal="center" vertical="center"/>
    </xf>
    <xf numFmtId="0" fontId="59" fillId="0" borderId="494" xfId="24" applyNumberFormat="1" applyFont="1" applyFill="1" applyBorder="1" applyAlignment="1">
      <alignment horizontal="center" vertical="center"/>
    </xf>
    <xf numFmtId="0" fontId="42" fillId="0" borderId="494" xfId="24" applyNumberFormat="1" applyFont="1" applyFill="1" applyBorder="1" applyAlignment="1">
      <alignment horizontal="center" vertical="center"/>
    </xf>
    <xf numFmtId="0" fontId="61" fillId="0" borderId="497" xfId="24" applyFont="1" applyBorder="1" applyAlignment="1">
      <alignment horizontal="center"/>
    </xf>
    <xf numFmtId="0" fontId="61" fillId="0" borderId="520" xfId="24" applyFont="1" applyBorder="1" applyAlignment="1">
      <alignment horizontal="center"/>
    </xf>
    <xf numFmtId="0" fontId="61" fillId="0" borderId="631" xfId="24" applyFont="1" applyBorder="1" applyAlignment="1">
      <alignment horizontal="center" vertical="center" wrapText="1"/>
    </xf>
    <xf numFmtId="0" fontId="61" fillId="0" borderId="632" xfId="24" applyFont="1" applyBorder="1" applyAlignment="1">
      <alignment horizontal="center" wrapText="1"/>
    </xf>
    <xf numFmtId="0" fontId="61" fillId="0" borderId="633" xfId="24" applyFont="1" applyBorder="1" applyAlignment="1">
      <alignment horizontal="center" vertical="center"/>
    </xf>
    <xf numFmtId="0" fontId="61" fillId="0" borderId="626" xfId="24" applyFont="1" applyBorder="1" applyAlignment="1">
      <alignment horizontal="center" vertical="center"/>
    </xf>
    <xf numFmtId="0" fontId="60" fillId="0" borderId="639" xfId="24" applyFont="1" applyBorder="1" applyAlignment="1">
      <alignment horizontal="center" vertical="center" wrapText="1"/>
    </xf>
    <xf numFmtId="0" fontId="60" fillId="0" borderId="74" xfId="24" applyFont="1" applyBorder="1" applyAlignment="1">
      <alignment horizontal="center" vertical="center" wrapText="1"/>
    </xf>
    <xf numFmtId="0" fontId="59" fillId="0" borderId="634" xfId="24" applyFont="1" applyBorder="1"/>
    <xf numFmtId="0" fontId="59" fillId="0" borderId="632" xfId="24" applyFont="1" applyBorder="1"/>
    <xf numFmtId="0" fontId="59" fillId="0" borderId="650" xfId="24" applyFont="1" applyBorder="1"/>
    <xf numFmtId="0" fontId="59" fillId="0" borderId="482" xfId="24" applyFont="1" applyBorder="1"/>
    <xf numFmtId="0" fontId="59" fillId="0" borderId="620" xfId="24" applyFont="1" applyBorder="1"/>
    <xf numFmtId="0" fontId="60" fillId="0" borderId="635" xfId="24" applyFont="1" applyBorder="1"/>
    <xf numFmtId="0" fontId="59" fillId="0" borderId="634" xfId="0" applyNumberFormat="1" applyFont="1" applyFill="1" applyBorder="1" applyAlignment="1">
      <alignment horizontal="center"/>
    </xf>
    <xf numFmtId="0" fontId="59" fillId="0" borderId="650" xfId="24" applyNumberFormat="1" applyFont="1" applyFill="1" applyBorder="1" applyAlignment="1">
      <alignment horizontal="center" vertical="center"/>
    </xf>
    <xf numFmtId="0" fontId="59" fillId="0" borderId="625" xfId="0" applyFont="1" applyFill="1" applyBorder="1" applyAlignment="1">
      <alignment horizontal="left"/>
    </xf>
    <xf numFmtId="0" fontId="59" fillId="0" borderId="631" xfId="0" applyNumberFormat="1" applyFont="1" applyFill="1" applyBorder="1" applyAlignment="1">
      <alignment horizontal="center" vertical="center"/>
    </xf>
    <xf numFmtId="0" fontId="59" fillId="0" borderId="634" xfId="0" applyNumberFormat="1" applyFont="1" applyFill="1" applyBorder="1" applyAlignment="1">
      <alignment horizontal="center" vertical="center"/>
    </xf>
    <xf numFmtId="0" fontId="59" fillId="0" borderId="648" xfId="0" applyNumberFormat="1" applyFont="1" applyFill="1" applyBorder="1" applyAlignment="1">
      <alignment horizontal="center" vertical="center"/>
    </xf>
    <xf numFmtId="0" fontId="59" fillId="0" borderId="662" xfId="0" applyNumberFormat="1" applyFont="1" applyFill="1" applyBorder="1" applyAlignment="1">
      <alignment horizontal="center" vertical="center"/>
    </xf>
    <xf numFmtId="0" fontId="59" fillId="0" borderId="635" xfId="0" applyNumberFormat="1" applyFont="1" applyFill="1" applyBorder="1" applyAlignment="1">
      <alignment horizontal="center" vertical="center"/>
    </xf>
    <xf numFmtId="0" fontId="59" fillId="0" borderId="482" xfId="0" applyNumberFormat="1" applyFont="1" applyFill="1" applyBorder="1" applyAlignment="1">
      <alignment horizontal="center" vertical="center"/>
    </xf>
    <xf numFmtId="0" fontId="59" fillId="0" borderId="669" xfId="0" applyNumberFormat="1" applyFont="1" applyFill="1" applyBorder="1" applyAlignment="1">
      <alignment horizontal="center" vertical="center"/>
    </xf>
    <xf numFmtId="0" fontId="59" fillId="0" borderId="636" xfId="0" applyNumberFormat="1" applyFont="1" applyFill="1" applyBorder="1" applyAlignment="1">
      <alignment horizontal="center" vertical="center"/>
    </xf>
    <xf numFmtId="0" fontId="59" fillId="0" borderId="651" xfId="0" applyNumberFormat="1" applyFont="1" applyFill="1" applyBorder="1" applyAlignment="1">
      <alignment horizontal="center"/>
    </xf>
    <xf numFmtId="0" fontId="59" fillId="0" borderId="644" xfId="0" applyNumberFormat="1" applyFont="1" applyFill="1" applyBorder="1" applyAlignment="1">
      <alignment horizontal="center" vertical="center"/>
    </xf>
    <xf numFmtId="0" fontId="59" fillId="0" borderId="641" xfId="0" applyNumberFormat="1" applyFont="1" applyFill="1" applyBorder="1" applyAlignment="1">
      <alignment horizontal="center" vertical="center"/>
    </xf>
    <xf numFmtId="0" fontId="59" fillId="0" borderId="643" xfId="0" applyNumberFormat="1" applyFont="1" applyFill="1" applyBorder="1" applyAlignment="1">
      <alignment horizontal="center" vertical="center"/>
    </xf>
    <xf numFmtId="0" fontId="59" fillId="0" borderId="612" xfId="0" applyNumberFormat="1" applyFont="1" applyFill="1" applyBorder="1" applyAlignment="1">
      <alignment horizontal="center" vertical="center"/>
    </xf>
    <xf numFmtId="0" fontId="59" fillId="0" borderId="129" xfId="0" applyNumberFormat="1" applyFont="1" applyFill="1" applyBorder="1" applyAlignment="1">
      <alignment horizontal="center" vertical="center"/>
    </xf>
    <xf numFmtId="0" fontId="59" fillId="0" borderId="443" xfId="24" applyNumberFormat="1" applyFont="1" applyFill="1" applyBorder="1" applyAlignment="1">
      <alignment horizontal="center" vertical="center"/>
    </xf>
    <xf numFmtId="0" fontId="59" fillId="0" borderId="495" xfId="24" applyNumberFormat="1" applyFont="1" applyFill="1" applyBorder="1" applyAlignment="1">
      <alignment horizontal="center" vertical="center"/>
    </xf>
    <xf numFmtId="0" fontId="59" fillId="0" borderId="497" xfId="24" applyNumberFormat="1" applyFont="1" applyFill="1" applyBorder="1" applyAlignment="1">
      <alignment horizontal="center" vertical="center"/>
    </xf>
    <xf numFmtId="0" fontId="60" fillId="0" borderId="496" xfId="24" applyFont="1" applyBorder="1" applyAlignment="1">
      <alignment horizontal="left" vertical="center" wrapText="1"/>
    </xf>
    <xf numFmtId="0" fontId="59" fillId="0" borderId="639" xfId="24" applyNumberFormat="1" applyFont="1" applyFill="1" applyBorder="1" applyAlignment="1">
      <alignment horizontal="center" vertical="center"/>
    </xf>
    <xf numFmtId="0" fontId="59" fillId="0" borderId="641" xfId="0" applyNumberFormat="1" applyFont="1" applyFill="1" applyBorder="1" applyAlignment="1">
      <alignment horizontal="center"/>
    </xf>
    <xf numFmtId="0" fontId="59" fillId="0" borderId="641" xfId="24" applyNumberFormat="1" applyFont="1" applyBorder="1" applyAlignment="1">
      <alignment horizontal="center" vertical="center"/>
    </xf>
    <xf numFmtId="0" fontId="59" fillId="0" borderId="638" xfId="24" applyNumberFormat="1" applyFont="1" applyBorder="1" applyAlignment="1">
      <alignment horizontal="center" vertical="center"/>
    </xf>
    <xf numFmtId="0" fontId="59" fillId="0" borderId="668" xfId="24" applyNumberFormat="1" applyFont="1" applyFill="1" applyBorder="1" applyAlignment="1">
      <alignment horizontal="center" vertical="center"/>
    </xf>
    <xf numFmtId="0" fontId="60" fillId="0" borderId="639" xfId="0" applyNumberFormat="1" applyFont="1" applyFill="1" applyBorder="1" applyAlignment="1">
      <alignment horizontal="center"/>
    </xf>
    <xf numFmtId="0" fontId="60" fillId="0" borderId="74" xfId="0" applyNumberFormat="1" applyFont="1" applyFill="1" applyBorder="1" applyAlignment="1">
      <alignment horizontal="center"/>
    </xf>
    <xf numFmtId="0" fontId="59" fillId="0" borderId="492" xfId="24" applyNumberFormat="1" applyFont="1" applyFill="1" applyBorder="1" applyAlignment="1">
      <alignment horizontal="center" vertical="center"/>
    </xf>
    <xf numFmtId="0" fontId="60" fillId="0" borderId="648" xfId="0" applyNumberFormat="1" applyFont="1" applyFill="1" applyBorder="1" applyAlignment="1">
      <alignment horizontal="center"/>
    </xf>
    <xf numFmtId="0" fontId="59" fillId="0" borderId="635" xfId="24" applyNumberFormat="1" applyFont="1" applyFill="1" applyBorder="1" applyAlignment="1">
      <alignment horizontal="center" vertical="center"/>
    </xf>
    <xf numFmtId="0" fontId="59" fillId="0" borderId="632" xfId="0" applyNumberFormat="1" applyFont="1" applyFill="1" applyBorder="1" applyAlignment="1">
      <alignment horizontal="center" vertical="center"/>
    </xf>
    <xf numFmtId="0" fontId="59" fillId="0" borderId="650" xfId="0" applyNumberFormat="1" applyFont="1" applyFill="1" applyBorder="1" applyAlignment="1">
      <alignment horizontal="center" vertical="center"/>
    </xf>
    <xf numFmtId="0" fontId="59" fillId="0" borderId="637" xfId="0" applyNumberFormat="1" applyFont="1" applyFill="1" applyBorder="1" applyAlignment="1">
      <alignment horizontal="center" vertical="center"/>
    </xf>
    <xf numFmtId="0" fontId="59" fillId="0" borderId="651" xfId="0" applyNumberFormat="1" applyFont="1" applyFill="1" applyBorder="1" applyAlignment="1">
      <alignment horizontal="center" vertical="center"/>
    </xf>
    <xf numFmtId="0" fontId="59" fillId="0" borderId="639" xfId="24" applyNumberFormat="1" applyFont="1" applyBorder="1" applyAlignment="1">
      <alignment horizontal="center" vertical="center"/>
    </xf>
    <xf numFmtId="0" fontId="59" fillId="0" borderId="491" xfId="24" applyNumberFormat="1" applyFont="1" applyBorder="1" applyAlignment="1">
      <alignment horizontal="center" vertical="center"/>
    </xf>
    <xf numFmtId="0" fontId="59" fillId="0" borderId="492" xfId="24" applyNumberFormat="1" applyFont="1" applyBorder="1" applyAlignment="1">
      <alignment horizontal="center" vertical="center"/>
    </xf>
    <xf numFmtId="0" fontId="61" fillId="0" borderId="482" xfId="24" applyFont="1" applyBorder="1" applyAlignment="1">
      <alignment horizontal="center" vertical="center"/>
    </xf>
    <xf numFmtId="0" fontId="59" fillId="0" borderId="482" xfId="0" applyNumberFormat="1" applyFont="1" applyFill="1" applyBorder="1" applyAlignment="1">
      <alignment horizontal="center"/>
    </xf>
    <xf numFmtId="0" fontId="59" fillId="0" borderId="668" xfId="0" applyNumberFormat="1" applyFont="1" applyFill="1" applyBorder="1" applyAlignment="1">
      <alignment horizontal="center" vertical="center"/>
    </xf>
    <xf numFmtId="0" fontId="59" fillId="0" borderId="85" xfId="24" applyNumberFormat="1" applyFont="1" applyBorder="1" applyAlignment="1">
      <alignment horizontal="center" vertical="center"/>
    </xf>
    <xf numFmtId="0" fontId="61" fillId="0" borderId="634" xfId="24" applyFont="1" applyBorder="1" applyAlignment="1">
      <alignment horizontal="center" vertical="center" wrapText="1"/>
    </xf>
    <xf numFmtId="0" fontId="59" fillId="0" borderId="665" xfId="24" applyFont="1" applyBorder="1"/>
    <xf numFmtId="0" fontId="59" fillId="0" borderId="626" xfId="0" applyNumberFormat="1" applyFont="1" applyFill="1" applyBorder="1" applyAlignment="1">
      <alignment horizontal="center"/>
    </xf>
    <xf numFmtId="0" fontId="59" fillId="0" borderId="640" xfId="0" applyNumberFormat="1" applyFont="1" applyFill="1" applyBorder="1" applyAlignment="1">
      <alignment horizontal="center"/>
    </xf>
    <xf numFmtId="0" fontId="59" fillId="0" borderId="494" xfId="24" applyNumberFormat="1" applyFont="1" applyBorder="1" applyAlignment="1">
      <alignment horizontal="center"/>
    </xf>
    <xf numFmtId="0" fontId="59" fillId="0" borderId="353" xfId="24" applyNumberFormat="1" applyFont="1" applyFill="1" applyBorder="1" applyAlignment="1">
      <alignment horizontal="center" vertical="center"/>
    </xf>
    <xf numFmtId="0" fontId="59" fillId="0" borderId="671" xfId="24" applyNumberFormat="1" applyFont="1" applyFill="1" applyBorder="1" applyAlignment="1">
      <alignment horizontal="center" vertical="center"/>
    </xf>
    <xf numFmtId="0" fontId="59" fillId="0" borderId="57" xfId="24" applyNumberFormat="1" applyFont="1" applyFill="1" applyBorder="1" applyAlignment="1">
      <alignment horizontal="center" vertical="center"/>
    </xf>
    <xf numFmtId="0" fontId="42" fillId="0" borderId="496" xfId="24" applyFont="1" applyBorder="1" applyAlignment="1">
      <alignment horizontal="left" vertical="center" wrapText="1"/>
    </xf>
    <xf numFmtId="0" fontId="42" fillId="0" borderId="443" xfId="24" applyNumberFormat="1" applyFont="1" applyFill="1" applyBorder="1" applyAlignment="1">
      <alignment horizontal="center" vertical="center"/>
    </xf>
    <xf numFmtId="0" fontId="49" fillId="0" borderId="443" xfId="24" applyNumberFormat="1" applyFont="1" applyFill="1" applyBorder="1" applyAlignment="1">
      <alignment horizontal="center" vertical="center"/>
    </xf>
    <xf numFmtId="0" fontId="5" fillId="4" borderId="459" xfId="15" quotePrefix="1" applyFont="1" applyFill="1" applyBorder="1" applyAlignment="1">
      <alignment horizontal="centerContinuous" vertical="center" wrapText="1"/>
    </xf>
    <xf numFmtId="0" fontId="5" fillId="4" borderId="670" xfId="15" quotePrefix="1" applyFont="1" applyFill="1" applyBorder="1" applyAlignment="1">
      <alignment horizontal="centerContinuous" vertical="center" wrapText="1"/>
    </xf>
    <xf numFmtId="0" fontId="5" fillId="4" borderId="672" xfId="3" quotePrefix="1" applyFont="1" applyFill="1" applyBorder="1" applyAlignment="1">
      <alignment horizontal="center" vertical="center" wrapText="1"/>
    </xf>
    <xf numFmtId="0" fontId="5" fillId="4" borderId="673" xfId="3" quotePrefix="1" applyFont="1" applyFill="1" applyBorder="1" applyAlignment="1">
      <alignment horizontal="center" vertical="center" wrapText="1"/>
    </xf>
    <xf numFmtId="0" fontId="5" fillId="4" borderId="674" xfId="3" quotePrefix="1" applyFont="1" applyFill="1" applyBorder="1" applyAlignment="1">
      <alignment horizontal="center" vertical="center" wrapText="1"/>
    </xf>
    <xf numFmtId="0" fontId="5" fillId="4" borderId="618" xfId="3" quotePrefix="1" applyFont="1" applyFill="1" applyBorder="1" applyAlignment="1">
      <alignment horizontal="center" vertical="center" wrapText="1"/>
    </xf>
    <xf numFmtId="0" fontId="5" fillId="4" borderId="619" xfId="3" quotePrefix="1" applyFont="1" applyFill="1" applyBorder="1" applyAlignment="1">
      <alignment horizontal="center" vertical="center" wrapText="1"/>
    </xf>
    <xf numFmtId="0" fontId="5" fillId="4" borderId="620" xfId="3" quotePrefix="1" applyFont="1" applyFill="1" applyBorder="1" applyAlignment="1">
      <alignment horizontal="center" vertical="center" wrapText="1"/>
    </xf>
    <xf numFmtId="0" fontId="41" fillId="4" borderId="459" xfId="10" quotePrefix="1" applyFont="1" applyFill="1" applyBorder="1" applyAlignment="1">
      <alignment vertical="center" wrapText="1"/>
    </xf>
    <xf numFmtId="0" fontId="12" fillId="4" borderId="454" xfId="10" quotePrefix="1" applyFont="1" applyFill="1" applyBorder="1" applyAlignment="1">
      <alignment horizontal="center" vertical="center" wrapText="1"/>
    </xf>
    <xf numFmtId="0" fontId="12" fillId="4" borderId="516" xfId="10" quotePrefix="1" applyFont="1" applyFill="1" applyBorder="1" applyAlignment="1">
      <alignment horizontal="center" vertical="center" wrapText="1"/>
    </xf>
    <xf numFmtId="0" fontId="41" fillId="4" borderId="539" xfId="10" quotePrefix="1" applyFont="1" applyFill="1" applyBorder="1" applyAlignment="1">
      <alignment horizontal="center" vertical="center" wrapText="1"/>
    </xf>
    <xf numFmtId="0" fontId="41" fillId="4" borderId="517" xfId="10" quotePrefix="1" applyFont="1" applyFill="1" applyBorder="1" applyAlignment="1">
      <alignment horizontal="center" vertical="center" wrapText="1"/>
    </xf>
    <xf numFmtId="0" fontId="42" fillId="4" borderId="454" xfId="0" applyFont="1" applyFill="1" applyBorder="1" applyAlignment="1">
      <alignment horizontal="center" vertical="center" wrapText="1"/>
    </xf>
    <xf numFmtId="0" fontId="42" fillId="4" borderId="516" xfId="0" applyFont="1" applyFill="1" applyBorder="1" applyAlignment="1">
      <alignment horizontal="center" vertical="center" wrapText="1"/>
    </xf>
    <xf numFmtId="0" fontId="42" fillId="4" borderId="539" xfId="0" applyFont="1" applyFill="1" applyBorder="1" applyAlignment="1">
      <alignment horizontal="center" vertical="center" wrapText="1"/>
    </xf>
    <xf numFmtId="0" fontId="12" fillId="4" borderId="664" xfId="10" applyFont="1" applyFill="1" applyBorder="1" applyAlignment="1">
      <alignment vertical="center" wrapText="1"/>
    </xf>
    <xf numFmtId="0" fontId="12" fillId="4" borderId="665" xfId="10" quotePrefix="1" applyFont="1" applyFill="1" applyBorder="1" applyAlignment="1">
      <alignment horizontal="center" vertical="center" wrapText="1"/>
    </xf>
    <xf numFmtId="0" fontId="12" fillId="4" borderId="654" xfId="10" quotePrefix="1" applyFont="1" applyFill="1" applyBorder="1" applyAlignment="1">
      <alignment horizontal="center" vertical="center" wrapText="1"/>
    </xf>
    <xf numFmtId="0" fontId="41" fillId="4" borderId="666" xfId="10" quotePrefix="1" applyFont="1" applyFill="1" applyBorder="1" applyAlignment="1">
      <alignment horizontal="center" vertical="center" wrapText="1"/>
    </xf>
    <xf numFmtId="0" fontId="41" fillId="4" borderId="667" xfId="10" quotePrefix="1" applyFont="1" applyFill="1" applyBorder="1" applyAlignment="1">
      <alignment horizontal="center" vertical="center" wrapText="1"/>
    </xf>
    <xf numFmtId="0" fontId="42" fillId="4" borderId="665" xfId="0" applyFont="1" applyFill="1" applyBorder="1" applyAlignment="1">
      <alignment horizontal="center" vertical="center" wrapText="1"/>
    </xf>
    <xf numFmtId="0" fontId="42" fillId="4" borderId="654" xfId="0" applyFont="1" applyFill="1" applyBorder="1" applyAlignment="1">
      <alignment horizontal="center" vertical="center" wrapText="1"/>
    </xf>
    <xf numFmtId="0" fontId="42" fillId="4" borderId="666" xfId="0" applyFont="1" applyFill="1" applyBorder="1" applyAlignment="1">
      <alignment horizontal="center" vertical="center" wrapText="1"/>
    </xf>
    <xf numFmtId="0" fontId="12" fillId="4" borderId="664" xfId="8" applyFont="1" applyFill="1" applyBorder="1" applyAlignment="1">
      <alignment vertical="center" wrapText="1"/>
    </xf>
    <xf numFmtId="0" fontId="12" fillId="4" borderId="625" xfId="8" applyFont="1" applyFill="1" applyBorder="1" applyAlignment="1">
      <alignment vertical="center" wrapText="1"/>
    </xf>
    <xf numFmtId="0" fontId="12" fillId="4" borderId="619" xfId="10" quotePrefix="1" applyFont="1" applyFill="1" applyBorder="1" applyAlignment="1">
      <alignment horizontal="center" vertical="center" wrapText="1"/>
    </xf>
    <xf numFmtId="0" fontId="12" fillId="4" borderId="618" xfId="6" quotePrefix="1" applyFont="1" applyFill="1" applyBorder="1" applyAlignment="1">
      <alignment horizontal="center" vertical="center" wrapText="1"/>
    </xf>
    <xf numFmtId="0" fontId="12" fillId="4" borderId="619" xfId="6" quotePrefix="1" applyFont="1" applyFill="1" applyBorder="1" applyAlignment="1">
      <alignment horizontal="center" vertical="center" wrapText="1"/>
    </xf>
    <xf numFmtId="0" fontId="42" fillId="4" borderId="496" xfId="0" applyFont="1" applyFill="1" applyBorder="1" applyAlignment="1">
      <alignment horizontal="left" vertical="center" wrapText="1"/>
    </xf>
    <xf numFmtId="0" fontId="12" fillId="4" borderId="528" xfId="10" quotePrefix="1" applyFont="1" applyFill="1" applyBorder="1" applyAlignment="1">
      <alignment horizontal="center" vertical="center" wrapText="1"/>
    </xf>
    <xf numFmtId="0" fontId="41" fillId="4" borderId="494" xfId="6" quotePrefix="1" applyFont="1" applyFill="1" applyBorder="1" applyAlignment="1">
      <alignment horizontal="center" vertical="center" wrapText="1"/>
    </xf>
    <xf numFmtId="0" fontId="41" fillId="4" borderId="528" xfId="6" quotePrefix="1" applyFont="1" applyFill="1" applyBorder="1" applyAlignment="1">
      <alignment horizontal="center" vertical="center" wrapText="1"/>
    </xf>
    <xf numFmtId="0" fontId="41" fillId="4" borderId="529" xfId="6" quotePrefix="1" applyFont="1" applyFill="1" applyBorder="1" applyAlignment="1">
      <alignment horizontal="center" vertical="center" wrapText="1"/>
    </xf>
    <xf numFmtId="0" fontId="41" fillId="4" borderId="535" xfId="6" quotePrefix="1" applyFont="1" applyFill="1" applyBorder="1" applyAlignment="1">
      <alignment horizontal="center" vertical="center" wrapText="1"/>
    </xf>
    <xf numFmtId="0" fontId="42" fillId="4" borderId="518" xfId="0" applyFont="1" applyFill="1" applyBorder="1" applyAlignment="1">
      <alignment horizontal="left" vertical="center" wrapText="1"/>
    </xf>
    <xf numFmtId="0" fontId="5" fillId="4" borderId="498" xfId="6" quotePrefix="1" applyFont="1" applyFill="1" applyBorder="1" applyAlignment="1">
      <alignment horizontal="center" vertical="center" wrapText="1"/>
    </xf>
    <xf numFmtId="0" fontId="5" fillId="4" borderId="499" xfId="6" quotePrefix="1" applyFont="1" applyFill="1" applyBorder="1" applyAlignment="1">
      <alignment horizontal="center" vertical="center" wrapText="1"/>
    </xf>
    <xf numFmtId="0" fontId="41" fillId="4" borderId="500" xfId="6" quotePrefix="1" applyFont="1" applyFill="1" applyBorder="1" applyAlignment="1">
      <alignment horizontal="center" vertical="center" wrapText="1"/>
    </xf>
    <xf numFmtId="0" fontId="42" fillId="4" borderId="664" xfId="0" applyFont="1" applyFill="1" applyBorder="1" applyAlignment="1">
      <alignment horizontal="left" vertical="center" wrapText="1"/>
    </xf>
    <xf numFmtId="0" fontId="5" fillId="4" borderId="665" xfId="10" quotePrefix="1" applyFont="1" applyFill="1" applyBorder="1" applyAlignment="1">
      <alignment horizontal="center" vertical="center" wrapText="1"/>
    </xf>
    <xf numFmtId="0" fontId="5" fillId="4" borderId="654" xfId="10" quotePrefix="1" applyFont="1" applyFill="1" applyBorder="1" applyAlignment="1">
      <alignment horizontal="center" vertical="center" wrapText="1"/>
    </xf>
    <xf numFmtId="0" fontId="5" fillId="4" borderId="665" xfId="6" quotePrefix="1" applyFont="1" applyFill="1" applyBorder="1" applyAlignment="1">
      <alignment horizontal="center" vertical="center" wrapText="1"/>
    </xf>
    <xf numFmtId="0" fontId="12" fillId="4" borderId="654" xfId="6" quotePrefix="1" applyFont="1" applyFill="1" applyBorder="1" applyAlignment="1">
      <alignment horizontal="center" vertical="center" wrapText="1"/>
    </xf>
    <xf numFmtId="0" fontId="41" fillId="4" borderId="666" xfId="6" quotePrefix="1" applyFont="1" applyFill="1" applyBorder="1" applyAlignment="1">
      <alignment horizontal="center" vertical="center" wrapText="1"/>
    </xf>
    <xf numFmtId="0" fontId="41" fillId="4" borderId="496" xfId="10" quotePrefix="1" applyFont="1" applyFill="1" applyBorder="1" applyAlignment="1">
      <alignment vertical="center" wrapText="1"/>
    </xf>
    <xf numFmtId="0" fontId="41" fillId="4" borderId="621" xfId="10" applyFont="1" applyFill="1" applyBorder="1" applyAlignment="1">
      <alignment vertical="center" wrapText="1"/>
    </xf>
    <xf numFmtId="0" fontId="12" fillId="4" borderId="521" xfId="10" quotePrefix="1" applyFont="1" applyFill="1" applyBorder="1" applyAlignment="1">
      <alignment horizontal="center" vertical="center" wrapText="1"/>
    </xf>
    <xf numFmtId="0" fontId="12" fillId="4" borderId="636" xfId="10" applyFont="1" applyFill="1" applyBorder="1" applyAlignment="1">
      <alignment vertical="center" wrapText="1"/>
    </xf>
    <xf numFmtId="0" fontId="12" fillId="4" borderId="666" xfId="10" quotePrefix="1" applyFont="1" applyFill="1" applyBorder="1" applyAlignment="1">
      <alignment horizontal="center" vertical="center" wrapText="1"/>
    </xf>
    <xf numFmtId="0" fontId="12" fillId="4" borderId="633" xfId="10" quotePrefix="1" applyFont="1" applyFill="1" applyBorder="1" applyAlignment="1">
      <alignment horizontal="center" vertical="center" wrapText="1"/>
    </xf>
    <xf numFmtId="0" fontId="41" fillId="4" borderId="626" xfId="10" quotePrefix="1" applyFont="1" applyFill="1" applyBorder="1" applyAlignment="1">
      <alignment horizontal="center" vertical="center" wrapText="1"/>
    </xf>
    <xf numFmtId="0" fontId="42" fillId="4" borderId="633" xfId="0" applyFont="1" applyFill="1" applyBorder="1" applyAlignment="1">
      <alignment horizontal="center" vertical="center" wrapText="1"/>
    </xf>
    <xf numFmtId="0" fontId="12" fillId="4" borderId="636" xfId="8" applyFont="1" applyFill="1" applyBorder="1" applyAlignment="1">
      <alignment vertical="center" wrapText="1"/>
    </xf>
    <xf numFmtId="0" fontId="12" fillId="4" borderId="633" xfId="6" quotePrefix="1" applyFont="1" applyFill="1" applyBorder="1" applyAlignment="1">
      <alignment horizontal="center" vertical="center" wrapText="1"/>
    </xf>
    <xf numFmtId="0" fontId="12" fillId="4" borderId="612" xfId="8" applyFont="1" applyFill="1" applyBorder="1" applyAlignment="1">
      <alignment vertical="center" wrapText="1"/>
    </xf>
    <xf numFmtId="0" fontId="12" fillId="4" borderId="672" xfId="10" quotePrefix="1" applyFont="1" applyFill="1" applyBorder="1" applyAlignment="1">
      <alignment horizontal="center" vertical="center" wrapText="1"/>
    </xf>
    <xf numFmtId="0" fontId="12" fillId="4" borderId="673" xfId="10" quotePrefix="1" applyFont="1" applyFill="1" applyBorder="1" applyAlignment="1">
      <alignment horizontal="center" vertical="center" wrapText="1"/>
    </xf>
    <xf numFmtId="0" fontId="12" fillId="4" borderId="674" xfId="10" quotePrefix="1" applyFont="1" applyFill="1" applyBorder="1" applyAlignment="1">
      <alignment horizontal="center" vertical="center" wrapText="1"/>
    </xf>
    <xf numFmtId="0" fontId="12" fillId="4" borderId="623" xfId="6" quotePrefix="1" applyFont="1" applyFill="1" applyBorder="1" applyAlignment="1">
      <alignment horizontal="center" vertical="center" wrapText="1"/>
    </xf>
    <xf numFmtId="0" fontId="12" fillId="4" borderId="618" xfId="10" quotePrefix="1" applyFont="1" applyFill="1" applyBorder="1" applyAlignment="1">
      <alignment horizontal="center" vertical="center" wrapText="1"/>
    </xf>
    <xf numFmtId="0" fontId="41" fillId="4" borderId="640" xfId="10" quotePrefix="1" applyFont="1" applyFill="1" applyBorder="1" applyAlignment="1">
      <alignment horizontal="center" vertical="center" wrapText="1"/>
    </xf>
    <xf numFmtId="0" fontId="41" fillId="4" borderId="495" xfId="10" quotePrefix="1" applyFont="1" applyFill="1" applyBorder="1" applyAlignment="1">
      <alignment vertical="center" wrapText="1"/>
    </xf>
    <xf numFmtId="0" fontId="12" fillId="4" borderId="528" xfId="6" quotePrefix="1" applyFont="1" applyFill="1" applyBorder="1" applyAlignment="1">
      <alignment horizontal="center" vertical="center" wrapText="1"/>
    </xf>
    <xf numFmtId="0" fontId="41" fillId="4" borderId="520" xfId="6" quotePrefix="1" applyFont="1" applyFill="1" applyBorder="1" applyAlignment="1">
      <alignment horizontal="center" vertical="center" wrapText="1"/>
    </xf>
    <xf numFmtId="0" fontId="45" fillId="4" borderId="496" xfId="0" applyFont="1" applyFill="1" applyBorder="1" applyAlignment="1">
      <alignment horizontal="left" vertical="center" wrapText="1"/>
    </xf>
    <xf numFmtId="0" fontId="41" fillId="4" borderId="519" xfId="6" quotePrefix="1" applyFont="1" applyFill="1" applyBorder="1" applyAlignment="1">
      <alignment horizontal="center" vertical="center" wrapText="1"/>
    </xf>
    <xf numFmtId="0" fontId="42" fillId="4" borderId="494" xfId="0" applyFont="1" applyFill="1" applyBorder="1" applyAlignment="1">
      <alignment horizontal="center" vertical="center"/>
    </xf>
    <xf numFmtId="0" fontId="42" fillId="4" borderId="528" xfId="0" applyFont="1" applyFill="1" applyBorder="1" applyAlignment="1">
      <alignment horizontal="center" vertical="center"/>
    </xf>
    <xf numFmtId="0" fontId="42" fillId="4" borderId="529" xfId="0" applyFont="1" applyFill="1" applyBorder="1" applyAlignment="1">
      <alignment horizontal="center" vertical="center"/>
    </xf>
    <xf numFmtId="0" fontId="45" fillId="4" borderId="494" xfId="0" applyFont="1" applyFill="1" applyBorder="1" applyAlignment="1">
      <alignment horizontal="center" vertical="center"/>
    </xf>
    <xf numFmtId="0" fontId="45" fillId="4" borderId="528" xfId="0" applyFont="1" applyFill="1" applyBorder="1" applyAlignment="1">
      <alignment horizontal="center" vertical="center"/>
    </xf>
    <xf numFmtId="0" fontId="45" fillId="4" borderId="529" xfId="0" applyFont="1" applyFill="1" applyBorder="1" applyAlignment="1">
      <alignment horizontal="center" vertical="center"/>
    </xf>
    <xf numFmtId="0" fontId="42" fillId="4" borderId="143" xfId="0" applyFont="1" applyFill="1" applyBorder="1" applyAlignment="1">
      <alignment horizontal="left" vertical="center" wrapText="1"/>
    </xf>
    <xf numFmtId="0" fontId="12" fillId="4" borderId="665" xfId="6" quotePrefix="1" applyFont="1" applyFill="1" applyBorder="1" applyAlignment="1">
      <alignment horizontal="center" vertical="center" wrapText="1"/>
    </xf>
    <xf numFmtId="0" fontId="42" fillId="4" borderId="670" xfId="0" applyFont="1" applyFill="1" applyBorder="1" applyAlignment="1">
      <alignment horizontal="left" vertical="center" wrapText="1"/>
    </xf>
    <xf numFmtId="0" fontId="41" fillId="4" borderId="672" xfId="6" quotePrefix="1" applyFont="1" applyFill="1" applyBorder="1" applyAlignment="1">
      <alignment horizontal="center" vertical="center" wrapText="1"/>
    </xf>
    <xf numFmtId="0" fontId="41" fillId="4" borderId="673" xfId="6" quotePrefix="1" applyFont="1" applyFill="1" applyBorder="1" applyAlignment="1">
      <alignment horizontal="center" vertical="center" wrapText="1"/>
    </xf>
    <xf numFmtId="0" fontId="41" fillId="4" borderId="674" xfId="6" quotePrefix="1" applyFont="1" applyFill="1" applyBorder="1" applyAlignment="1">
      <alignment horizontal="center" vertical="center" wrapText="1"/>
    </xf>
    <xf numFmtId="0" fontId="42" fillId="4" borderId="459" xfId="0" applyFont="1" applyFill="1" applyBorder="1" applyAlignment="1">
      <alignment horizontal="left" vertical="center" wrapText="1"/>
    </xf>
    <xf numFmtId="0" fontId="5" fillId="4" borderId="454" xfId="6" quotePrefix="1" applyFont="1" applyFill="1" applyBorder="1" applyAlignment="1">
      <alignment horizontal="center" vertical="center" wrapText="1"/>
    </xf>
    <xf numFmtId="0" fontId="5" fillId="4" borderId="516" xfId="6" quotePrefix="1" applyFont="1" applyFill="1" applyBorder="1" applyAlignment="1">
      <alignment horizontal="center" vertical="center" wrapText="1"/>
    </xf>
    <xf numFmtId="0" fontId="41" fillId="4" borderId="539" xfId="6" quotePrefix="1" applyFont="1" applyFill="1" applyBorder="1" applyAlignment="1">
      <alignment horizontal="center" vertical="center" wrapText="1"/>
    </xf>
    <xf numFmtId="0" fontId="41" fillId="4" borderId="670" xfId="10" quotePrefix="1" applyFont="1" applyFill="1" applyBorder="1" applyAlignment="1">
      <alignment vertical="center" wrapText="1"/>
    </xf>
    <xf numFmtId="0" fontId="42" fillId="4" borderId="674" xfId="0" applyFont="1" applyFill="1" applyBorder="1" applyAlignment="1">
      <alignment horizontal="center" vertical="center" wrapText="1"/>
    </xf>
    <xf numFmtId="0" fontId="41" fillId="4" borderId="652" xfId="10" quotePrefix="1" applyFont="1" applyFill="1" applyBorder="1" applyAlignment="1">
      <alignment vertical="center" wrapText="1"/>
    </xf>
    <xf numFmtId="0" fontId="41" fillId="4" borderId="618" xfId="6" quotePrefix="1" applyFont="1" applyFill="1" applyBorder="1" applyAlignment="1">
      <alignment horizontal="center" vertical="center" wrapText="1"/>
    </xf>
    <xf numFmtId="0" fontId="41" fillId="4" borderId="619" xfId="6" quotePrefix="1" applyFont="1" applyFill="1" applyBorder="1" applyAlignment="1">
      <alignment horizontal="center" vertical="center" wrapText="1"/>
    </xf>
    <xf numFmtId="0" fontId="41" fillId="4" borderId="624" xfId="6" quotePrefix="1" applyFont="1" applyFill="1" applyBorder="1" applyAlignment="1">
      <alignment horizontal="center" vertical="center" wrapText="1"/>
    </xf>
    <xf numFmtId="0" fontId="41" fillId="4" borderId="676" xfId="10" quotePrefix="1" applyFont="1" applyFill="1" applyBorder="1" applyAlignment="1">
      <alignment horizontal="center" vertical="center" wrapText="1"/>
    </xf>
    <xf numFmtId="0" fontId="5" fillId="4" borderId="666" xfId="10" quotePrefix="1" applyFont="1" applyFill="1" applyBorder="1" applyAlignment="1">
      <alignment horizontal="center" vertical="center" wrapText="1"/>
    </xf>
    <xf numFmtId="0" fontId="45" fillId="4" borderId="665" xfId="0" applyFont="1" applyFill="1" applyBorder="1" applyAlignment="1">
      <alignment horizontal="center" vertical="center" wrapText="1"/>
    </xf>
    <xf numFmtId="0" fontId="45" fillId="4" borderId="654" xfId="0" applyFont="1" applyFill="1" applyBorder="1" applyAlignment="1">
      <alignment horizontal="center" vertical="center" wrapText="1"/>
    </xf>
    <xf numFmtId="0" fontId="45" fillId="4" borderId="666" xfId="0" applyFont="1" applyFill="1" applyBorder="1" applyAlignment="1">
      <alignment horizontal="center" vertical="center" wrapText="1"/>
    </xf>
    <xf numFmtId="0" fontId="5" fillId="4" borderId="672" xfId="6" quotePrefix="1" applyFont="1" applyFill="1" applyBorder="1" applyAlignment="1">
      <alignment horizontal="center" vertical="center" wrapText="1"/>
    </xf>
    <xf numFmtId="0" fontId="5" fillId="4" borderId="673" xfId="6" quotePrefix="1" applyFont="1" applyFill="1" applyBorder="1" applyAlignment="1">
      <alignment horizontal="center" vertical="center" wrapText="1"/>
    </xf>
    <xf numFmtId="0" fontId="5" fillId="4" borderId="674" xfId="6" quotePrefix="1" applyFont="1" applyFill="1" applyBorder="1" applyAlignment="1">
      <alignment horizontal="center" vertical="center" wrapText="1"/>
    </xf>
    <xf numFmtId="0" fontId="5" fillId="4" borderId="618" xfId="6" applyFont="1" applyFill="1" applyBorder="1" applyAlignment="1">
      <alignment horizontal="center" vertical="center" wrapText="1"/>
    </xf>
    <xf numFmtId="0" fontId="5" fillId="4" borderId="619" xfId="6" applyFont="1" applyFill="1" applyBorder="1" applyAlignment="1">
      <alignment horizontal="center" vertical="center" wrapText="1"/>
    </xf>
    <xf numFmtId="0" fontId="45" fillId="4" borderId="620" xfId="0" applyFont="1" applyFill="1" applyBorder="1" applyAlignment="1">
      <alignment horizontal="center" vertical="center" wrapText="1"/>
    </xf>
    <xf numFmtId="0" fontId="5" fillId="4" borderId="500" xfId="6" quotePrefix="1" applyFont="1" applyFill="1" applyBorder="1" applyAlignment="1">
      <alignment horizontal="center" vertical="center" wrapText="1"/>
    </xf>
    <xf numFmtId="0" fontId="5" fillId="4" borderId="539" xfId="6" quotePrefix="1" applyFont="1" applyFill="1" applyBorder="1" applyAlignment="1">
      <alignment horizontal="center" vertical="center" wrapText="1"/>
    </xf>
    <xf numFmtId="0" fontId="5" fillId="4" borderId="666" xfId="6" quotePrefix="1" applyFont="1" applyFill="1" applyBorder="1" applyAlignment="1">
      <alignment horizontal="center" vertical="center" wrapText="1"/>
    </xf>
    <xf numFmtId="0" fontId="5" fillId="4" borderId="672" xfId="6" applyFont="1" applyFill="1" applyBorder="1" applyAlignment="1">
      <alignment horizontal="center" vertical="center" wrapText="1"/>
    </xf>
    <xf numFmtId="0" fontId="5" fillId="4" borderId="673" xfId="6" applyFont="1" applyFill="1" applyBorder="1" applyAlignment="1">
      <alignment horizontal="center" vertical="center" wrapText="1"/>
    </xf>
    <xf numFmtId="0" fontId="45" fillId="4" borderId="674" xfId="0" applyFont="1" applyFill="1" applyBorder="1" applyAlignment="1">
      <alignment horizontal="center" vertical="center" wrapText="1"/>
    </xf>
    <xf numFmtId="0" fontId="5" fillId="4" borderId="517" xfId="10" quotePrefix="1" applyFont="1" applyFill="1" applyBorder="1" applyAlignment="1">
      <alignment horizontal="center" vertical="center" wrapText="1"/>
    </xf>
    <xf numFmtId="0" fontId="5" fillId="4" borderId="539" xfId="10" quotePrefix="1" applyFont="1" applyFill="1" applyBorder="1" applyAlignment="1">
      <alignment horizontal="center" vertical="center" wrapText="1"/>
    </xf>
    <xf numFmtId="0" fontId="45" fillId="4" borderId="454" xfId="0" applyFont="1" applyFill="1" applyBorder="1" applyAlignment="1">
      <alignment horizontal="center" vertical="center" wrapText="1"/>
    </xf>
    <xf numFmtId="0" fontId="45" fillId="4" borderId="516" xfId="0" applyFont="1" applyFill="1" applyBorder="1" applyAlignment="1">
      <alignment horizontal="center" vertical="center" wrapText="1"/>
    </xf>
    <xf numFmtId="0" fontId="45" fillId="4" borderId="539" xfId="0" applyFont="1" applyFill="1" applyBorder="1" applyAlignment="1">
      <alignment horizontal="center" vertical="center" wrapText="1"/>
    </xf>
    <xf numFmtId="0" fontId="5" fillId="4" borderId="667" xfId="10" quotePrefix="1" applyFont="1" applyFill="1" applyBorder="1" applyAlignment="1">
      <alignment horizontal="center" vertical="center" wrapText="1"/>
    </xf>
    <xf numFmtId="0" fontId="5" fillId="4" borderId="636" xfId="10" quotePrefix="1" applyFont="1" applyFill="1" applyBorder="1" applyAlignment="1">
      <alignment horizontal="center" vertical="center" wrapText="1"/>
    </xf>
    <xf numFmtId="0" fontId="5" fillId="4" borderId="618" xfId="6" quotePrefix="1" applyFont="1" applyFill="1" applyBorder="1" applyAlignment="1">
      <alignment horizontal="center" vertical="center" wrapText="1"/>
    </xf>
    <xf numFmtId="0" fontId="5" fillId="4" borderId="619" xfId="6" quotePrefix="1" applyFont="1" applyFill="1" applyBorder="1" applyAlignment="1">
      <alignment horizontal="center" vertical="center" wrapText="1"/>
    </xf>
    <xf numFmtId="0" fontId="5" fillId="4" borderId="624" xfId="6" quotePrefix="1" applyFont="1" applyFill="1" applyBorder="1" applyAlignment="1">
      <alignment horizontal="center" vertical="center" wrapText="1"/>
    </xf>
    <xf numFmtId="0" fontId="5" fillId="4" borderId="652" xfId="10" quotePrefix="1" applyFont="1" applyFill="1" applyBorder="1" applyAlignment="1">
      <alignment horizontal="center" vertical="center" wrapText="1"/>
    </xf>
    <xf numFmtId="0" fontId="5" fillId="4" borderId="675" xfId="10" quotePrefix="1" applyFont="1" applyFill="1" applyBorder="1" applyAlignment="1">
      <alignment horizontal="center" vertical="center" wrapText="1"/>
    </xf>
    <xf numFmtId="0" fontId="5" fillId="4" borderId="674" xfId="10" quotePrefix="1" applyFont="1" applyFill="1" applyBorder="1" applyAlignment="1">
      <alignment horizontal="center" vertical="center" wrapText="1"/>
    </xf>
    <xf numFmtId="0" fontId="45" fillId="4" borderId="672" xfId="0" applyFont="1" applyFill="1" applyBorder="1" applyAlignment="1">
      <alignment horizontal="center" vertical="center" wrapText="1"/>
    </xf>
    <xf numFmtId="0" fontId="5" fillId="4" borderId="676" xfId="10" quotePrefix="1" applyFont="1" applyFill="1" applyBorder="1" applyAlignment="1">
      <alignment horizontal="center" vertical="center" wrapText="1"/>
    </xf>
    <xf numFmtId="0" fontId="5" fillId="4" borderId="494" xfId="6" quotePrefix="1" applyFont="1" applyFill="1" applyBorder="1" applyAlignment="1">
      <alignment horizontal="center" vertical="center" wrapText="1"/>
    </xf>
    <xf numFmtId="0" fontId="5" fillId="4" borderId="528" xfId="6" quotePrefix="1" applyFont="1" applyFill="1" applyBorder="1" applyAlignment="1">
      <alignment horizontal="center" vertical="center" wrapText="1"/>
    </xf>
    <xf numFmtId="0" fontId="5" fillId="4" borderId="529" xfId="6" quotePrefix="1" applyFont="1" applyFill="1" applyBorder="1" applyAlignment="1">
      <alignment horizontal="center" vertical="center" wrapText="1"/>
    </xf>
    <xf numFmtId="0" fontId="5" fillId="4" borderId="519" xfId="6" quotePrefix="1" applyFont="1" applyFill="1" applyBorder="1" applyAlignment="1">
      <alignment horizontal="center" vertical="center" wrapText="1"/>
    </xf>
    <xf numFmtId="0" fontId="88" fillId="4" borderId="349" xfId="0" applyFont="1" applyFill="1" applyBorder="1" applyAlignment="1">
      <alignment horizontal="center" vertical="center"/>
    </xf>
    <xf numFmtId="0" fontId="88" fillId="4" borderId="350" xfId="0" applyFont="1" applyFill="1" applyBorder="1" applyAlignment="1">
      <alignment horizontal="center" vertical="center"/>
    </xf>
    <xf numFmtId="0" fontId="88" fillId="4" borderId="351" xfId="0" applyFont="1" applyFill="1" applyBorder="1" applyAlignment="1">
      <alignment horizontal="center" vertical="center"/>
    </xf>
    <xf numFmtId="0" fontId="88" fillId="4" borderId="340" xfId="0" applyFont="1" applyFill="1" applyBorder="1" applyAlignment="1">
      <alignment horizontal="center" vertical="center"/>
    </xf>
    <xf numFmtId="0" fontId="4" fillId="4" borderId="672" xfId="3" quotePrefix="1" applyFont="1" applyFill="1" applyBorder="1" applyAlignment="1">
      <alignment horizontal="center" vertical="center" wrapText="1"/>
    </xf>
    <xf numFmtId="0" fontId="4" fillId="4" borderId="673" xfId="3" quotePrefix="1" applyFont="1" applyFill="1" applyBorder="1" applyAlignment="1">
      <alignment horizontal="center" vertical="center" wrapText="1"/>
    </xf>
    <xf numFmtId="0" fontId="4" fillId="4" borderId="674" xfId="3" quotePrefix="1" applyFont="1" applyFill="1" applyBorder="1" applyAlignment="1">
      <alignment horizontal="center" vertical="center" wrapText="1"/>
    </xf>
    <xf numFmtId="0" fontId="81" fillId="4" borderId="143" xfId="0" applyFont="1" applyFill="1" applyBorder="1" applyAlignment="1">
      <alignment horizontal="left" vertical="center" wrapText="1"/>
    </xf>
    <xf numFmtId="0" fontId="5" fillId="4" borderId="676" xfId="3" quotePrefix="1" applyFont="1" applyFill="1" applyBorder="1" applyAlignment="1">
      <alignment horizontal="center" vertical="center" wrapText="1"/>
    </xf>
    <xf numFmtId="0" fontId="41" fillId="0" borderId="666" xfId="10" quotePrefix="1" applyFont="1" applyFill="1" applyBorder="1" applyAlignment="1">
      <alignment horizontal="center" vertical="center" wrapText="1"/>
    </xf>
    <xf numFmtId="0" fontId="12" fillId="0" borderId="665" xfId="10" quotePrefix="1" applyFont="1" applyFill="1" applyBorder="1" applyAlignment="1">
      <alignment horizontal="center" vertical="center" wrapText="1"/>
    </xf>
    <xf numFmtId="0" fontId="12" fillId="0" borderId="654" xfId="10" quotePrefix="1" applyFont="1" applyFill="1" applyBorder="1" applyAlignment="1">
      <alignment horizontal="center" vertical="center" wrapText="1"/>
    </xf>
    <xf numFmtId="0" fontId="41" fillId="0" borderId="666" xfId="6" quotePrefix="1" applyFont="1" applyFill="1" applyBorder="1" applyAlignment="1">
      <alignment horizontal="center" vertical="center" wrapText="1"/>
    </xf>
    <xf numFmtId="0" fontId="12" fillId="0" borderId="665" xfId="6" quotePrefix="1" applyFont="1" applyFill="1" applyBorder="1" applyAlignment="1">
      <alignment horizontal="center" vertical="center" wrapText="1"/>
    </xf>
    <xf numFmtId="0" fontId="12" fillId="0" borderId="654" xfId="6" quotePrefix="1" applyFont="1" applyFill="1" applyBorder="1" applyAlignment="1">
      <alignment horizontal="center" vertical="center" wrapText="1"/>
    </xf>
    <xf numFmtId="0" fontId="41" fillId="0" borderId="674" xfId="6" quotePrefix="1" applyFont="1" applyFill="1" applyBorder="1" applyAlignment="1">
      <alignment horizontal="center" vertical="center" wrapText="1"/>
    </xf>
    <xf numFmtId="0" fontId="41" fillId="0" borderId="672" xfId="6" quotePrefix="1" applyFont="1" applyFill="1" applyBorder="1" applyAlignment="1">
      <alignment horizontal="center" vertical="center" wrapText="1"/>
    </xf>
    <xf numFmtId="0" fontId="41" fillId="0" borderId="673" xfId="6" quotePrefix="1" applyFont="1" applyFill="1" applyBorder="1" applyAlignment="1">
      <alignment horizontal="center" vertical="center" wrapText="1"/>
    </xf>
    <xf numFmtId="0" fontId="12" fillId="4" borderId="498" xfId="6" quotePrefix="1" applyFont="1" applyFill="1" applyBorder="1" applyAlignment="1">
      <alignment horizontal="center" vertical="center" wrapText="1"/>
    </xf>
    <xf numFmtId="0" fontId="12" fillId="4" borderId="499" xfId="6" quotePrefix="1" applyFont="1" applyFill="1" applyBorder="1" applyAlignment="1">
      <alignment horizontal="center" vertical="center" wrapText="1"/>
    </xf>
    <xf numFmtId="0" fontId="41" fillId="4" borderId="672" xfId="10" quotePrefix="1" applyFont="1" applyFill="1" applyBorder="1" applyAlignment="1">
      <alignment horizontal="center" vertical="center" wrapText="1"/>
    </xf>
    <xf numFmtId="0" fontId="41" fillId="4" borderId="647" xfId="10" quotePrefix="1" applyFont="1" applyFill="1" applyBorder="1" applyAlignment="1">
      <alignment horizontal="center" vertical="center" wrapText="1"/>
    </xf>
    <xf numFmtId="0" fontId="42" fillId="4" borderId="521" xfId="0" applyFont="1" applyFill="1" applyBorder="1" applyAlignment="1">
      <alignment horizontal="center" vertical="center" wrapText="1"/>
    </xf>
    <xf numFmtId="0" fontId="41" fillId="4" borderId="612" xfId="10" quotePrefix="1" applyFont="1" applyFill="1" applyBorder="1" applyAlignment="1">
      <alignment vertical="center" wrapText="1"/>
    </xf>
    <xf numFmtId="0" fontId="41" fillId="4" borderId="620" xfId="6" quotePrefix="1" applyFont="1" applyFill="1" applyBorder="1" applyAlignment="1">
      <alignment horizontal="center" vertical="center" wrapText="1"/>
    </xf>
    <xf numFmtId="0" fontId="41" fillId="4" borderId="623" xfId="10" quotePrefix="1" applyFont="1" applyFill="1" applyBorder="1" applyAlignment="1">
      <alignment horizontal="center" vertical="center" wrapText="1"/>
    </xf>
    <xf numFmtId="0" fontId="83" fillId="4" borderId="672" xfId="3" quotePrefix="1" applyFont="1" applyFill="1" applyBorder="1" applyAlignment="1">
      <alignment horizontal="center" vertical="center" wrapText="1"/>
    </xf>
    <xf numFmtId="0" fontId="83" fillId="4" borderId="673" xfId="3" quotePrefix="1" applyFont="1" applyFill="1" applyBorder="1" applyAlignment="1">
      <alignment horizontal="center" vertical="center" wrapText="1"/>
    </xf>
    <xf numFmtId="0" fontId="83" fillId="4" borderId="674" xfId="3" quotePrefix="1" applyFont="1" applyFill="1" applyBorder="1" applyAlignment="1">
      <alignment horizontal="center" vertical="center" wrapText="1"/>
    </xf>
    <xf numFmtId="0" fontId="83" fillId="4" borderId="618" xfId="3" quotePrefix="1" applyFont="1" applyFill="1" applyBorder="1" applyAlignment="1">
      <alignment horizontal="center" vertical="center" wrapText="1"/>
    </xf>
    <xf numFmtId="0" fontId="83" fillId="4" borderId="619" xfId="3" quotePrefix="1" applyFont="1" applyFill="1" applyBorder="1" applyAlignment="1">
      <alignment horizontal="center" vertical="center" wrapText="1"/>
    </xf>
    <xf numFmtId="0" fontId="83" fillId="4" borderId="620" xfId="3" quotePrefix="1" applyFont="1" applyFill="1" applyBorder="1" applyAlignment="1">
      <alignment horizontal="center" vertical="center" wrapText="1"/>
    </xf>
    <xf numFmtId="0" fontId="83" fillId="4" borderId="623" xfId="3" quotePrefix="1" applyFont="1" applyFill="1" applyBorder="1" applyAlignment="1">
      <alignment horizontal="center" vertical="center" wrapText="1"/>
    </xf>
    <xf numFmtId="0" fontId="12" fillId="4" borderId="499" xfId="10" quotePrefix="1" applyFont="1" applyFill="1" applyBorder="1" applyAlignment="1">
      <alignment horizontal="center" vertical="center" wrapText="1"/>
    </xf>
    <xf numFmtId="0" fontId="41" fillId="4" borderId="493" xfId="10" quotePrefix="1" applyFont="1" applyFill="1" applyBorder="1" applyAlignment="1">
      <alignment horizontal="center" vertical="center" wrapText="1"/>
    </xf>
    <xf numFmtId="0" fontId="41" fillId="4" borderId="625" xfId="6" quotePrefix="1" applyFont="1" applyFill="1" applyBorder="1" applyAlignment="1">
      <alignment horizontal="center" vertical="center" wrapText="1"/>
    </xf>
    <xf numFmtId="0" fontId="41" fillId="4" borderId="496" xfId="6" quotePrefix="1" applyFont="1" applyFill="1" applyBorder="1" applyAlignment="1">
      <alignment horizontal="center" vertical="center" wrapText="1"/>
    </xf>
    <xf numFmtId="0" fontId="4" fillId="4" borderId="618" xfId="3" quotePrefix="1" applyFont="1" applyFill="1" applyBorder="1" applyAlignment="1">
      <alignment horizontal="center" vertical="center" wrapText="1"/>
    </xf>
    <xf numFmtId="0" fontId="4" fillId="4" borderId="619" xfId="3" quotePrefix="1" applyFont="1" applyFill="1" applyBorder="1" applyAlignment="1">
      <alignment horizontal="center" vertical="center" wrapText="1"/>
    </xf>
    <xf numFmtId="0" fontId="4" fillId="4" borderId="620" xfId="3" quotePrefix="1" applyFont="1" applyFill="1" applyBorder="1" applyAlignment="1">
      <alignment horizontal="center" vertical="center" wrapText="1"/>
    </xf>
    <xf numFmtId="0" fontId="4" fillId="4" borderId="676" xfId="3" quotePrefix="1" applyFont="1" applyFill="1" applyBorder="1" applyAlignment="1">
      <alignment horizontal="center" vertical="center" wrapText="1"/>
    </xf>
    <xf numFmtId="0" fontId="5" fillId="4" borderId="620" xfId="10" quotePrefix="1" applyFont="1" applyFill="1" applyBorder="1" applyAlignment="1">
      <alignment horizontal="center" vertical="center" wrapText="1"/>
    </xf>
    <xf numFmtId="0" fontId="5" fillId="4" borderId="624" xfId="10" quotePrefix="1" applyFont="1" applyFill="1" applyBorder="1" applyAlignment="1">
      <alignment horizontal="center" vertical="center" wrapText="1"/>
    </xf>
    <xf numFmtId="0" fontId="45" fillId="4" borderId="618" xfId="0" applyFont="1" applyFill="1" applyBorder="1" applyAlignment="1">
      <alignment horizontal="center" vertical="center" wrapText="1"/>
    </xf>
    <xf numFmtId="0" fontId="45" fillId="4" borderId="619" xfId="0" applyFont="1" applyFill="1" applyBorder="1" applyAlignment="1">
      <alignment horizontal="center" vertical="center" wrapText="1"/>
    </xf>
    <xf numFmtId="0" fontId="5" fillId="4" borderId="535" xfId="6" quotePrefix="1" applyFont="1" applyFill="1" applyBorder="1" applyAlignment="1">
      <alignment horizontal="center" vertical="center" wrapText="1"/>
    </xf>
    <xf numFmtId="0" fontId="5" fillId="4" borderId="494" xfId="6" applyFont="1" applyFill="1" applyBorder="1" applyAlignment="1">
      <alignment horizontal="center" vertical="center" wrapText="1"/>
    </xf>
    <xf numFmtId="0" fontId="5" fillId="4" borderId="528" xfId="6" applyFont="1" applyFill="1" applyBorder="1" applyAlignment="1">
      <alignment horizontal="center" vertical="center" wrapText="1"/>
    </xf>
    <xf numFmtId="0" fontId="45" fillId="4" borderId="529" xfId="0" applyFont="1" applyFill="1" applyBorder="1" applyAlignment="1">
      <alignment horizontal="center" vertical="center" wrapText="1"/>
    </xf>
    <xf numFmtId="0" fontId="5" fillId="4" borderId="502" xfId="6" quotePrefix="1" applyFont="1" applyFill="1" applyBorder="1" applyAlignment="1">
      <alignment horizontal="center" vertical="center" wrapText="1"/>
    </xf>
    <xf numFmtId="0" fontId="5" fillId="4" borderId="494" xfId="10" quotePrefix="1" applyFont="1" applyFill="1" applyBorder="1" applyAlignment="1">
      <alignment horizontal="center" vertical="center" wrapText="1"/>
    </xf>
    <xf numFmtId="0" fontId="5" fillId="4" borderId="528" xfId="10" quotePrefix="1" applyFont="1" applyFill="1" applyBorder="1" applyAlignment="1">
      <alignment horizontal="center" vertical="center" wrapText="1"/>
    </xf>
    <xf numFmtId="0" fontId="5" fillId="4" borderId="529" xfId="10" quotePrefix="1" applyFont="1" applyFill="1" applyBorder="1" applyAlignment="1">
      <alignment horizontal="center" vertical="center" wrapText="1"/>
    </xf>
    <xf numFmtId="0" fontId="45" fillId="4" borderId="501" xfId="0" applyFont="1" applyFill="1" applyBorder="1" applyAlignment="1">
      <alignment horizontal="center" vertical="center" wrapText="1"/>
    </xf>
    <xf numFmtId="0" fontId="45" fillId="4" borderId="499" xfId="0" applyFont="1" applyFill="1" applyBorder="1" applyAlignment="1">
      <alignment horizontal="center" vertical="center" wrapText="1"/>
    </xf>
    <xf numFmtId="0" fontId="45" fillId="4" borderId="500" xfId="0" applyFont="1" applyFill="1" applyBorder="1" applyAlignment="1">
      <alignment horizontal="center" vertical="center" wrapText="1"/>
    </xf>
    <xf numFmtId="0" fontId="5" fillId="4" borderId="626" xfId="10" quotePrefix="1" applyFont="1" applyFill="1" applyBorder="1" applyAlignment="1">
      <alignment horizontal="center" vertical="center" wrapText="1"/>
    </xf>
    <xf numFmtId="0" fontId="45" fillId="4" borderId="633" xfId="0" applyFont="1" applyFill="1" applyBorder="1" applyAlignment="1">
      <alignment horizontal="center" vertical="center" wrapText="1"/>
    </xf>
    <xf numFmtId="0" fontId="5" fillId="4" borderId="619" xfId="10" quotePrefix="1" applyFont="1" applyFill="1" applyBorder="1" applyAlignment="1">
      <alignment horizontal="center" vertical="center" wrapText="1"/>
    </xf>
    <xf numFmtId="0" fontId="5" fillId="4" borderId="640" xfId="10" quotePrefix="1" applyFont="1" applyFill="1" applyBorder="1" applyAlignment="1">
      <alignment horizontal="center" vertical="center" wrapText="1"/>
    </xf>
    <xf numFmtId="0" fontId="45" fillId="4" borderId="623" xfId="0" applyFont="1" applyFill="1" applyBorder="1" applyAlignment="1">
      <alignment horizontal="center" vertical="center" wrapText="1"/>
    </xf>
    <xf numFmtId="0" fontId="5" fillId="4" borderId="520" xfId="6" quotePrefix="1" applyFont="1" applyFill="1" applyBorder="1" applyAlignment="1">
      <alignment horizontal="center" vertical="center" wrapText="1"/>
    </xf>
    <xf numFmtId="0" fontId="45" fillId="4" borderId="519" xfId="0" applyFont="1" applyFill="1" applyBorder="1" applyAlignment="1">
      <alignment horizontal="center" vertical="center" wrapText="1"/>
    </xf>
    <xf numFmtId="0" fontId="5" fillId="4" borderId="519" xfId="10" quotePrefix="1" applyFont="1" applyFill="1" applyBorder="1" applyAlignment="1">
      <alignment horizontal="center" vertical="center" wrapText="1"/>
    </xf>
    <xf numFmtId="0" fontId="76" fillId="4" borderId="494" xfId="3" quotePrefix="1" applyNumberFormat="1" applyFont="1" applyFill="1" applyBorder="1" applyAlignment="1" applyProtection="1">
      <alignment horizontal="center" textRotation="90" wrapText="1"/>
      <protection locked="0"/>
    </xf>
    <xf numFmtId="0" fontId="76" fillId="4" borderId="496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4" borderId="496" xfId="10" quotePrefix="1" applyNumberFormat="1" applyFont="1" applyFill="1" applyBorder="1" applyAlignment="1" applyProtection="1">
      <alignment vertical="center" wrapText="1"/>
      <protection locked="0"/>
    </xf>
    <xf numFmtId="0" fontId="50" fillId="4" borderId="563" xfId="10" quotePrefix="1" applyNumberFormat="1" applyFont="1" applyFill="1" applyBorder="1" applyAlignment="1" applyProtection="1">
      <alignment vertical="center" wrapText="1"/>
      <protection locked="0"/>
    </xf>
    <xf numFmtId="0" fontId="50" fillId="4" borderId="555" xfId="10" quotePrefix="1" applyNumberFormat="1" applyFont="1" applyFill="1" applyBorder="1" applyAlignment="1" applyProtection="1">
      <alignment vertical="center" wrapText="1"/>
      <protection locked="0"/>
    </xf>
    <xf numFmtId="0" fontId="50" fillId="4" borderId="255" xfId="10" quotePrefix="1" applyNumberFormat="1" applyFont="1" applyFill="1" applyBorder="1" applyAlignment="1" applyProtection="1">
      <alignment vertical="center" wrapText="1"/>
      <protection locked="0"/>
    </xf>
    <xf numFmtId="0" fontId="50" fillId="4" borderId="495" xfId="10" quotePrefix="1" applyNumberFormat="1" applyFont="1" applyFill="1" applyBorder="1" applyAlignment="1" applyProtection="1">
      <alignment vertical="center" wrapText="1"/>
      <protection locked="0"/>
    </xf>
    <xf numFmtId="0" fontId="50" fillId="4" borderId="496" xfId="10" quotePrefix="1" applyNumberFormat="1" applyFont="1" applyFill="1" applyBorder="1" applyAlignment="1" applyProtection="1">
      <alignment vertical="center" wrapText="1"/>
      <protection locked="0"/>
    </xf>
    <xf numFmtId="0" fontId="52" fillId="4" borderId="652" xfId="10" quotePrefix="1" applyFont="1" applyFill="1" applyBorder="1" applyAlignment="1">
      <alignment horizontal="left" vertical="center" wrapText="1"/>
    </xf>
    <xf numFmtId="0" fontId="50" fillId="5" borderId="499" xfId="6" applyNumberFormat="1" applyFont="1" applyFill="1" applyBorder="1" applyAlignment="1" applyProtection="1">
      <alignment horizontal="center" vertical="center" wrapText="1"/>
    </xf>
    <xf numFmtId="0" fontId="50" fillId="5" borderId="500" xfId="6" applyNumberFormat="1" applyFont="1" applyFill="1" applyBorder="1" applyAlignment="1" applyProtection="1">
      <alignment horizontal="center" vertical="center" wrapText="1"/>
    </xf>
    <xf numFmtId="0" fontId="52" fillId="5" borderId="628" xfId="10" quotePrefix="1" applyFont="1" applyFill="1" applyBorder="1" applyAlignment="1">
      <alignment horizontal="left" vertical="center" wrapText="1"/>
    </xf>
    <xf numFmtId="0" fontId="52" fillId="5" borderId="636" xfId="10" quotePrefix="1" applyFont="1" applyFill="1" applyBorder="1" applyAlignment="1">
      <alignment horizontal="left" vertical="center" wrapText="1"/>
    </xf>
    <xf numFmtId="0" fontId="52" fillId="5" borderId="613" xfId="10" quotePrefix="1" applyNumberFormat="1" applyFont="1" applyFill="1" applyBorder="1" applyAlignment="1" applyProtection="1">
      <alignment horizontal="center" vertical="center" wrapText="1"/>
    </xf>
    <xf numFmtId="0" fontId="77" fillId="5" borderId="621" xfId="10" quotePrefix="1" applyFont="1" applyFill="1" applyBorder="1" applyAlignment="1">
      <alignment horizontal="left" vertical="center" wrapText="1"/>
    </xf>
    <xf numFmtId="0" fontId="77" fillId="5" borderId="636" xfId="10" quotePrefix="1" applyFont="1" applyFill="1" applyBorder="1" applyAlignment="1">
      <alignment horizontal="left" vertical="center" wrapText="1"/>
    </xf>
    <xf numFmtId="0" fontId="77" fillId="5" borderId="652" xfId="10" quotePrefix="1" applyFont="1" applyFill="1" applyBorder="1" applyAlignment="1">
      <alignment horizontal="left" vertical="center" wrapText="1"/>
    </xf>
    <xf numFmtId="0" fontId="52" fillId="5" borderId="542" xfId="10" quotePrefix="1" applyFont="1" applyFill="1" applyBorder="1" applyAlignment="1">
      <alignment horizontal="left" vertical="center" wrapText="1"/>
    </xf>
    <xf numFmtId="0" fontId="50" fillId="5" borderId="563" xfId="10" quotePrefix="1" applyFont="1" applyFill="1" applyBorder="1" applyAlignment="1">
      <alignment horizontal="left" vertical="center" wrapText="1"/>
    </xf>
    <xf numFmtId="0" fontId="50" fillId="5" borderId="613" xfId="10" quotePrefix="1" applyNumberFormat="1" applyFont="1" applyFill="1" applyBorder="1" applyAlignment="1" applyProtection="1">
      <alignment horizontal="center" vertical="center" wrapText="1"/>
    </xf>
    <xf numFmtId="0" fontId="50" fillId="5" borderId="654" xfId="6" applyNumberFormat="1" applyFont="1" applyFill="1" applyBorder="1" applyAlignment="1" applyProtection="1">
      <alignment horizontal="center" vertical="center" wrapText="1"/>
    </xf>
    <xf numFmtId="0" fontId="50" fillId="5" borderId="666" xfId="6" applyNumberFormat="1" applyFont="1" applyFill="1" applyBorder="1" applyAlignment="1" applyProtection="1">
      <alignment horizontal="center" vertical="center" wrapText="1"/>
    </xf>
    <xf numFmtId="0" fontId="50" fillId="5" borderId="673" xfId="6" applyNumberFormat="1" applyFont="1" applyFill="1" applyBorder="1" applyAlignment="1" applyProtection="1">
      <alignment horizontal="center" vertical="center" wrapText="1"/>
    </xf>
    <xf numFmtId="0" fontId="50" fillId="5" borderId="674" xfId="6" applyNumberFormat="1" applyFont="1" applyFill="1" applyBorder="1" applyAlignment="1" applyProtection="1">
      <alignment horizontal="center" vertical="center" wrapText="1"/>
    </xf>
    <xf numFmtId="0" fontId="52" fillId="5" borderId="652" xfId="10" quotePrefix="1" applyFont="1" applyFill="1" applyBorder="1" applyAlignment="1">
      <alignment horizontal="left" vertical="center" wrapText="1"/>
    </xf>
    <xf numFmtId="0" fontId="53" fillId="5" borderId="563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494" xfId="6" quotePrefix="1" applyNumberFormat="1" applyFont="1" applyFill="1" applyBorder="1" applyAlignment="1" applyProtection="1">
      <alignment horizontal="center" vertical="center" wrapText="1"/>
    </xf>
    <xf numFmtId="0" fontId="50" fillId="5" borderId="61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52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20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495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528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2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21" xfId="10" quotePrefix="1" applyFont="1" applyFill="1" applyBorder="1" applyAlignment="1">
      <alignment horizontal="left" vertical="center" wrapText="1"/>
    </xf>
    <xf numFmtId="0" fontId="52" fillId="5" borderId="498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16" xfId="10" quotePrefix="1" applyFont="1" applyFill="1" applyBorder="1" applyAlignment="1" applyProtection="1">
      <alignment horizontal="left" vertical="center" wrapText="1"/>
      <protection locked="0"/>
    </xf>
    <xf numFmtId="0" fontId="77" fillId="5" borderId="539" xfId="10" quotePrefix="1" applyFont="1" applyFill="1" applyBorder="1" applyAlignment="1" applyProtection="1">
      <alignment horizontal="left" vertical="center" wrapText="1"/>
      <protection locked="0"/>
    </xf>
    <xf numFmtId="0" fontId="52" fillId="5" borderId="50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94" xfId="10" quotePrefix="1" applyNumberFormat="1" applyFont="1" applyFill="1" applyBorder="1" applyAlignment="1" applyProtection="1">
      <alignment horizontal="center" vertical="center" wrapText="1"/>
    </xf>
    <xf numFmtId="0" fontId="50" fillId="5" borderId="496" xfId="10" quotePrefix="1" applyNumberFormat="1" applyFont="1" applyFill="1" applyBorder="1" applyAlignment="1" applyProtection="1">
      <alignment horizontal="center" vertical="center" wrapText="1"/>
    </xf>
    <xf numFmtId="0" fontId="52" fillId="5" borderId="51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3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21" xfId="6" applyNumberFormat="1" applyFont="1" applyFill="1" applyBorder="1" applyAlignment="1" applyProtection="1">
      <alignment horizontal="center" vertical="center" wrapText="1"/>
    </xf>
    <xf numFmtId="0" fontId="50" fillId="5" borderId="677" xfId="6" applyNumberFormat="1" applyFont="1" applyFill="1" applyBorder="1" applyAlignment="1" applyProtection="1">
      <alignment horizontal="center" vertical="center" wrapText="1"/>
    </xf>
    <xf numFmtId="0" fontId="50" fillId="5" borderId="678" xfId="6" applyNumberFormat="1" applyFont="1" applyFill="1" applyBorder="1" applyAlignment="1" applyProtection="1">
      <alignment horizontal="center" vertical="center" wrapText="1"/>
    </xf>
    <xf numFmtId="0" fontId="50" fillId="5" borderId="52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501" xfId="6" applyNumberFormat="1" applyFont="1" applyFill="1" applyBorder="1" applyAlignment="1" applyProtection="1">
      <alignment horizontal="center" vertical="center" wrapText="1"/>
    </xf>
    <xf numFmtId="0" fontId="50" fillId="5" borderId="678" xfId="10" quotePrefix="1" applyFont="1" applyFill="1" applyBorder="1" applyAlignment="1" applyProtection="1">
      <alignment horizontal="center" vertical="center" wrapText="1"/>
    </xf>
    <xf numFmtId="0" fontId="50" fillId="5" borderId="666" xfId="10" quotePrefix="1" applyFont="1" applyFill="1" applyBorder="1" applyAlignment="1" applyProtection="1">
      <alignment horizontal="center" vertical="center" wrapText="1"/>
    </xf>
    <xf numFmtId="0" fontId="50" fillId="5" borderId="674" xfId="10" quotePrefix="1" applyFont="1" applyFill="1" applyBorder="1" applyAlignment="1" applyProtection="1">
      <alignment horizontal="center" vertical="center" wrapText="1"/>
    </xf>
    <xf numFmtId="0" fontId="52" fillId="5" borderId="498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9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00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9" xfId="6" applyNumberFormat="1" applyFont="1" applyFill="1" applyBorder="1" applyAlignment="1" applyProtection="1">
      <alignment horizontal="center" vertical="center" wrapText="1"/>
    </xf>
    <xf numFmtId="0" fontId="50" fillId="5" borderId="620" xfId="6" applyNumberFormat="1" applyFont="1" applyFill="1" applyBorder="1" applyAlignment="1" applyProtection="1">
      <alignment horizontal="center" vertical="center" wrapText="1"/>
    </xf>
    <xf numFmtId="0" fontId="52" fillId="5" borderId="67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7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74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495" xfId="10" quotePrefix="1" applyNumberFormat="1" applyFont="1" applyFill="1" applyBorder="1" applyAlignment="1" applyProtection="1">
      <alignment vertical="center" wrapText="1"/>
      <protection locked="0"/>
    </xf>
    <xf numFmtId="0" fontId="50" fillId="5" borderId="488" xfId="10" quotePrefix="1" applyNumberFormat="1" applyFont="1" applyFill="1" applyBorder="1" applyAlignment="1" applyProtection="1">
      <alignment horizontal="center" vertical="center" wrapText="1"/>
    </xf>
    <xf numFmtId="0" fontId="50" fillId="5" borderId="681" xfId="10" quotePrefix="1" applyFont="1" applyFill="1" applyBorder="1" applyAlignment="1" applyProtection="1">
      <alignment horizontal="center" vertical="center" wrapText="1"/>
    </xf>
    <xf numFmtId="0" fontId="50" fillId="5" borderId="664" xfId="10" quotePrefix="1" applyFont="1" applyFill="1" applyBorder="1" applyAlignment="1" applyProtection="1">
      <alignment horizontal="center" vertical="center" wrapText="1"/>
    </xf>
    <xf numFmtId="0" fontId="50" fillId="5" borderId="670" xfId="10" quotePrefix="1" applyFont="1" applyFill="1" applyBorder="1" applyAlignment="1" applyProtection="1">
      <alignment horizontal="center" vertical="center" wrapText="1"/>
    </xf>
    <xf numFmtId="0" fontId="50" fillId="5" borderId="542" xfId="10" quotePrefix="1" applyFont="1" applyFill="1" applyBorder="1" applyAlignment="1">
      <alignment horizontal="left" vertical="center" wrapText="1"/>
    </xf>
    <xf numFmtId="0" fontId="50" fillId="5" borderId="506" xfId="10" quotePrefix="1" applyNumberFormat="1" applyFont="1" applyFill="1" applyBorder="1" applyAlignment="1" applyProtection="1">
      <alignment horizontal="center" vertical="center" wrapText="1"/>
    </xf>
    <xf numFmtId="0" fontId="50" fillId="5" borderId="677" xfId="10" quotePrefix="1" applyFont="1" applyFill="1" applyBorder="1" applyAlignment="1" applyProtection="1">
      <alignment horizontal="center" vertical="center" wrapText="1"/>
    </xf>
    <xf numFmtId="0" fontId="50" fillId="5" borderId="654" xfId="10" quotePrefix="1" applyFont="1" applyFill="1" applyBorder="1" applyAlignment="1" applyProtection="1">
      <alignment horizontal="center" vertical="center" wrapText="1"/>
    </xf>
    <xf numFmtId="0" fontId="77" fillId="5" borderId="672" xfId="10" quotePrefix="1" applyFont="1" applyFill="1" applyBorder="1" applyAlignment="1" applyProtection="1">
      <alignment horizontal="left" vertical="center" wrapText="1"/>
      <protection locked="0"/>
    </xf>
    <xf numFmtId="0" fontId="50" fillId="5" borderId="673" xfId="10" quotePrefix="1" applyFont="1" applyFill="1" applyBorder="1" applyAlignment="1" applyProtection="1">
      <alignment horizontal="center" vertical="center" wrapText="1"/>
    </xf>
    <xf numFmtId="0" fontId="77" fillId="5" borderId="682" xfId="10" quotePrefix="1" applyFont="1" applyFill="1" applyBorder="1" applyAlignment="1">
      <alignment horizontal="left" vertical="center" wrapText="1"/>
    </xf>
    <xf numFmtId="0" fontId="50" fillId="5" borderId="620" xfId="10" quotePrefix="1" applyFont="1" applyFill="1" applyBorder="1" applyAlignment="1" applyProtection="1">
      <alignment horizontal="center" vertical="center" wrapText="1"/>
    </xf>
    <xf numFmtId="0" fontId="50" fillId="5" borderId="488" xfId="10" quotePrefix="1" applyFont="1" applyFill="1" applyBorder="1" applyAlignment="1">
      <alignment horizontal="left" vertical="center" wrapText="1"/>
    </xf>
    <xf numFmtId="0" fontId="50" fillId="5" borderId="533" xfId="6" quotePrefix="1" applyNumberFormat="1" applyFont="1" applyFill="1" applyBorder="1" applyAlignment="1" applyProtection="1">
      <alignment horizontal="center" vertical="center" wrapText="1"/>
    </xf>
    <xf numFmtId="0" fontId="50" fillId="5" borderId="143" xfId="6" quotePrefix="1" applyNumberFormat="1" applyFont="1" applyFill="1" applyBorder="1" applyAlignment="1" applyProtection="1">
      <alignment horizontal="center" vertical="center" wrapText="1"/>
    </xf>
    <xf numFmtId="0" fontId="52" fillId="5" borderId="67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28" xfId="10" quotePrefix="1" applyFont="1" applyFill="1" applyBorder="1" applyAlignment="1">
      <alignment horizontal="left" vertical="center" wrapText="1"/>
    </xf>
    <xf numFmtId="0" fontId="52" fillId="5" borderId="683" xfId="10" quotePrefix="1" applyFont="1" applyFill="1" applyBorder="1" applyAlignment="1">
      <alignment horizontal="left" vertical="center" wrapText="1"/>
    </xf>
    <xf numFmtId="0" fontId="52" fillId="5" borderId="682" xfId="10" quotePrefix="1" applyFont="1" applyFill="1" applyBorder="1" applyAlignment="1">
      <alignment horizontal="left" vertical="center" wrapText="1"/>
    </xf>
    <xf numFmtId="0" fontId="53" fillId="5" borderId="683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683" xfId="10" quotePrefix="1" applyFont="1" applyFill="1" applyBorder="1" applyAlignment="1">
      <alignment horizontal="left" vertical="center" wrapText="1"/>
    </xf>
    <xf numFmtId="0" fontId="53" fillId="5" borderId="683" xfId="10" quotePrefix="1" applyNumberFormat="1" applyFont="1" applyFill="1" applyBorder="1" applyAlignment="1" applyProtection="1">
      <alignment vertical="center" wrapText="1"/>
      <protection locked="0"/>
    </xf>
    <xf numFmtId="0" fontId="53" fillId="5" borderId="683" xfId="10" applyNumberFormat="1" applyFont="1" applyFill="1" applyBorder="1" applyAlignment="1" applyProtection="1">
      <alignment vertical="center" wrapText="1"/>
      <protection locked="0"/>
    </xf>
    <xf numFmtId="0" fontId="52" fillId="5" borderId="614" xfId="10" quotePrefix="1" applyNumberFormat="1" applyFont="1" applyFill="1" applyBorder="1" applyAlignment="1" applyProtection="1">
      <alignment horizontal="center" vertical="center" wrapText="1"/>
    </xf>
    <xf numFmtId="0" fontId="50" fillId="5" borderId="684" xfId="6" quotePrefix="1" applyNumberFormat="1" applyFont="1" applyFill="1" applyBorder="1" applyAlignment="1" applyProtection="1">
      <alignment horizontal="center" vertical="center" wrapText="1"/>
    </xf>
    <xf numFmtId="0" fontId="50" fillId="5" borderId="684" xfId="10" quotePrefix="1" applyNumberFormat="1" applyFont="1" applyFill="1" applyBorder="1" applyAlignment="1" applyProtection="1">
      <alignment horizontal="center" vertical="center" wrapText="1"/>
    </xf>
    <xf numFmtId="0" fontId="50" fillId="5" borderId="530" xfId="6" quotePrefix="1" applyNumberFormat="1" applyFont="1" applyFill="1" applyBorder="1" applyAlignment="1" applyProtection="1">
      <alignment horizontal="center" vertical="center" wrapText="1"/>
    </xf>
    <xf numFmtId="0" fontId="52" fillId="5" borderId="51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8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86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8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15" xfId="10" quotePrefix="1" applyNumberFormat="1" applyFont="1" applyFill="1" applyBorder="1" applyAlignment="1" applyProtection="1">
      <alignment horizontal="center" vertical="center" wrapText="1"/>
    </xf>
    <xf numFmtId="0" fontId="52" fillId="5" borderId="616" xfId="10" quotePrefix="1" applyNumberFormat="1" applyFont="1" applyFill="1" applyBorder="1" applyAlignment="1" applyProtection="1">
      <alignment horizontal="center" vertical="center" wrapText="1"/>
    </xf>
    <xf numFmtId="0" fontId="50" fillId="5" borderId="688" xfId="6" quotePrefix="1" applyNumberFormat="1" applyFont="1" applyFill="1" applyBorder="1" applyAlignment="1" applyProtection="1">
      <alignment horizontal="center" vertical="center" wrapText="1"/>
    </xf>
    <xf numFmtId="0" fontId="50" fillId="5" borderId="689" xfId="6" quotePrefix="1" applyNumberFormat="1" applyFont="1" applyFill="1" applyBorder="1" applyAlignment="1" applyProtection="1">
      <alignment horizontal="center" vertical="center" wrapText="1"/>
    </xf>
    <xf numFmtId="0" fontId="50" fillId="5" borderId="690" xfId="6" quotePrefix="1" applyNumberFormat="1" applyFont="1" applyFill="1" applyBorder="1" applyAlignment="1" applyProtection="1">
      <alignment horizontal="center" vertical="center" wrapText="1"/>
    </xf>
    <xf numFmtId="0" fontId="50" fillId="5" borderId="61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61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688" xfId="6" quotePrefix="1" applyNumberFormat="1" applyFont="1" applyFill="1" applyBorder="1" applyAlignment="1" applyProtection="1">
      <alignment vertical="center" wrapText="1"/>
      <protection locked="0"/>
    </xf>
    <xf numFmtId="0" fontId="52" fillId="5" borderId="689" xfId="6" quotePrefix="1" applyNumberFormat="1" applyFont="1" applyFill="1" applyBorder="1" applyAlignment="1" applyProtection="1">
      <alignment vertical="center" wrapText="1"/>
      <protection locked="0"/>
    </xf>
    <xf numFmtId="0" fontId="50" fillId="5" borderId="690" xfId="6" quotePrefix="1" applyNumberFormat="1" applyFont="1" applyFill="1" applyBorder="1" applyAlignment="1" applyProtection="1">
      <alignment vertical="center" wrapText="1"/>
      <protection locked="0"/>
    </xf>
    <xf numFmtId="0" fontId="52" fillId="5" borderId="49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00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9" borderId="685" xfId="0" applyFont="1" applyFill="1" applyBorder="1" applyAlignment="1">
      <alignment horizontal="center" vertical="center" wrapText="1"/>
    </xf>
    <xf numFmtId="0" fontId="8" fillId="9" borderId="686" xfId="0" applyFont="1" applyFill="1" applyBorder="1" applyAlignment="1">
      <alignment horizontal="center" vertical="center" wrapText="1"/>
    </xf>
    <xf numFmtId="0" fontId="8" fillId="9" borderId="687" xfId="0" applyFont="1" applyFill="1" applyBorder="1" applyAlignment="1">
      <alignment horizontal="center" vertical="center" wrapText="1"/>
    </xf>
    <xf numFmtId="0" fontId="77" fillId="5" borderId="515" xfId="10" quotePrefix="1" applyFont="1" applyFill="1" applyBorder="1" applyAlignment="1" applyProtection="1">
      <alignment horizontal="left" vertical="center" wrapText="1"/>
      <protection locked="0"/>
    </xf>
    <xf numFmtId="0" fontId="77" fillId="5" borderId="685" xfId="10" quotePrefix="1" applyFont="1" applyFill="1" applyBorder="1" applyAlignment="1" applyProtection="1">
      <alignment horizontal="left" vertical="center" wrapText="1"/>
      <protection locked="0"/>
    </xf>
    <xf numFmtId="0" fontId="77" fillId="5" borderId="686" xfId="10" quotePrefix="1" applyFont="1" applyFill="1" applyBorder="1" applyAlignment="1" applyProtection="1">
      <alignment horizontal="left" vertical="center" wrapText="1"/>
      <protection locked="0"/>
    </xf>
    <xf numFmtId="0" fontId="77" fillId="5" borderId="687" xfId="10" quotePrefix="1" applyFont="1" applyFill="1" applyBorder="1" applyAlignment="1" applyProtection="1">
      <alignment horizontal="left" vertical="center" wrapText="1"/>
      <protection locked="0"/>
    </xf>
    <xf numFmtId="0" fontId="77" fillId="5" borderId="673" xfId="10" quotePrefix="1" applyFont="1" applyFill="1" applyBorder="1" applyAlignment="1" applyProtection="1">
      <alignment horizontal="left" vertical="center" wrapText="1"/>
      <protection locked="0"/>
    </xf>
    <xf numFmtId="0" fontId="77" fillId="5" borderId="674" xfId="10" quotePrefix="1" applyFont="1" applyFill="1" applyBorder="1" applyAlignment="1" applyProtection="1">
      <alignment horizontal="left" vertical="center" wrapText="1"/>
      <protection locked="0"/>
    </xf>
    <xf numFmtId="0" fontId="52" fillId="5" borderId="69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9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93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5" xfId="10" quotePrefix="1" applyNumberFormat="1" applyFont="1" applyFill="1" applyBorder="1" applyAlignment="1" applyProtection="1">
      <alignment horizontal="center" vertical="center" wrapText="1"/>
    </xf>
    <xf numFmtId="0" fontId="50" fillId="5" borderId="616" xfId="10" quotePrefix="1" applyNumberFormat="1" applyFont="1" applyFill="1" applyBorder="1" applyAlignment="1" applyProtection="1">
      <alignment horizontal="center" vertical="center" wrapText="1"/>
    </xf>
    <xf numFmtId="0" fontId="8" fillId="5" borderId="685" xfId="0" applyFont="1" applyFill="1" applyBorder="1" applyAlignment="1">
      <alignment horizontal="center" wrapText="1"/>
    </xf>
    <xf numFmtId="0" fontId="8" fillId="5" borderId="686" xfId="0" applyFont="1" applyFill="1" applyBorder="1" applyAlignment="1">
      <alignment horizontal="center" wrapText="1"/>
    </xf>
    <xf numFmtId="0" fontId="8" fillId="5" borderId="687" xfId="0" applyFont="1" applyFill="1" applyBorder="1" applyAlignment="1">
      <alignment horizontal="center" wrapText="1"/>
    </xf>
    <xf numFmtId="0" fontId="8" fillId="5" borderId="672" xfId="0" applyFont="1" applyFill="1" applyBorder="1" applyAlignment="1">
      <alignment horizontal="center" wrapText="1"/>
    </xf>
    <xf numFmtId="0" fontId="8" fillId="5" borderId="673" xfId="0" applyFont="1" applyFill="1" applyBorder="1" applyAlignment="1">
      <alignment horizontal="center" wrapText="1"/>
    </xf>
    <xf numFmtId="0" fontId="8" fillId="5" borderId="674" xfId="0" applyFont="1" applyFill="1" applyBorder="1" applyAlignment="1">
      <alignment horizontal="center" wrapText="1"/>
    </xf>
    <xf numFmtId="0" fontId="8" fillId="10" borderId="694" xfId="5" quotePrefix="1" applyFill="1" applyBorder="1" applyAlignment="1">
      <alignment horizontal="center" vertical="center" wrapText="1"/>
    </xf>
    <xf numFmtId="0" fontId="8" fillId="10" borderId="695" xfId="5" quotePrefix="1" applyFill="1" applyBorder="1" applyAlignment="1">
      <alignment horizontal="center" vertical="center" wrapText="1"/>
    </xf>
    <xf numFmtId="0" fontId="8" fillId="10" borderId="696" xfId="5" quotePrefix="1" applyFill="1" applyBorder="1" applyAlignment="1">
      <alignment horizontal="center" vertical="center" wrapText="1"/>
    </xf>
    <xf numFmtId="0" fontId="52" fillId="5" borderId="68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86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87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88" xfId="10" quotePrefix="1" applyNumberFormat="1" applyFont="1" applyFill="1" applyBorder="1" applyAlignment="1" applyProtection="1">
      <alignment horizontal="center" vertical="center" wrapText="1"/>
    </xf>
    <xf numFmtId="0" fontId="50" fillId="5" borderId="689" xfId="10" quotePrefix="1" applyNumberFormat="1" applyFont="1" applyFill="1" applyBorder="1" applyAlignment="1" applyProtection="1">
      <alignment horizontal="center" vertical="center" wrapText="1"/>
    </xf>
    <xf numFmtId="0" fontId="50" fillId="5" borderId="690" xfId="10" quotePrefix="1" applyNumberFormat="1" applyFont="1" applyFill="1" applyBorder="1" applyAlignment="1" applyProtection="1">
      <alignment horizontal="center" vertical="center" wrapText="1"/>
    </xf>
    <xf numFmtId="0" fontId="52" fillId="5" borderId="613" xfId="6" quotePrefix="1" applyNumberFormat="1" applyFont="1" applyFill="1" applyBorder="1" applyAlignment="1" applyProtection="1">
      <alignment vertical="center" wrapText="1"/>
      <protection locked="0"/>
    </xf>
    <xf numFmtId="0" fontId="52" fillId="5" borderId="615" xfId="6" quotePrefix="1" applyNumberFormat="1" applyFont="1" applyFill="1" applyBorder="1" applyAlignment="1" applyProtection="1">
      <alignment vertical="center" wrapText="1"/>
      <protection locked="0"/>
    </xf>
    <xf numFmtId="0" fontId="52" fillId="5" borderId="616" xfId="6" quotePrefix="1" applyNumberFormat="1" applyFont="1" applyFill="1" applyBorder="1" applyAlignment="1" applyProtection="1">
      <alignment vertical="center" wrapText="1"/>
      <protection locked="0"/>
    </xf>
    <xf numFmtId="0" fontId="52" fillId="5" borderId="51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16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3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13" xfId="6" quotePrefix="1" applyNumberFormat="1" applyFont="1" applyFill="1" applyBorder="1" applyAlignment="1" applyProtection="1">
      <alignment horizontal="center" vertical="center" wrapText="1"/>
    </xf>
    <xf numFmtId="0" fontId="50" fillId="5" borderId="615" xfId="6" quotePrefix="1" applyNumberFormat="1" applyFont="1" applyFill="1" applyBorder="1" applyAlignment="1" applyProtection="1">
      <alignment horizontal="center" vertical="center" wrapText="1"/>
    </xf>
    <xf numFmtId="0" fontId="50" fillId="5" borderId="616" xfId="6" quotePrefix="1" applyNumberFormat="1" applyFont="1" applyFill="1" applyBorder="1" applyAlignment="1" applyProtection="1">
      <alignment horizontal="center" vertical="center" wrapText="1"/>
    </xf>
    <xf numFmtId="0" fontId="77" fillId="5" borderId="691" xfId="10" quotePrefix="1" applyFont="1" applyFill="1" applyBorder="1" applyAlignment="1" applyProtection="1">
      <alignment horizontal="left" vertical="center" wrapText="1"/>
      <protection locked="0"/>
    </xf>
    <xf numFmtId="0" fontId="77" fillId="5" borderId="692" xfId="10" quotePrefix="1" applyFont="1" applyFill="1" applyBorder="1" applyAlignment="1" applyProtection="1">
      <alignment horizontal="left" vertical="center" wrapText="1"/>
      <protection locked="0"/>
    </xf>
    <xf numFmtId="0" fontId="77" fillId="5" borderId="693" xfId="10" quotePrefix="1" applyFont="1" applyFill="1" applyBorder="1" applyAlignment="1" applyProtection="1">
      <alignment horizontal="left" vertical="center" wrapText="1"/>
      <protection locked="0"/>
    </xf>
    <xf numFmtId="0" fontId="52" fillId="5" borderId="69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92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93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73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74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79" xfId="6" quotePrefix="1" applyNumberFormat="1" applyFont="1" applyFill="1" applyBorder="1" applyAlignment="1" applyProtection="1">
      <alignment horizontal="center" vertical="center" wrapText="1"/>
    </xf>
    <xf numFmtId="0" fontId="50" fillId="5" borderId="680" xfId="6" quotePrefix="1" applyNumberFormat="1" applyFont="1" applyFill="1" applyBorder="1" applyAlignment="1" applyProtection="1">
      <alignment horizontal="center" vertical="center" wrapText="1"/>
    </xf>
    <xf numFmtId="0" fontId="77" fillId="5" borderId="515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16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539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85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86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87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91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9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93" xfId="6" quotePrefix="1" applyNumberFormat="1" applyFont="1" applyFill="1" applyBorder="1" applyAlignment="1" applyProtection="1">
      <alignment horizontal="center" vertical="center" wrapText="1"/>
      <protection locked="0"/>
    </xf>
    <xf numFmtId="0" fontId="126" fillId="5" borderId="685" xfId="0" applyFont="1" applyFill="1" applyBorder="1" applyAlignment="1">
      <alignment horizontal="center" wrapText="1"/>
    </xf>
    <xf numFmtId="0" fontId="126" fillId="5" borderId="686" xfId="0" applyFont="1" applyFill="1" applyBorder="1" applyAlignment="1">
      <alignment horizontal="center" wrapText="1"/>
    </xf>
    <xf numFmtId="0" fontId="126" fillId="5" borderId="687" xfId="0" applyFont="1" applyFill="1" applyBorder="1" applyAlignment="1">
      <alignment horizontal="center" wrapText="1"/>
    </xf>
    <xf numFmtId="0" fontId="126" fillId="5" borderId="672" xfId="0" applyFont="1" applyFill="1" applyBorder="1" applyAlignment="1">
      <alignment horizontal="center" wrapText="1"/>
    </xf>
    <xf numFmtId="0" fontId="126" fillId="5" borderId="673" xfId="0" applyFont="1" applyFill="1" applyBorder="1" applyAlignment="1">
      <alignment horizontal="center" wrapText="1"/>
    </xf>
    <xf numFmtId="0" fontId="126" fillId="5" borderId="674" xfId="0" applyFont="1" applyFill="1" applyBorder="1" applyAlignment="1">
      <alignment horizontal="center" wrapText="1"/>
    </xf>
    <xf numFmtId="0" fontId="52" fillId="5" borderId="698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9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8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68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69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8" fillId="9" borderId="698" xfId="0" applyFont="1" applyFill="1" applyBorder="1" applyAlignment="1">
      <alignment horizontal="center" vertical="center" wrapText="1"/>
    </xf>
    <xf numFmtId="0" fontId="8" fillId="9" borderId="699" xfId="0" applyFont="1" applyFill="1" applyBorder="1" applyAlignment="1">
      <alignment horizontal="center" vertical="center" wrapText="1"/>
    </xf>
    <xf numFmtId="0" fontId="8" fillId="9" borderId="700" xfId="0" applyFont="1" applyFill="1" applyBorder="1" applyAlignment="1">
      <alignment horizontal="center" vertical="center" wrapText="1"/>
    </xf>
    <xf numFmtId="0" fontId="77" fillId="5" borderId="698" xfId="10" quotePrefix="1" applyFont="1" applyFill="1" applyBorder="1" applyAlignment="1" applyProtection="1">
      <alignment horizontal="left" vertical="center" wrapText="1"/>
      <protection locked="0"/>
    </xf>
    <xf numFmtId="0" fontId="77" fillId="5" borderId="699" xfId="10" quotePrefix="1" applyFont="1" applyFill="1" applyBorder="1" applyAlignment="1" applyProtection="1">
      <alignment horizontal="left" vertical="center" wrapText="1"/>
      <protection locked="0"/>
    </xf>
    <xf numFmtId="0" fontId="77" fillId="5" borderId="700" xfId="10" quotePrefix="1" applyFont="1" applyFill="1" applyBorder="1" applyAlignment="1" applyProtection="1">
      <alignment horizontal="left" vertical="center" wrapText="1"/>
      <protection locked="0"/>
    </xf>
    <xf numFmtId="0" fontId="52" fillId="5" borderId="70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3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5" borderId="698" xfId="0" applyFont="1" applyFill="1" applyBorder="1" applyAlignment="1">
      <alignment horizontal="center" wrapText="1"/>
    </xf>
    <xf numFmtId="0" fontId="8" fillId="5" borderId="699" xfId="0" applyFont="1" applyFill="1" applyBorder="1" applyAlignment="1">
      <alignment horizontal="center" wrapText="1"/>
    </xf>
    <xf numFmtId="0" fontId="8" fillId="5" borderId="700" xfId="0" applyFont="1" applyFill="1" applyBorder="1" applyAlignment="1">
      <alignment horizontal="center" wrapText="1"/>
    </xf>
    <xf numFmtId="0" fontId="8" fillId="10" borderId="506" xfId="6" quotePrefix="1" applyFill="1" applyBorder="1" applyAlignment="1">
      <alignment horizontal="center" vertical="center" wrapText="1"/>
    </xf>
    <xf numFmtId="0" fontId="8" fillId="10" borderId="704" xfId="6" quotePrefix="1" applyFill="1" applyBorder="1" applyAlignment="1">
      <alignment horizontal="center" vertical="center" wrapText="1"/>
    </xf>
    <xf numFmtId="0" fontId="8" fillId="10" borderId="705" xfId="5" quotePrefix="1" applyFill="1" applyBorder="1" applyAlignment="1">
      <alignment horizontal="center" vertical="center" wrapText="1"/>
    </xf>
    <xf numFmtId="0" fontId="8" fillId="10" borderId="706" xfId="5" quotePrefix="1" applyFill="1" applyBorder="1" applyAlignment="1">
      <alignment horizontal="center" vertical="center" wrapText="1"/>
    </xf>
    <xf numFmtId="0" fontId="8" fillId="10" borderId="707" xfId="5" quotePrefix="1" applyFill="1" applyBorder="1" applyAlignment="1">
      <alignment horizontal="center" vertical="center" wrapText="1"/>
    </xf>
    <xf numFmtId="0" fontId="52" fillId="5" borderId="698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9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01" xfId="10" quotePrefix="1" applyFont="1" applyFill="1" applyBorder="1" applyAlignment="1" applyProtection="1">
      <alignment horizontal="left" vertical="center" wrapText="1"/>
      <protection locked="0"/>
    </xf>
    <xf numFmtId="0" fontId="77" fillId="5" borderId="702" xfId="10" quotePrefix="1" applyFont="1" applyFill="1" applyBorder="1" applyAlignment="1" applyProtection="1">
      <alignment horizontal="left" vertical="center" wrapText="1"/>
      <protection locked="0"/>
    </xf>
    <xf numFmtId="0" fontId="77" fillId="5" borderId="703" xfId="10" quotePrefix="1" applyFont="1" applyFill="1" applyBorder="1" applyAlignment="1" applyProtection="1">
      <alignment horizontal="left" vertical="center" wrapText="1"/>
      <protection locked="0"/>
    </xf>
    <xf numFmtId="0" fontId="52" fillId="5" borderId="70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2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3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98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699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0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01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0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03" xfId="6" quotePrefix="1" applyNumberFormat="1" applyFont="1" applyFill="1" applyBorder="1" applyAlignment="1" applyProtection="1">
      <alignment horizontal="center" vertical="center" wrapText="1"/>
      <protection locked="0"/>
    </xf>
    <xf numFmtId="0" fontId="126" fillId="5" borderId="698" xfId="0" applyFont="1" applyFill="1" applyBorder="1" applyAlignment="1">
      <alignment horizontal="center" wrapText="1"/>
    </xf>
    <xf numFmtId="0" fontId="126" fillId="5" borderId="699" xfId="0" applyFont="1" applyFill="1" applyBorder="1" applyAlignment="1">
      <alignment horizontal="center" wrapText="1"/>
    </xf>
    <xf numFmtId="0" fontId="126" fillId="5" borderId="700" xfId="0" applyFont="1" applyFill="1" applyBorder="1" applyAlignment="1">
      <alignment horizontal="center" wrapText="1"/>
    </xf>
    <xf numFmtId="0" fontId="52" fillId="5" borderId="71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3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9" borderId="711" xfId="0" applyFont="1" applyFill="1" applyBorder="1" applyAlignment="1">
      <alignment horizontal="center" vertical="center" wrapText="1"/>
    </xf>
    <xf numFmtId="0" fontId="8" fillId="9" borderId="712" xfId="0" applyFont="1" applyFill="1" applyBorder="1" applyAlignment="1">
      <alignment horizontal="center" vertical="center" wrapText="1"/>
    </xf>
    <xf numFmtId="0" fontId="8" fillId="9" borderId="713" xfId="0" applyFont="1" applyFill="1" applyBorder="1" applyAlignment="1">
      <alignment horizontal="center" vertical="center" wrapText="1"/>
    </xf>
    <xf numFmtId="0" fontId="77" fillId="5" borderId="711" xfId="10" quotePrefix="1" applyFont="1" applyFill="1" applyBorder="1" applyAlignment="1" applyProtection="1">
      <alignment horizontal="left" vertical="center" wrapText="1"/>
      <protection locked="0"/>
    </xf>
    <xf numFmtId="0" fontId="77" fillId="5" borderId="712" xfId="10" quotePrefix="1" applyFont="1" applyFill="1" applyBorder="1" applyAlignment="1" applyProtection="1">
      <alignment horizontal="left" vertical="center" wrapText="1"/>
      <protection locked="0"/>
    </xf>
    <xf numFmtId="0" fontId="77" fillId="5" borderId="713" xfId="10" quotePrefix="1" applyFont="1" applyFill="1" applyBorder="1" applyAlignment="1" applyProtection="1">
      <alignment horizontal="left" vertical="center" wrapText="1"/>
      <protection locked="0"/>
    </xf>
    <xf numFmtId="0" fontId="52" fillId="5" borderId="71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6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5" borderId="711" xfId="0" applyFont="1" applyFill="1" applyBorder="1" applyAlignment="1">
      <alignment horizontal="center" wrapText="1"/>
    </xf>
    <xf numFmtId="0" fontId="8" fillId="5" borderId="712" xfId="0" applyFont="1" applyFill="1" applyBorder="1" applyAlignment="1">
      <alignment horizontal="center" wrapText="1"/>
    </xf>
    <xf numFmtId="0" fontId="8" fillId="5" borderId="713" xfId="0" applyFont="1" applyFill="1" applyBorder="1" applyAlignment="1">
      <alignment horizontal="center" wrapText="1"/>
    </xf>
    <xf numFmtId="0" fontId="8" fillId="10" borderId="717" xfId="5" quotePrefix="1" applyFill="1" applyBorder="1" applyAlignment="1">
      <alignment horizontal="center" vertical="center" wrapText="1"/>
    </xf>
    <xf numFmtId="0" fontId="8" fillId="10" borderId="718" xfId="5" quotePrefix="1" applyFill="1" applyBorder="1" applyAlignment="1">
      <alignment horizontal="center" vertical="center" wrapText="1"/>
    </xf>
    <xf numFmtId="0" fontId="8" fillId="10" borderId="719" xfId="5" quotePrefix="1" applyFill="1" applyBorder="1" applyAlignment="1">
      <alignment horizontal="center" vertical="center" wrapText="1"/>
    </xf>
    <xf numFmtId="0" fontId="52" fillId="5" borderId="71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2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3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4" xfId="10" quotePrefix="1" applyFont="1" applyFill="1" applyBorder="1" applyAlignment="1" applyProtection="1">
      <alignment horizontal="left" vertical="center" wrapText="1"/>
      <protection locked="0"/>
    </xf>
    <xf numFmtId="0" fontId="77" fillId="5" borderId="715" xfId="10" quotePrefix="1" applyFont="1" applyFill="1" applyBorder="1" applyAlignment="1" applyProtection="1">
      <alignment horizontal="left" vertical="center" wrapText="1"/>
      <protection locked="0"/>
    </xf>
    <xf numFmtId="0" fontId="77" fillId="5" borderId="716" xfId="10" quotePrefix="1" applyFont="1" applyFill="1" applyBorder="1" applyAlignment="1" applyProtection="1">
      <alignment horizontal="left" vertical="center" wrapText="1"/>
      <protection locked="0"/>
    </xf>
    <xf numFmtId="0" fontId="52" fillId="5" borderId="714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6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1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3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4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5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716" xfId="6" quotePrefix="1" applyNumberFormat="1" applyFont="1" applyFill="1" applyBorder="1" applyAlignment="1" applyProtection="1">
      <alignment horizontal="center" vertical="center" wrapText="1"/>
      <protection locked="0"/>
    </xf>
    <xf numFmtId="0" fontId="126" fillId="5" borderId="711" xfId="0" applyFont="1" applyFill="1" applyBorder="1" applyAlignment="1">
      <alignment horizontal="center" wrapText="1"/>
    </xf>
    <xf numFmtId="0" fontId="126" fillId="5" borderId="712" xfId="0" applyFont="1" applyFill="1" applyBorder="1" applyAlignment="1">
      <alignment horizontal="center" wrapText="1"/>
    </xf>
    <xf numFmtId="0" fontId="126" fillId="5" borderId="713" xfId="0" applyFont="1" applyFill="1" applyBorder="1" applyAlignment="1">
      <alignment horizontal="center" wrapText="1"/>
    </xf>
    <xf numFmtId="0" fontId="50" fillId="5" borderId="708" xfId="6" applyNumberFormat="1" applyFont="1" applyFill="1" applyBorder="1" applyAlignment="1" applyProtection="1">
      <alignment horizontal="center" vertical="center" wrapText="1"/>
    </xf>
    <xf numFmtId="0" fontId="50" fillId="5" borderId="710" xfId="6" applyNumberFormat="1" applyFont="1" applyFill="1" applyBorder="1" applyAlignment="1" applyProtection="1">
      <alignment horizontal="center" vertical="center" wrapText="1"/>
    </xf>
    <xf numFmtId="0" fontId="50" fillId="5" borderId="513" xfId="10" quotePrefix="1" applyFont="1" applyFill="1" applyBorder="1" applyAlignment="1" applyProtection="1">
      <alignment horizontal="center" vertical="center" wrapText="1"/>
    </xf>
    <xf numFmtId="0" fontId="50" fillId="5" borderId="720" xfId="10" quotePrefix="1" applyFont="1" applyFill="1" applyBorder="1" applyAlignment="1" applyProtection="1">
      <alignment horizontal="center" vertical="center" wrapText="1"/>
    </xf>
    <xf numFmtId="0" fontId="50" fillId="5" borderId="647" xfId="10" quotePrefix="1" applyFont="1" applyFill="1" applyBorder="1" applyAlignment="1" applyProtection="1">
      <alignment horizontal="center" vertical="center" wrapText="1"/>
    </xf>
    <xf numFmtId="0" fontId="50" fillId="5" borderId="72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684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21" xfId="10" quotePrefix="1" applyFont="1" applyFill="1" applyBorder="1" applyAlignment="1" applyProtection="1">
      <alignment horizontal="center" vertical="center" wrapText="1"/>
    </xf>
    <xf numFmtId="0" fontId="50" fillId="5" borderId="708" xfId="10" quotePrefix="1" applyFont="1" applyFill="1" applyBorder="1" applyAlignment="1" applyProtection="1">
      <alignment horizontal="center" vertical="center" wrapText="1"/>
    </xf>
    <xf numFmtId="0" fontId="50" fillId="5" borderId="710" xfId="10" quotePrefix="1" applyFont="1" applyFill="1" applyBorder="1" applyAlignment="1" applyProtection="1">
      <alignment horizontal="center" vertical="center" wrapText="1"/>
    </xf>
    <xf numFmtId="0" fontId="50" fillId="5" borderId="68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09" xfId="6" applyNumberFormat="1" applyFont="1" applyFill="1" applyBorder="1" applyAlignment="1" applyProtection="1">
      <alignment horizontal="center" vertical="center" wrapText="1"/>
    </xf>
    <xf numFmtId="0" fontId="22" fillId="5" borderId="494" xfId="0" applyNumberFormat="1" applyFont="1" applyFill="1" applyBorder="1" applyAlignment="1" applyProtection="1">
      <alignment horizontal="center" vertical="center"/>
    </xf>
    <xf numFmtId="0" fontId="22" fillId="5" borderId="496" xfId="0" applyNumberFormat="1" applyFont="1" applyFill="1" applyBorder="1" applyAlignment="1" applyProtection="1">
      <alignment horizontal="center" vertical="center"/>
    </xf>
    <xf numFmtId="0" fontId="76" fillId="4" borderId="613" xfId="3" quotePrefix="1" applyFont="1" applyFill="1" applyBorder="1" applyAlignment="1" applyProtection="1">
      <alignment horizontal="left" textRotation="90" wrapText="1"/>
      <protection locked="0"/>
    </xf>
    <xf numFmtId="0" fontId="53" fillId="4" borderId="683" xfId="10" quotePrefix="1" applyFont="1" applyFill="1" applyBorder="1" applyAlignment="1" applyProtection="1">
      <alignment vertical="center" wrapText="1"/>
      <protection locked="0"/>
    </xf>
    <xf numFmtId="0" fontId="52" fillId="4" borderId="688" xfId="0" applyFont="1" applyFill="1" applyBorder="1" applyAlignment="1" applyProtection="1">
      <alignment horizontal="center" vertical="center"/>
      <protection locked="0"/>
    </xf>
    <xf numFmtId="0" fontId="52" fillId="4" borderId="689" xfId="0" applyFont="1" applyFill="1" applyBorder="1" applyAlignment="1" applyProtection="1">
      <alignment horizontal="center" vertical="center"/>
      <protection locked="0"/>
    </xf>
    <xf numFmtId="0" fontId="52" fillId="4" borderId="690" xfId="10" quotePrefix="1" applyFont="1" applyFill="1" applyBorder="1" applyAlignment="1" applyProtection="1">
      <alignment horizontal="center" vertical="center" wrapText="1"/>
      <protection locked="0"/>
    </xf>
    <xf numFmtId="0" fontId="52" fillId="4" borderId="684" xfId="0" applyFont="1" applyFill="1" applyBorder="1" applyAlignment="1" applyProtection="1">
      <alignment horizontal="center" vertical="center"/>
      <protection locked="0"/>
    </xf>
    <xf numFmtId="0" fontId="52" fillId="4" borderId="721" xfId="10" quotePrefix="1" applyFont="1" applyFill="1" applyBorder="1" applyAlignment="1" applyProtection="1">
      <alignment horizontal="center" vertical="center" wrapText="1"/>
      <protection locked="0"/>
    </xf>
    <xf numFmtId="0" fontId="52" fillId="4" borderId="722" xfId="10" quotePrefix="1" applyFont="1" applyFill="1" applyBorder="1" applyAlignment="1" applyProtection="1">
      <alignment horizontal="center" vertical="center" wrapText="1"/>
      <protection locked="0"/>
    </xf>
    <xf numFmtId="0" fontId="50" fillId="4" borderId="688" xfId="6" applyFont="1" applyFill="1" applyBorder="1" applyAlignment="1" applyProtection="1">
      <alignment horizontal="center" vertical="center" wrapText="1"/>
      <protection locked="0"/>
    </xf>
    <xf numFmtId="0" fontId="50" fillId="4" borderId="684" xfId="6" applyFont="1" applyFill="1" applyBorder="1" applyAlignment="1" applyProtection="1">
      <alignment horizontal="center" vertical="center" wrapText="1"/>
      <protection locked="0"/>
    </xf>
    <xf numFmtId="0" fontId="50" fillId="4" borderId="722" xfId="6" applyFont="1" applyFill="1" applyBorder="1" applyAlignment="1" applyProtection="1">
      <alignment horizontal="center" vertical="center" wrapText="1"/>
      <protection locked="0"/>
    </xf>
    <xf numFmtId="0" fontId="53" fillId="4" borderId="683" xfId="0" applyNumberFormat="1" applyFont="1" applyFill="1" applyBorder="1" applyAlignment="1" applyProtection="1">
      <alignment horizontal="left" vertical="center" wrapText="1"/>
      <protection locked="0"/>
    </xf>
    <xf numFmtId="0" fontId="53" fillId="4" borderId="688" xfId="0" applyFont="1" applyFill="1" applyBorder="1" applyAlignment="1" applyProtection="1">
      <alignment horizontal="center" vertical="center"/>
      <protection locked="0"/>
    </xf>
    <xf numFmtId="0" fontId="90" fillId="5" borderId="542" xfId="10" quotePrefix="1" applyFont="1" applyFill="1" applyBorder="1" applyAlignment="1" applyProtection="1">
      <alignment vertical="center" wrapText="1"/>
      <protection locked="0"/>
    </xf>
    <xf numFmtId="0" fontId="53" fillId="5" borderId="563" xfId="10" quotePrefix="1" applyFont="1" applyFill="1" applyBorder="1" applyAlignment="1" applyProtection="1">
      <alignment vertical="center" wrapText="1"/>
      <protection locked="0"/>
    </xf>
    <xf numFmtId="0" fontId="50" fillId="5" borderId="688" xfId="6" quotePrefix="1" applyFont="1" applyFill="1" applyBorder="1" applyAlignment="1" applyProtection="1">
      <alignment horizontal="center" vertical="center" wrapText="1"/>
      <protection locked="0"/>
    </xf>
    <xf numFmtId="0" fontId="53" fillId="5" borderId="563" xfId="0" applyFont="1" applyFill="1" applyBorder="1" applyAlignment="1" applyProtection="1">
      <alignment horizontal="left" vertical="center" wrapText="1"/>
      <protection locked="0"/>
    </xf>
    <xf numFmtId="0" fontId="50" fillId="5" borderId="613" xfId="6" quotePrefix="1" applyFont="1" applyFill="1" applyBorder="1" applyAlignment="1" applyProtection="1">
      <alignment horizontal="center" vertical="center" wrapText="1"/>
      <protection locked="0"/>
    </xf>
    <xf numFmtId="0" fontId="50" fillId="5" borderId="617" xfId="6" quotePrefix="1" applyFont="1" applyFill="1" applyBorder="1" applyAlignment="1" applyProtection="1">
      <alignment horizontal="center" vertical="center" wrapText="1"/>
      <protection locked="0"/>
    </xf>
    <xf numFmtId="0" fontId="50" fillId="5" borderId="689" xfId="6" quotePrefix="1" applyFont="1" applyFill="1" applyBorder="1" applyAlignment="1" applyProtection="1">
      <alignment horizontal="center" vertical="center" wrapText="1"/>
      <protection locked="0"/>
    </xf>
    <xf numFmtId="0" fontId="50" fillId="5" borderId="723" xfId="6" quotePrefix="1" applyFont="1" applyFill="1" applyBorder="1" applyAlignment="1" applyProtection="1">
      <alignment horizontal="center" vertical="center" wrapText="1"/>
      <protection locked="0"/>
    </xf>
    <xf numFmtId="0" fontId="50" fillId="5" borderId="721" xfId="6" quotePrefix="1" applyFont="1" applyFill="1" applyBorder="1" applyAlignment="1" applyProtection="1">
      <alignment horizontal="center" vertical="center" wrapText="1"/>
      <protection locked="0"/>
    </xf>
    <xf numFmtId="0" fontId="50" fillId="5" borderId="690" xfId="6" quotePrefix="1" applyFont="1" applyFill="1" applyBorder="1" applyAlignment="1" applyProtection="1">
      <alignment horizontal="center" vertical="center" wrapText="1"/>
      <protection locked="0"/>
    </xf>
    <xf numFmtId="0" fontId="53" fillId="5" borderId="683" xfId="0" applyFont="1" applyFill="1" applyBorder="1" applyAlignment="1" applyProtection="1">
      <alignment horizontal="left" vertical="center" wrapText="1"/>
      <protection locked="0"/>
    </xf>
    <xf numFmtId="0" fontId="52" fillId="5" borderId="688" xfId="6" quotePrefix="1" applyFont="1" applyFill="1" applyBorder="1" applyAlignment="1" applyProtection="1">
      <alignment horizontal="center" vertical="center" wrapText="1"/>
      <protection locked="0"/>
    </xf>
    <xf numFmtId="0" fontId="52" fillId="5" borderId="689" xfId="6" quotePrefix="1" applyFont="1" applyFill="1" applyBorder="1" applyAlignment="1" applyProtection="1">
      <alignment horizontal="center" vertical="center" wrapText="1"/>
      <protection locked="0"/>
    </xf>
    <xf numFmtId="0" fontId="50" fillId="5" borderId="724" xfId="6" quotePrefix="1" applyFont="1" applyFill="1" applyBorder="1" applyAlignment="1" applyProtection="1">
      <alignment horizontal="center" vertical="center" wrapText="1"/>
      <protection locked="0"/>
    </xf>
    <xf numFmtId="0" fontId="52" fillId="5" borderId="533" xfId="6" quotePrefix="1" applyFont="1" applyFill="1" applyBorder="1" applyAlignment="1" applyProtection="1">
      <alignment horizontal="center" vertical="center" wrapText="1"/>
      <protection locked="0"/>
    </xf>
    <xf numFmtId="0" fontId="52" fillId="5" borderId="679" xfId="6" quotePrefix="1" applyFont="1" applyFill="1" applyBorder="1" applyAlignment="1" applyProtection="1">
      <alignment horizontal="center" vertical="center" wrapText="1"/>
      <protection locked="0"/>
    </xf>
    <xf numFmtId="0" fontId="50" fillId="5" borderId="680" xfId="6" quotePrefix="1" applyFont="1" applyFill="1" applyBorder="1" applyAlignment="1" applyProtection="1">
      <alignment horizontal="center" vertical="center" wrapText="1"/>
      <protection locked="0"/>
    </xf>
    <xf numFmtId="0" fontId="52" fillId="5" borderId="530" xfId="6" quotePrefix="1" applyFont="1" applyFill="1" applyBorder="1" applyAlignment="1" applyProtection="1">
      <alignment horizontal="center" vertical="center" wrapText="1"/>
      <protection locked="0"/>
    </xf>
    <xf numFmtId="0" fontId="50" fillId="5" borderId="489" xfId="6" quotePrefix="1" applyFont="1" applyFill="1" applyBorder="1" applyAlignment="1" applyProtection="1">
      <alignment horizontal="center" vertical="center" wrapText="1"/>
      <protection locked="0"/>
    </xf>
    <xf numFmtId="0" fontId="50" fillId="5" borderId="533" xfId="6" quotePrefix="1" applyFont="1" applyFill="1" applyBorder="1" applyAlignment="1" applyProtection="1">
      <alignment horizontal="center" vertical="center" wrapText="1"/>
      <protection locked="0"/>
    </xf>
    <xf numFmtId="0" fontId="50" fillId="5" borderId="679" xfId="6" quotePrefix="1" applyFont="1" applyFill="1" applyBorder="1" applyAlignment="1" applyProtection="1">
      <alignment horizontal="center" vertical="center" wrapText="1"/>
      <protection locked="0"/>
    </xf>
    <xf numFmtId="0" fontId="50" fillId="5" borderId="533" xfId="6" applyFont="1" applyFill="1" applyBorder="1" applyAlignment="1" applyProtection="1">
      <alignment horizontal="center" vertical="center" wrapText="1"/>
      <protection locked="0"/>
    </xf>
    <xf numFmtId="0" fontId="50" fillId="5" borderId="143" xfId="6" applyFont="1" applyFill="1" applyBorder="1" applyAlignment="1" applyProtection="1">
      <alignment horizontal="center" vertical="center" wrapText="1"/>
      <protection locked="0"/>
    </xf>
    <xf numFmtId="0" fontId="50" fillId="5" borderId="506" xfId="6" applyFont="1" applyFill="1" applyBorder="1" applyAlignment="1" applyProtection="1">
      <alignment horizontal="center" vertical="center" wrapText="1"/>
      <protection locked="0"/>
    </xf>
    <xf numFmtId="0" fontId="53" fillId="5" borderId="555" xfId="0" applyFont="1" applyFill="1" applyBorder="1" applyAlignment="1" applyProtection="1">
      <alignment horizontal="left" vertical="center" wrapText="1"/>
      <protection locked="0"/>
    </xf>
    <xf numFmtId="0" fontId="53" fillId="5" borderId="683" xfId="10" quotePrefix="1" applyFont="1" applyFill="1" applyBorder="1" applyAlignment="1" applyProtection="1">
      <alignment vertical="center" wrapText="1"/>
      <protection locked="0"/>
    </xf>
    <xf numFmtId="0" fontId="53" fillId="5" borderId="697" xfId="10" applyFont="1" applyFill="1" applyBorder="1" applyAlignment="1" applyProtection="1">
      <alignment vertical="center" wrapText="1"/>
      <protection locked="0"/>
    </xf>
    <xf numFmtId="0" fontId="52" fillId="5" borderId="684" xfId="6" quotePrefix="1" applyFont="1" applyFill="1" applyBorder="1" applyAlignment="1" applyProtection="1">
      <alignment horizontal="center" vertical="center" wrapText="1"/>
      <protection locked="0"/>
    </xf>
    <xf numFmtId="0" fontId="52" fillId="5" borderId="721" xfId="6" quotePrefix="1" applyFont="1" applyFill="1" applyBorder="1" applyAlignment="1" applyProtection="1">
      <alignment horizontal="center" vertical="center" wrapText="1"/>
      <protection locked="0"/>
    </xf>
    <xf numFmtId="0" fontId="52" fillId="5" borderId="722" xfId="6" quotePrefix="1" applyFont="1" applyFill="1" applyBorder="1" applyAlignment="1" applyProtection="1">
      <alignment horizontal="center" vertical="center" wrapText="1"/>
      <protection locked="0"/>
    </xf>
    <xf numFmtId="0" fontId="76" fillId="4" borderId="688" xfId="3" quotePrefix="1" applyFont="1" applyFill="1" applyBorder="1" applyAlignment="1" applyProtection="1">
      <alignment horizontal="center" textRotation="90" wrapText="1"/>
      <protection locked="0"/>
    </xf>
    <xf numFmtId="0" fontId="53" fillId="4" borderId="697" xfId="10" quotePrefix="1" applyFont="1" applyFill="1" applyBorder="1" applyAlignment="1" applyProtection="1">
      <alignment vertical="center" wrapText="1"/>
      <protection locked="0"/>
    </xf>
    <xf numFmtId="0" fontId="50" fillId="4" borderId="506" xfId="10" quotePrefix="1" applyFont="1" applyFill="1" applyBorder="1" applyAlignment="1" applyProtection="1">
      <alignment vertical="center" wrapText="1"/>
      <protection locked="0"/>
    </xf>
    <xf numFmtId="0" fontId="50" fillId="4" borderId="389" xfId="10" quotePrefix="1" applyFont="1" applyFill="1" applyBorder="1" applyAlignment="1" applyProtection="1">
      <alignment vertical="center" wrapText="1"/>
      <protection locked="0"/>
    </xf>
    <xf numFmtId="0" fontId="52" fillId="4" borderId="390" xfId="10" quotePrefix="1" applyFont="1" applyFill="1" applyBorder="1" applyAlignment="1" applyProtection="1">
      <alignment vertical="center" wrapText="1"/>
      <protection locked="0"/>
    </xf>
    <xf numFmtId="0" fontId="52" fillId="4" borderId="391" xfId="10" quotePrefix="1" applyFont="1" applyFill="1" applyBorder="1" applyAlignment="1" applyProtection="1">
      <alignment vertical="center" wrapText="1"/>
      <protection locked="0"/>
    </xf>
    <xf numFmtId="0" fontId="53" fillId="4" borderId="506" xfId="0" applyFont="1" applyFill="1" applyBorder="1" applyAlignment="1" applyProtection="1">
      <alignment horizontal="left" vertical="center" wrapText="1"/>
      <protection locked="0"/>
    </xf>
    <xf numFmtId="0" fontId="53" fillId="4" borderId="389" xfId="0" applyFont="1" applyFill="1" applyBorder="1" applyAlignment="1" applyProtection="1">
      <alignment horizontal="left" vertical="center" wrapText="1"/>
      <protection locked="0"/>
    </xf>
    <xf numFmtId="0" fontId="53" fillId="4" borderId="390" xfId="0" applyFont="1" applyFill="1" applyBorder="1" applyAlignment="1" applyProtection="1">
      <alignment horizontal="left" vertical="center" wrapText="1"/>
      <protection locked="0"/>
    </xf>
    <xf numFmtId="0" fontId="53" fillId="5" borderId="542" xfId="0" applyFont="1" applyFill="1" applyBorder="1" applyAlignment="1" applyProtection="1">
      <alignment horizontal="left" vertical="center" wrapText="1"/>
      <protection locked="0"/>
    </xf>
    <xf numFmtId="0" fontId="50" fillId="5" borderId="672" xfId="0" applyFont="1" applyFill="1" applyBorder="1" applyAlignment="1" applyProtection="1">
      <alignment horizontal="center" vertical="center" wrapText="1"/>
    </xf>
    <xf numFmtId="0" fontId="52" fillId="5" borderId="672" xfId="10" quotePrefix="1" applyFont="1" applyFill="1" applyBorder="1" applyAlignment="1" applyProtection="1">
      <alignment horizontal="center" vertical="center" wrapText="1"/>
      <protection locked="0"/>
    </xf>
    <xf numFmtId="0" fontId="52" fillId="5" borderId="673" xfId="10" quotePrefix="1" applyFont="1" applyFill="1" applyBorder="1" applyAlignment="1" applyProtection="1">
      <alignment horizontal="center" vertical="center" wrapText="1"/>
      <protection locked="0"/>
    </xf>
    <xf numFmtId="0" fontId="52" fillId="5" borderId="674" xfId="10" quotePrefix="1" applyFont="1" applyFill="1" applyBorder="1" applyAlignment="1" applyProtection="1">
      <alignment horizontal="center" vertical="center" wrapText="1"/>
      <protection locked="0"/>
    </xf>
    <xf numFmtId="0" fontId="50" fillId="5" borderId="533" xfId="10" quotePrefix="1" applyFont="1" applyFill="1" applyBorder="1" applyAlignment="1" applyProtection="1">
      <alignment horizontal="center" vertical="center" wrapText="1"/>
    </xf>
    <xf numFmtId="0" fontId="53" fillId="5" borderId="672" xfId="0" applyFont="1" applyFill="1" applyBorder="1" applyAlignment="1" applyProtection="1">
      <alignment horizontal="center" vertical="center" wrapText="1"/>
    </xf>
    <xf numFmtId="0" fontId="53" fillId="5" borderId="674" xfId="0" applyFont="1" applyFill="1" applyBorder="1" applyAlignment="1" applyProtection="1">
      <alignment horizontal="center" vertical="center" wrapText="1"/>
    </xf>
    <xf numFmtId="0" fontId="77" fillId="5" borderId="672" xfId="10" quotePrefix="1" applyFont="1" applyFill="1" applyBorder="1" applyAlignment="1">
      <alignment horizontal="left" vertical="center" wrapText="1"/>
    </xf>
    <xf numFmtId="0" fontId="52" fillId="5" borderId="672" xfId="10" quotePrefix="1" applyFont="1" applyFill="1" applyBorder="1" applyAlignment="1" applyProtection="1">
      <alignment horizontal="center" vertical="center" wrapText="1"/>
    </xf>
    <xf numFmtId="0" fontId="52" fillId="5" borderId="726" xfId="10" quotePrefix="1" applyFont="1" applyFill="1" applyBorder="1" applyAlignment="1" applyProtection="1">
      <alignment horizontal="center" vertical="center" wrapText="1"/>
      <protection locked="0"/>
    </xf>
    <xf numFmtId="0" fontId="50" fillId="5" borderId="727" xfId="0" applyFont="1" applyFill="1" applyBorder="1" applyAlignment="1" applyProtection="1">
      <alignment horizontal="center" vertical="center" wrapText="1"/>
    </xf>
    <xf numFmtId="0" fontId="50" fillId="5" borderId="726" xfId="0" applyFont="1" applyFill="1" applyBorder="1" applyAlignment="1" applyProtection="1">
      <alignment horizontal="center" vertical="center" wrapText="1"/>
    </xf>
    <xf numFmtId="0" fontId="50" fillId="5" borderId="728" xfId="0" applyFont="1" applyFill="1" applyBorder="1" applyAlignment="1" applyProtection="1">
      <alignment horizontal="center" vertical="center" wrapText="1"/>
    </xf>
    <xf numFmtId="0" fontId="50" fillId="5" borderId="729" xfId="0" applyFont="1" applyFill="1" applyBorder="1" applyAlignment="1" applyProtection="1">
      <alignment horizontal="center" vertical="center" wrapText="1"/>
    </xf>
    <xf numFmtId="0" fontId="50" fillId="5" borderId="730" xfId="0" applyFont="1" applyFill="1" applyBorder="1" applyAlignment="1" applyProtection="1">
      <alignment horizontal="center" vertical="center" wrapText="1"/>
    </xf>
    <xf numFmtId="0" fontId="77" fillId="5" borderId="731" xfId="10" quotePrefix="1" applyFont="1" applyFill="1" applyBorder="1" applyAlignment="1">
      <alignment horizontal="left" vertical="center" wrapText="1"/>
    </xf>
    <xf numFmtId="0" fontId="77" fillId="5" borderId="732" xfId="10" quotePrefix="1" applyFont="1" applyFill="1" applyBorder="1" applyAlignment="1">
      <alignment horizontal="left" vertical="center" wrapText="1"/>
    </xf>
    <xf numFmtId="0" fontId="50" fillId="5" borderId="733" xfId="0" applyFont="1" applyFill="1" applyBorder="1" applyAlignment="1" applyProtection="1">
      <alignment horizontal="center" vertical="center" wrapText="1"/>
    </xf>
    <xf numFmtId="0" fontId="50" fillId="5" borderId="734" xfId="0" applyFont="1" applyFill="1" applyBorder="1" applyAlignment="1" applyProtection="1">
      <alignment horizontal="center" vertical="center" wrapText="1"/>
    </xf>
    <xf numFmtId="0" fontId="77" fillId="5" borderId="735" xfId="10" quotePrefix="1" applyFont="1" applyFill="1" applyBorder="1" applyAlignment="1">
      <alignment horizontal="left" vertical="center" wrapText="1"/>
    </xf>
    <xf numFmtId="0" fontId="52" fillId="5" borderId="736" xfId="10" quotePrefix="1" applyFont="1" applyFill="1" applyBorder="1" applyAlignment="1" applyProtection="1">
      <alignment horizontal="center" vertical="center" wrapText="1"/>
      <protection locked="0"/>
    </xf>
    <xf numFmtId="0" fontId="52" fillId="5" borderId="737" xfId="10" quotePrefix="1" applyFont="1" applyFill="1" applyBorder="1" applyAlignment="1" applyProtection="1">
      <alignment horizontal="center" vertical="center" wrapText="1"/>
      <protection locked="0"/>
    </xf>
    <xf numFmtId="0" fontId="52" fillId="5" borderId="738" xfId="10" quotePrefix="1" applyFont="1" applyFill="1" applyBorder="1" applyAlignment="1" applyProtection="1">
      <alignment horizontal="center" vertical="center" wrapText="1"/>
      <protection locked="0"/>
    </xf>
    <xf numFmtId="0" fontId="53" fillId="5" borderId="736" xfId="0" applyFont="1" applyFill="1" applyBorder="1" applyAlignment="1" applyProtection="1">
      <alignment horizontal="center" vertical="center" wrapText="1"/>
    </xf>
    <xf numFmtId="0" fontId="53" fillId="5" borderId="737" xfId="0" applyFont="1" applyFill="1" applyBorder="1" applyAlignment="1" applyProtection="1">
      <alignment horizontal="center" vertical="center" wrapText="1"/>
    </xf>
    <xf numFmtId="0" fontId="53" fillId="5" borderId="738" xfId="0" applyFont="1" applyFill="1" applyBorder="1" applyAlignment="1" applyProtection="1">
      <alignment horizontal="center" vertical="center" wrapText="1"/>
    </xf>
    <xf numFmtId="0" fontId="53" fillId="5" borderId="729" xfId="0" applyFont="1" applyFill="1" applyBorder="1" applyAlignment="1" applyProtection="1">
      <alignment horizontal="center" vertical="center" wrapText="1"/>
    </xf>
    <xf numFmtId="0" fontId="53" fillId="5" borderId="730" xfId="0" applyFont="1" applyFill="1" applyBorder="1" applyAlignment="1" applyProtection="1">
      <alignment horizontal="center" vertical="center" wrapText="1"/>
    </xf>
    <xf numFmtId="0" fontId="53" fillId="5" borderId="733" xfId="0" applyFont="1" applyFill="1" applyBorder="1" applyAlignment="1" applyProtection="1">
      <alignment horizontal="center" vertical="center" wrapText="1"/>
    </xf>
    <xf numFmtId="0" fontId="53" fillId="5" borderId="734" xfId="0" applyFont="1" applyFill="1" applyBorder="1" applyAlignment="1" applyProtection="1">
      <alignment horizontal="center" vertical="center" wrapText="1"/>
    </xf>
    <xf numFmtId="0" fontId="52" fillId="5" borderId="735" xfId="10" quotePrefix="1" applyFont="1" applyFill="1" applyBorder="1" applyAlignment="1">
      <alignment horizontal="left" vertical="center" wrapText="1"/>
    </xf>
    <xf numFmtId="0" fontId="50" fillId="5" borderId="741" xfId="10" quotePrefix="1" applyFont="1" applyFill="1" applyBorder="1" applyAlignment="1">
      <alignment horizontal="left" vertical="center" wrapText="1"/>
    </xf>
    <xf numFmtId="0" fontId="77" fillId="5" borderId="743" xfId="10" quotePrefix="1" applyFont="1" applyFill="1" applyBorder="1" applyAlignment="1">
      <alignment horizontal="left" vertical="center" wrapText="1"/>
    </xf>
    <xf numFmtId="0" fontId="52" fillId="5" borderId="727" xfId="10" quotePrefix="1" applyFont="1" applyFill="1" applyBorder="1" applyAlignment="1" applyProtection="1">
      <alignment horizontal="center" vertical="center" wrapText="1"/>
      <protection locked="0"/>
    </xf>
    <xf numFmtId="0" fontId="52" fillId="5" borderId="728" xfId="10" quotePrefix="1" applyFont="1" applyFill="1" applyBorder="1" applyAlignment="1" applyProtection="1">
      <alignment horizontal="center" vertical="center" wrapText="1"/>
      <protection locked="0"/>
    </xf>
    <xf numFmtId="0" fontId="53" fillId="5" borderId="727" xfId="0" applyFont="1" applyFill="1" applyBorder="1" applyAlignment="1" applyProtection="1">
      <alignment horizontal="center" vertical="center" wrapText="1"/>
    </xf>
    <xf numFmtId="0" fontId="53" fillId="5" borderId="726" xfId="0" applyFont="1" applyFill="1" applyBorder="1" applyAlignment="1" applyProtection="1">
      <alignment horizontal="center" vertical="center" wrapText="1"/>
    </xf>
    <xf numFmtId="0" fontId="53" fillId="5" borderId="728" xfId="0" applyFont="1" applyFill="1" applyBorder="1" applyAlignment="1" applyProtection="1">
      <alignment horizontal="center" vertical="center" wrapText="1"/>
    </xf>
    <xf numFmtId="0" fontId="52" fillId="5" borderId="729" xfId="10" quotePrefix="1" applyFont="1" applyFill="1" applyBorder="1" applyAlignment="1" applyProtection="1">
      <alignment horizontal="center" vertical="center" wrapText="1"/>
      <protection locked="0"/>
    </xf>
    <xf numFmtId="0" fontId="52" fillId="5" borderId="730" xfId="10" quotePrefix="1" applyFont="1" applyFill="1" applyBorder="1" applyAlignment="1" applyProtection="1">
      <alignment horizontal="center" vertical="center" wrapText="1"/>
      <protection locked="0"/>
    </xf>
    <xf numFmtId="0" fontId="52" fillId="5" borderId="743" xfId="10" quotePrefix="1" applyFont="1" applyFill="1" applyBorder="1" applyAlignment="1">
      <alignment horizontal="left" vertical="center" wrapText="1"/>
    </xf>
    <xf numFmtId="0" fontId="52" fillId="5" borderId="731" xfId="10" quotePrefix="1" applyFont="1" applyFill="1" applyBorder="1" applyAlignment="1">
      <alignment horizontal="left" vertical="center" wrapText="1"/>
    </xf>
    <xf numFmtId="0" fontId="52" fillId="5" borderId="732" xfId="10" quotePrefix="1" applyFont="1" applyFill="1" applyBorder="1" applyAlignment="1">
      <alignment horizontal="left" vertical="center" wrapText="1"/>
    </xf>
    <xf numFmtId="0" fontId="52" fillId="5" borderId="744" xfId="10" quotePrefix="1" applyFont="1" applyFill="1" applyBorder="1" applyAlignment="1">
      <alignment horizontal="left" vertical="center" wrapText="1"/>
    </xf>
    <xf numFmtId="0" fontId="53" fillId="5" borderId="741" xfId="0" applyFont="1" applyFill="1" applyBorder="1" applyAlignment="1" applyProtection="1">
      <alignment horizontal="left" vertical="center" wrapText="1"/>
      <protection locked="0"/>
    </xf>
    <xf numFmtId="0" fontId="53" fillId="5" borderId="744" xfId="0" applyFont="1" applyFill="1" applyBorder="1" applyAlignment="1" applyProtection="1">
      <alignment horizontal="left" vertical="center" wrapText="1"/>
      <protection locked="0"/>
    </xf>
    <xf numFmtId="0" fontId="52" fillId="5" borderId="741" xfId="10" quotePrefix="1" applyFont="1" applyFill="1" applyBorder="1" applyAlignment="1">
      <alignment horizontal="left" vertical="center" wrapText="1"/>
    </xf>
    <xf numFmtId="0" fontId="53" fillId="5" borderId="744" xfId="10" quotePrefix="1" applyFont="1" applyFill="1" applyBorder="1" applyAlignment="1" applyProtection="1">
      <alignment vertical="center" wrapText="1"/>
      <protection locked="0"/>
    </xf>
    <xf numFmtId="0" fontId="53" fillId="5" borderId="741" xfId="10" applyFont="1" applyFill="1" applyBorder="1" applyAlignment="1" applyProtection="1">
      <alignment vertical="center" wrapText="1"/>
      <protection locked="0"/>
    </xf>
    <xf numFmtId="0" fontId="52" fillId="5" borderId="727" xfId="10" quotePrefix="1" applyFont="1" applyFill="1" applyBorder="1" applyAlignment="1" applyProtection="1">
      <alignment horizontal="center" vertical="center" wrapText="1"/>
    </xf>
    <xf numFmtId="0" fontId="52" fillId="5" borderId="726" xfId="10" quotePrefix="1" applyFont="1" applyFill="1" applyBorder="1" applyAlignment="1" applyProtection="1">
      <alignment horizontal="center" vertical="center" wrapText="1"/>
    </xf>
    <xf numFmtId="0" fontId="52" fillId="5" borderId="728" xfId="10" quotePrefix="1" applyFont="1" applyFill="1" applyBorder="1" applyAlignment="1" applyProtection="1">
      <alignment horizontal="center" vertical="center" wrapText="1"/>
    </xf>
    <xf numFmtId="0" fontId="52" fillId="5" borderId="747" xfId="10" quotePrefix="1" applyFont="1" applyFill="1" applyBorder="1" applyAlignment="1" applyProtection="1">
      <alignment horizontal="center" vertical="center" wrapText="1"/>
    </xf>
    <xf numFmtId="0" fontId="52" fillId="5" borderId="729" xfId="10" quotePrefix="1" applyFont="1" applyFill="1" applyBorder="1" applyAlignment="1" applyProtection="1">
      <alignment horizontal="center" vertical="center" wrapText="1"/>
    </xf>
    <xf numFmtId="0" fontId="52" fillId="5" borderId="730" xfId="10" quotePrefix="1" applyFont="1" applyFill="1" applyBorder="1" applyAlignment="1" applyProtection="1">
      <alignment horizontal="center" vertical="center" wrapText="1"/>
    </xf>
    <xf numFmtId="0" fontId="52" fillId="5" borderId="733" xfId="10" quotePrefix="1" applyFont="1" applyFill="1" applyBorder="1" applyAlignment="1" applyProtection="1">
      <alignment horizontal="center" vertical="center" wrapText="1"/>
    </xf>
    <xf numFmtId="0" fontId="52" fillId="5" borderId="734" xfId="10" quotePrefix="1" applyFont="1" applyFill="1" applyBorder="1" applyAlignment="1" applyProtection="1">
      <alignment horizontal="center" vertical="center" wrapText="1"/>
    </xf>
    <xf numFmtId="0" fontId="50" fillId="5" borderId="748" xfId="6" quotePrefix="1" applyFont="1" applyFill="1" applyBorder="1" applyAlignment="1" applyProtection="1">
      <alignment horizontal="center" vertical="center" wrapText="1"/>
      <protection locked="0"/>
    </xf>
    <xf numFmtId="0" fontId="50" fillId="5" borderId="749" xfId="6" quotePrefix="1" applyFont="1" applyFill="1" applyBorder="1" applyAlignment="1" applyProtection="1">
      <alignment horizontal="center" vertical="center" wrapText="1"/>
      <protection locked="0"/>
    </xf>
    <xf numFmtId="0" fontId="50" fillId="5" borderId="750" xfId="6" quotePrefix="1" applyFont="1" applyFill="1" applyBorder="1" applyAlignment="1" applyProtection="1">
      <alignment horizontal="center" vertical="center" wrapText="1"/>
      <protection locked="0"/>
    </xf>
    <xf numFmtId="0" fontId="50" fillId="5" borderId="748" xfId="6" quotePrefix="1" applyFont="1" applyFill="1" applyBorder="1" applyAlignment="1" applyProtection="1">
      <alignment vertical="center" wrapText="1"/>
      <protection locked="0"/>
    </xf>
    <xf numFmtId="0" fontId="50" fillId="5" borderId="749" xfId="6" quotePrefix="1" applyFont="1" applyFill="1" applyBorder="1" applyAlignment="1" applyProtection="1">
      <alignment vertical="center" wrapText="1"/>
      <protection locked="0"/>
    </xf>
    <xf numFmtId="0" fontId="50" fillId="5" borderId="750" xfId="6" quotePrefix="1" applyFont="1" applyFill="1" applyBorder="1" applyAlignment="1" applyProtection="1">
      <alignment vertical="center" wrapText="1"/>
      <protection locked="0"/>
    </xf>
    <xf numFmtId="0" fontId="52" fillId="5" borderId="747" xfId="10" quotePrefix="1" applyFont="1" applyFill="1" applyBorder="1" applyAlignment="1" applyProtection="1">
      <alignment horizontal="center" vertical="center" wrapText="1"/>
      <protection locked="0"/>
    </xf>
    <xf numFmtId="0" fontId="52" fillId="5" borderId="733" xfId="10" quotePrefix="1" applyFont="1" applyFill="1" applyBorder="1" applyAlignment="1" applyProtection="1">
      <alignment horizontal="center" vertical="center" wrapText="1"/>
      <protection locked="0"/>
    </xf>
    <xf numFmtId="0" fontId="52" fillId="5" borderId="734" xfId="10" quotePrefix="1" applyFont="1" applyFill="1" applyBorder="1" applyAlignment="1" applyProtection="1">
      <alignment horizontal="center" vertical="center" wrapText="1"/>
      <protection locked="0"/>
    </xf>
    <xf numFmtId="0" fontId="52" fillId="5" borderId="748" xfId="10" quotePrefix="1" applyFont="1" applyFill="1" applyBorder="1" applyAlignment="1" applyProtection="1">
      <alignment horizontal="center" vertical="center" wrapText="1"/>
    </xf>
    <xf numFmtId="0" fontId="52" fillId="5" borderId="749" xfId="10" quotePrefix="1" applyFont="1" applyFill="1" applyBorder="1" applyAlignment="1" applyProtection="1">
      <alignment horizontal="center" vertical="center" wrapText="1"/>
    </xf>
    <xf numFmtId="0" fontId="52" fillId="5" borderId="750" xfId="10" quotePrefix="1" applyFont="1" applyFill="1" applyBorder="1" applyAlignment="1" applyProtection="1">
      <alignment horizontal="center" vertical="center" wrapText="1"/>
    </xf>
    <xf numFmtId="0" fontId="77" fillId="5" borderId="727" xfId="10" quotePrefix="1" applyFont="1" applyFill="1" applyBorder="1" applyAlignment="1" applyProtection="1">
      <alignment horizontal="left" vertical="center" wrapText="1"/>
      <protection locked="0"/>
    </xf>
    <xf numFmtId="0" fontId="77" fillId="5" borderId="726" xfId="10" quotePrefix="1" applyFont="1" applyFill="1" applyBorder="1" applyAlignment="1" applyProtection="1">
      <alignment horizontal="left" vertical="center" wrapText="1"/>
      <protection locked="0"/>
    </xf>
    <xf numFmtId="0" fontId="77" fillId="5" borderId="728" xfId="10" quotePrefix="1" applyFont="1" applyFill="1" applyBorder="1" applyAlignment="1" applyProtection="1">
      <alignment horizontal="left" vertical="center" wrapText="1"/>
      <protection locked="0"/>
    </xf>
    <xf numFmtId="0" fontId="77" fillId="5" borderId="747" xfId="10" quotePrefix="1" applyFont="1" applyFill="1" applyBorder="1" applyAlignment="1" applyProtection="1">
      <alignment horizontal="left" vertical="center" wrapText="1"/>
      <protection locked="0"/>
    </xf>
    <xf numFmtId="0" fontId="77" fillId="5" borderId="729" xfId="10" quotePrefix="1" applyFont="1" applyFill="1" applyBorder="1" applyAlignment="1" applyProtection="1">
      <alignment horizontal="left" vertical="center" wrapText="1"/>
      <protection locked="0"/>
    </xf>
    <xf numFmtId="0" fontId="77" fillId="5" borderId="730" xfId="10" quotePrefix="1" applyFont="1" applyFill="1" applyBorder="1" applyAlignment="1" applyProtection="1">
      <alignment horizontal="left" vertical="center" wrapText="1"/>
      <protection locked="0"/>
    </xf>
    <xf numFmtId="0" fontId="77" fillId="5" borderId="733" xfId="10" quotePrefix="1" applyFont="1" applyFill="1" applyBorder="1" applyAlignment="1" applyProtection="1">
      <alignment horizontal="left" vertical="center" wrapText="1"/>
      <protection locked="0"/>
    </xf>
    <xf numFmtId="0" fontId="77" fillId="5" borderId="734" xfId="10" quotePrefix="1" applyFont="1" applyFill="1" applyBorder="1" applyAlignment="1" applyProtection="1">
      <alignment horizontal="left" vertical="center" wrapText="1"/>
      <protection locked="0"/>
    </xf>
    <xf numFmtId="0" fontId="50" fillId="5" borderId="748" xfId="10" quotePrefix="1" applyFont="1" applyFill="1" applyBorder="1" applyAlignment="1" applyProtection="1">
      <alignment horizontal="center" vertical="center" wrapText="1"/>
    </xf>
    <xf numFmtId="0" fontId="50" fillId="5" borderId="749" xfId="10" quotePrefix="1" applyFont="1" applyFill="1" applyBorder="1" applyAlignment="1" applyProtection="1">
      <alignment horizontal="center" vertical="center" wrapText="1"/>
    </xf>
    <xf numFmtId="0" fontId="50" fillId="5" borderId="750" xfId="10" quotePrefix="1" applyFont="1" applyFill="1" applyBorder="1" applyAlignment="1" applyProtection="1">
      <alignment horizontal="center" vertical="center" wrapText="1"/>
    </xf>
    <xf numFmtId="0" fontId="8" fillId="5" borderId="747" xfId="0" applyFont="1" applyFill="1" applyBorder="1" applyAlignment="1">
      <alignment horizontal="center" wrapText="1"/>
    </xf>
    <xf numFmtId="0" fontId="8" fillId="5" borderId="729" xfId="0" applyFont="1" applyFill="1" applyBorder="1" applyAlignment="1">
      <alignment horizontal="center" wrapText="1"/>
    </xf>
    <xf numFmtId="0" fontId="8" fillId="5" borderId="730" xfId="0" applyFont="1" applyFill="1" applyBorder="1" applyAlignment="1">
      <alignment horizontal="center" wrapText="1"/>
    </xf>
    <xf numFmtId="0" fontId="8" fillId="5" borderId="733" xfId="0" applyFont="1" applyFill="1" applyBorder="1" applyAlignment="1">
      <alignment horizontal="center" wrapText="1"/>
    </xf>
    <xf numFmtId="0" fontId="8" fillId="5" borderId="734" xfId="0" applyFont="1" applyFill="1" applyBorder="1" applyAlignment="1">
      <alignment horizontal="center" wrapText="1"/>
    </xf>
    <xf numFmtId="0" fontId="50" fillId="5" borderId="679" xfId="10" quotePrefix="1" applyFont="1" applyFill="1" applyBorder="1" applyAlignment="1" applyProtection="1">
      <alignment horizontal="center" vertical="center" wrapText="1"/>
    </xf>
    <xf numFmtId="0" fontId="50" fillId="5" borderId="680" xfId="10" quotePrefix="1" applyFont="1" applyFill="1" applyBorder="1" applyAlignment="1" applyProtection="1">
      <alignment horizontal="center" vertical="center" wrapText="1"/>
    </xf>
    <xf numFmtId="0" fontId="52" fillId="5" borderId="748" xfId="6" quotePrefix="1" applyFont="1" applyFill="1" applyBorder="1" applyAlignment="1" applyProtection="1">
      <alignment vertical="center" wrapText="1"/>
      <protection locked="0"/>
    </xf>
    <xf numFmtId="0" fontId="52" fillId="5" borderId="749" xfId="6" quotePrefix="1" applyFont="1" applyFill="1" applyBorder="1" applyAlignment="1" applyProtection="1">
      <alignment vertical="center" wrapText="1"/>
      <protection locked="0"/>
    </xf>
    <xf numFmtId="0" fontId="52" fillId="5" borderId="750" xfId="6" quotePrefix="1" applyFont="1" applyFill="1" applyBorder="1" applyAlignment="1" applyProtection="1">
      <alignment vertical="center" wrapText="1"/>
      <protection locked="0"/>
    </xf>
    <xf numFmtId="0" fontId="77" fillId="5" borderId="727" xfId="10" quotePrefix="1" applyFont="1" applyFill="1" applyBorder="1" applyAlignment="1">
      <alignment horizontal="left" vertical="center" wrapText="1"/>
    </xf>
    <xf numFmtId="0" fontId="77" fillId="5" borderId="726" xfId="10" quotePrefix="1" applyFont="1" applyFill="1" applyBorder="1" applyAlignment="1">
      <alignment horizontal="left" vertical="center" wrapText="1"/>
    </xf>
    <xf numFmtId="0" fontId="77" fillId="5" borderId="728" xfId="10" quotePrefix="1" applyFont="1" applyFill="1" applyBorder="1" applyAlignment="1">
      <alignment horizontal="left" vertical="center" wrapText="1"/>
    </xf>
    <xf numFmtId="0" fontId="77" fillId="5" borderId="747" xfId="10" quotePrefix="1" applyFont="1" applyFill="1" applyBorder="1" applyAlignment="1">
      <alignment horizontal="left" vertical="center" wrapText="1"/>
    </xf>
    <xf numFmtId="0" fontId="77" fillId="5" borderId="729" xfId="10" quotePrefix="1" applyFont="1" applyFill="1" applyBorder="1" applyAlignment="1">
      <alignment horizontal="left" vertical="center" wrapText="1"/>
    </xf>
    <xf numFmtId="0" fontId="77" fillId="5" borderId="730" xfId="10" quotePrefix="1" applyFont="1" applyFill="1" applyBorder="1" applyAlignment="1">
      <alignment horizontal="left" vertical="center" wrapText="1"/>
    </xf>
    <xf numFmtId="0" fontId="77" fillId="5" borderId="733" xfId="10" quotePrefix="1" applyFont="1" applyFill="1" applyBorder="1" applyAlignment="1">
      <alignment horizontal="left" vertical="center" wrapText="1"/>
    </xf>
    <xf numFmtId="0" fontId="77" fillId="5" borderId="734" xfId="10" quotePrefix="1" applyFont="1" applyFill="1" applyBorder="1" applyAlignment="1">
      <alignment horizontal="left" vertical="center" wrapText="1"/>
    </xf>
    <xf numFmtId="0" fontId="8" fillId="5" borderId="370" xfId="6" quotePrefix="1" applyFill="1" applyBorder="1" applyAlignment="1">
      <alignment horizontal="center" vertical="center" wrapText="1"/>
    </xf>
    <xf numFmtId="0" fontId="8" fillId="5" borderId="371" xfId="6" quotePrefix="1" applyFill="1" applyBorder="1" applyAlignment="1">
      <alignment horizontal="center" vertical="center" wrapText="1"/>
    </xf>
    <xf numFmtId="0" fontId="8" fillId="5" borderId="372" xfId="6" quotePrefix="1" applyFill="1" applyBorder="1" applyAlignment="1">
      <alignment horizontal="center" vertical="center" wrapText="1"/>
    </xf>
    <xf numFmtId="0" fontId="8" fillId="5" borderId="506" xfId="6" quotePrefix="1" applyFill="1" applyBorder="1" applyAlignment="1">
      <alignment horizontal="center" vertical="center" wrapText="1"/>
    </xf>
    <xf numFmtId="0" fontId="8" fillId="5" borderId="704" xfId="6" quotePrefix="1" applyFill="1" applyBorder="1" applyAlignment="1">
      <alignment horizontal="center" vertical="center" wrapText="1"/>
    </xf>
    <xf numFmtId="0" fontId="50" fillId="5" borderId="751" xfId="6" quotePrefix="1" applyFont="1" applyFill="1" applyBorder="1" applyAlignment="1" applyProtection="1">
      <alignment horizontal="center" vertical="center" wrapText="1"/>
      <protection locked="0"/>
    </xf>
    <xf numFmtId="0" fontId="50" fillId="5" borderId="752" xfId="6" quotePrefix="1" applyFont="1" applyFill="1" applyBorder="1" applyAlignment="1" applyProtection="1">
      <alignment horizontal="center" vertical="center" wrapText="1"/>
      <protection locked="0"/>
    </xf>
    <xf numFmtId="0" fontId="50" fillId="5" borderId="753" xfId="6" quotePrefix="1" applyFont="1" applyFill="1" applyBorder="1" applyAlignment="1" applyProtection="1">
      <alignment horizontal="center" vertical="center" wrapText="1"/>
      <protection locked="0"/>
    </xf>
    <xf numFmtId="0" fontId="50" fillId="5" borderId="506" xfId="6" quotePrefix="1" applyFont="1" applyFill="1" applyBorder="1" applyAlignment="1" applyProtection="1">
      <alignment horizontal="center" vertical="center" wrapText="1"/>
      <protection locked="0"/>
    </xf>
    <xf numFmtId="0" fontId="52" fillId="5" borderId="390" xfId="6" quotePrefix="1" applyFont="1" applyFill="1" applyBorder="1" applyAlignment="1" applyProtection="1">
      <alignment horizontal="center" vertical="center" wrapText="1"/>
      <protection locked="0"/>
    </xf>
    <xf numFmtId="0" fontId="50" fillId="5" borderId="747" xfId="0" applyFont="1" applyFill="1" applyBorder="1" applyAlignment="1" applyProtection="1">
      <alignment horizontal="center" vertical="center" wrapText="1"/>
    </xf>
    <xf numFmtId="0" fontId="53" fillId="5" borderId="748" xfId="0" applyFont="1" applyFill="1" applyBorder="1" applyAlignment="1" applyProtection="1">
      <alignment horizontal="center" vertical="center" wrapText="1"/>
      <protection locked="0"/>
    </xf>
    <xf numFmtId="0" fontId="53" fillId="5" borderId="749" xfId="0" applyFont="1" applyFill="1" applyBorder="1" applyAlignment="1" applyProtection="1">
      <alignment horizontal="center" vertical="center" wrapText="1"/>
      <protection locked="0"/>
    </xf>
    <xf numFmtId="0" fontId="53" fillId="5" borderId="750" xfId="0" applyFont="1" applyFill="1" applyBorder="1" applyAlignment="1" applyProtection="1">
      <alignment horizontal="center" vertical="center" wrapText="1"/>
      <protection locked="0"/>
    </xf>
    <xf numFmtId="0" fontId="53" fillId="5" borderId="747" xfId="0" applyFont="1" applyFill="1" applyBorder="1" applyAlignment="1" applyProtection="1">
      <alignment horizontal="center" vertical="center" wrapText="1"/>
    </xf>
    <xf numFmtId="0" fontId="22" fillId="5" borderId="284" xfId="0" applyFont="1" applyFill="1" applyBorder="1" applyAlignment="1" applyProtection="1">
      <alignment horizontal="center" vertical="center"/>
    </xf>
    <xf numFmtId="0" fontId="76" fillId="5" borderId="748" xfId="3" quotePrefix="1" applyFont="1" applyFill="1" applyBorder="1" applyAlignment="1" applyProtection="1">
      <alignment horizontal="left" textRotation="90" wrapText="1"/>
      <protection locked="0"/>
    </xf>
    <xf numFmtId="0" fontId="52" fillId="5" borderId="748" xfId="0" applyFont="1" applyFill="1" applyBorder="1" applyAlignment="1" applyProtection="1">
      <alignment horizontal="center" vertical="center"/>
      <protection locked="0"/>
    </xf>
    <xf numFmtId="0" fontId="52" fillId="5" borderId="749" xfId="0" applyFont="1" applyFill="1" applyBorder="1" applyAlignment="1" applyProtection="1">
      <alignment horizontal="center" vertical="center"/>
      <protection locked="0"/>
    </xf>
    <xf numFmtId="0" fontId="52" fillId="5" borderId="750" xfId="10" quotePrefix="1" applyFont="1" applyFill="1" applyBorder="1" applyAlignment="1" applyProtection="1">
      <alignment horizontal="center" vertical="center" wrapText="1"/>
      <protection locked="0"/>
    </xf>
    <xf numFmtId="0" fontId="52" fillId="5" borderId="745" xfId="0" applyFont="1" applyFill="1" applyBorder="1" applyAlignment="1" applyProtection="1">
      <alignment horizontal="center" vertical="center"/>
      <protection locked="0"/>
    </xf>
    <xf numFmtId="0" fontId="52" fillId="5" borderId="746" xfId="10" quotePrefix="1" applyFont="1" applyFill="1" applyBorder="1" applyAlignment="1" applyProtection="1">
      <alignment horizontal="center" vertical="center" wrapText="1"/>
      <protection locked="0"/>
    </xf>
    <xf numFmtId="0" fontId="52" fillId="5" borderId="754" xfId="10" quotePrefix="1" applyFont="1" applyFill="1" applyBorder="1" applyAlignment="1" applyProtection="1">
      <alignment horizontal="center" vertical="center" wrapText="1"/>
      <protection locked="0"/>
    </xf>
    <xf numFmtId="0" fontId="50" fillId="5" borderId="745" xfId="6" applyFont="1" applyFill="1" applyBorder="1" applyAlignment="1" applyProtection="1">
      <alignment horizontal="center" vertical="center" wrapText="1"/>
      <protection locked="0"/>
    </xf>
    <xf numFmtId="0" fontId="50" fillId="5" borderId="754" xfId="6" applyFont="1" applyFill="1" applyBorder="1" applyAlignment="1" applyProtection="1">
      <alignment horizontal="center" vertical="center" wrapText="1"/>
      <protection locked="0"/>
    </xf>
    <xf numFmtId="0" fontId="90" fillId="5" borderId="672" xfId="10" quotePrefix="1" applyFont="1" applyFill="1" applyBorder="1" applyAlignment="1" applyProtection="1">
      <alignment horizontal="center" vertical="center" wrapText="1"/>
    </xf>
    <xf numFmtId="0" fontId="128" fillId="5" borderId="672" xfId="10" quotePrefix="1" applyFont="1" applyFill="1" applyBorder="1" applyAlignment="1" applyProtection="1">
      <alignment horizontal="left" vertical="center" wrapText="1"/>
    </xf>
    <xf numFmtId="0" fontId="127" fillId="5" borderId="679" xfId="6" applyFont="1" applyFill="1" applyBorder="1" applyAlignment="1" applyProtection="1">
      <alignment horizontal="center" vertical="center" wrapText="1"/>
      <protection locked="0"/>
    </xf>
    <xf numFmtId="0" fontId="127" fillId="5" borderId="680" xfId="6" applyFont="1" applyFill="1" applyBorder="1" applyAlignment="1" applyProtection="1">
      <alignment horizontal="center" vertical="center" wrapText="1"/>
      <protection locked="0"/>
    </xf>
    <xf numFmtId="0" fontId="127" fillId="5" borderId="370" xfId="6" applyFont="1" applyFill="1" applyBorder="1" applyAlignment="1" applyProtection="1">
      <alignment horizontal="center" vertical="center" wrapText="1"/>
    </xf>
    <xf numFmtId="0" fontId="127" fillId="5" borderId="506" xfId="0" applyFont="1" applyFill="1" applyBorder="1" applyAlignment="1" applyProtection="1">
      <alignment horizontal="center" vertical="center"/>
    </xf>
    <xf numFmtId="0" fontId="127" fillId="5" borderId="672" xfId="6" applyFont="1" applyFill="1" applyBorder="1" applyAlignment="1" applyProtection="1">
      <alignment horizontal="center" vertical="center" wrapText="1"/>
    </xf>
    <xf numFmtId="0" fontId="90" fillId="5" borderId="672" xfId="0" applyFont="1" applyFill="1" applyBorder="1" applyAlignment="1" applyProtection="1">
      <alignment horizontal="center" vertical="center"/>
      <protection locked="0"/>
    </xf>
    <xf numFmtId="0" fontId="90" fillId="5" borderId="673" xfId="0" applyFont="1" applyFill="1" applyBorder="1" applyAlignment="1" applyProtection="1">
      <alignment horizontal="center" vertical="center"/>
      <protection locked="0"/>
    </xf>
    <xf numFmtId="0" fontId="90" fillId="5" borderId="674" xfId="0" applyFont="1" applyFill="1" applyBorder="1" applyAlignment="1" applyProtection="1">
      <alignment horizontal="center" vertical="center"/>
      <protection locked="0"/>
    </xf>
    <xf numFmtId="0" fontId="127" fillId="5" borderId="673" xfId="6" applyFont="1" applyFill="1" applyBorder="1" applyAlignment="1" applyProtection="1">
      <alignment horizontal="center" vertical="center" wrapText="1"/>
    </xf>
    <xf numFmtId="0" fontId="127" fillId="5" borderId="674" xfId="6" applyFont="1" applyFill="1" applyBorder="1" applyAlignment="1" applyProtection="1">
      <alignment horizontal="center" vertical="center" wrapText="1"/>
    </xf>
    <xf numFmtId="0" fontId="127" fillId="5" borderId="143" xfId="6" quotePrefix="1" applyFont="1" applyFill="1" applyBorder="1" applyAlignment="1" applyProtection="1">
      <alignment horizontal="center" vertical="center" wrapText="1"/>
    </xf>
    <xf numFmtId="0" fontId="53" fillId="5" borderId="744" xfId="0" applyNumberFormat="1" applyFont="1" applyFill="1" applyBorder="1" applyAlignment="1" applyProtection="1">
      <alignment horizontal="left" vertical="center" wrapText="1"/>
      <protection locked="0"/>
    </xf>
    <xf numFmtId="0" fontId="127" fillId="5" borderId="756" xfId="6" applyFont="1" applyFill="1" applyBorder="1" applyAlignment="1" applyProtection="1">
      <alignment horizontal="center" vertical="center" wrapText="1"/>
    </xf>
    <xf numFmtId="0" fontId="127" fillId="5" borderId="757" xfId="6" applyFont="1" applyFill="1" applyBorder="1" applyAlignment="1" applyProtection="1">
      <alignment horizontal="center" vertical="center" wrapText="1"/>
    </xf>
    <xf numFmtId="0" fontId="127" fillId="5" borderId="533" xfId="0" applyFont="1" applyFill="1" applyBorder="1" applyAlignment="1" applyProtection="1">
      <alignment horizontal="center" vertical="center"/>
    </xf>
    <xf numFmtId="0" fontId="126" fillId="5" borderId="760" xfId="28" quotePrefix="1" applyFont="1" applyFill="1" applyBorder="1" applyAlignment="1" applyProtection="1">
      <alignment vertical="center" wrapText="1"/>
      <protection locked="0"/>
    </xf>
    <xf numFmtId="0" fontId="126" fillId="5" borderId="757" xfId="28" quotePrefix="1" applyFont="1" applyFill="1" applyBorder="1" applyAlignment="1" applyProtection="1">
      <alignment vertical="center" wrapText="1"/>
      <protection locked="0"/>
    </xf>
    <xf numFmtId="0" fontId="126" fillId="5" borderId="756" xfId="28" quotePrefix="1" applyFont="1" applyFill="1" applyBorder="1" applyAlignment="1" applyProtection="1">
      <alignment vertical="center" wrapText="1"/>
      <protection locked="0"/>
    </xf>
    <xf numFmtId="0" fontId="127" fillId="5" borderId="760" xfId="6" applyFont="1" applyFill="1" applyBorder="1" applyAlignment="1" applyProtection="1">
      <alignment horizontal="center" vertical="center" wrapText="1"/>
    </xf>
    <xf numFmtId="0" fontId="78" fillId="5" borderId="762" xfId="28" quotePrefix="1" applyFont="1" applyFill="1" applyBorder="1" applyAlignment="1">
      <alignment vertical="center" wrapText="1"/>
    </xf>
    <xf numFmtId="0" fontId="78" fillId="5" borderId="652" xfId="28" quotePrefix="1" applyFont="1" applyFill="1" applyBorder="1" applyAlignment="1">
      <alignment vertical="center" wrapText="1"/>
    </xf>
    <xf numFmtId="0" fontId="50" fillId="5" borderId="763" xfId="10" quotePrefix="1" applyFont="1" applyFill="1" applyBorder="1" applyAlignment="1">
      <alignment horizontal="left" vertical="center" wrapText="1"/>
    </xf>
    <xf numFmtId="0" fontId="127" fillId="5" borderId="764" xfId="0" applyFont="1" applyFill="1" applyBorder="1" applyAlignment="1" applyProtection="1">
      <alignment horizontal="center" vertical="center"/>
    </xf>
    <xf numFmtId="0" fontId="52" fillId="5" borderId="762" xfId="10" quotePrefix="1" applyFont="1" applyFill="1" applyBorder="1" applyAlignment="1">
      <alignment horizontal="left" vertical="center" wrapText="1"/>
    </xf>
    <xf numFmtId="0" fontId="78" fillId="5" borderId="735" xfId="28" quotePrefix="1" applyFont="1" applyFill="1" applyBorder="1" applyAlignment="1">
      <alignment vertical="center" wrapText="1"/>
    </xf>
    <xf numFmtId="0" fontId="53" fillId="5" borderId="488" xfId="10" quotePrefix="1" applyFont="1" applyFill="1" applyBorder="1" applyAlignment="1" applyProtection="1">
      <alignment vertical="center" wrapText="1"/>
      <protection locked="0"/>
    </xf>
    <xf numFmtId="0" fontId="52" fillId="5" borderId="763" xfId="10" quotePrefix="1" applyFont="1" applyFill="1" applyBorder="1" applyAlignment="1">
      <alignment horizontal="left" vertical="center" wrapText="1"/>
    </xf>
    <xf numFmtId="0" fontId="78" fillId="5" borderId="767" xfId="28" quotePrefix="1" applyFont="1" applyFill="1" applyBorder="1" applyAlignment="1">
      <alignment vertical="center" wrapText="1"/>
    </xf>
    <xf numFmtId="0" fontId="50" fillId="5" borderId="768" xfId="10" quotePrefix="1" applyFont="1" applyFill="1" applyBorder="1" applyAlignment="1">
      <alignment horizontal="left" vertical="center" wrapText="1"/>
    </xf>
    <xf numFmtId="0" fontId="77" fillId="5" borderId="763" xfId="10" quotePrefix="1" applyFont="1" applyFill="1" applyBorder="1" applyAlignment="1">
      <alignment horizontal="left" vertical="center" wrapText="1"/>
    </xf>
    <xf numFmtId="0" fontId="53" fillId="5" borderId="768" xfId="10" quotePrefix="1" applyFont="1" applyFill="1" applyBorder="1" applyAlignment="1" applyProtection="1">
      <alignment vertical="center" wrapText="1"/>
      <protection locked="0"/>
    </xf>
    <xf numFmtId="0" fontId="53" fillId="5" borderId="768" xfId="0" applyFont="1" applyFill="1" applyBorder="1" applyAlignment="1" applyProtection="1">
      <alignment horizontal="left" vertical="center" wrapText="1"/>
      <protection locked="0"/>
    </xf>
    <xf numFmtId="0" fontId="52" fillId="5" borderId="767" xfId="10" quotePrefix="1" applyFont="1" applyFill="1" applyBorder="1" applyAlignment="1">
      <alignment horizontal="left" vertical="center" wrapText="1"/>
    </xf>
    <xf numFmtId="0" fontId="53" fillId="5" borderId="768" xfId="10" applyFont="1" applyFill="1" applyBorder="1" applyAlignment="1" applyProtection="1">
      <alignment vertical="center" wrapText="1"/>
      <protection locked="0"/>
    </xf>
    <xf numFmtId="0" fontId="90" fillId="5" borderId="766" xfId="10" quotePrefix="1" applyFont="1" applyFill="1" applyBorder="1" applyAlignment="1" applyProtection="1">
      <alignment horizontal="center" vertical="center" wrapText="1"/>
    </xf>
    <xf numFmtId="0" fontId="90" fillId="5" borderId="756" xfId="10" quotePrefix="1" applyFont="1" applyFill="1" applyBorder="1" applyAlignment="1" applyProtection="1">
      <alignment horizontal="center" vertical="center" wrapText="1"/>
    </xf>
    <xf numFmtId="0" fontId="90" fillId="5" borderId="757" xfId="10" quotePrefix="1" applyFont="1" applyFill="1" applyBorder="1" applyAlignment="1" applyProtection="1">
      <alignment horizontal="center" vertical="center" wrapText="1"/>
    </xf>
    <xf numFmtId="0" fontId="90" fillId="5" borderId="771" xfId="10" quotePrefix="1" applyFont="1" applyFill="1" applyBorder="1" applyAlignment="1" applyProtection="1">
      <alignment horizontal="center" vertical="center" wrapText="1"/>
    </xf>
    <xf numFmtId="0" fontId="90" fillId="5" borderId="772" xfId="10" quotePrefix="1" applyFont="1" applyFill="1" applyBorder="1" applyAlignment="1" applyProtection="1">
      <alignment horizontal="center" vertical="center" wrapText="1"/>
    </xf>
    <xf numFmtId="0" fontId="90" fillId="5" borderId="773" xfId="10" quotePrefix="1" applyFont="1" applyFill="1" applyBorder="1" applyAlignment="1" applyProtection="1">
      <alignment horizontal="center" vertical="center" wrapText="1"/>
    </xf>
    <xf numFmtId="0" fontId="90" fillId="5" borderId="673" xfId="10" quotePrefix="1" applyFont="1" applyFill="1" applyBorder="1" applyAlignment="1" applyProtection="1">
      <alignment horizontal="center" vertical="center" wrapText="1"/>
    </xf>
    <xf numFmtId="0" fontId="90" fillId="5" borderId="674" xfId="10" quotePrefix="1" applyFont="1" applyFill="1" applyBorder="1" applyAlignment="1" applyProtection="1">
      <alignment horizontal="center" vertical="center" wrapText="1"/>
    </xf>
    <xf numFmtId="0" fontId="90" fillId="5" borderId="764" xfId="10" quotePrefix="1" applyFont="1" applyFill="1" applyBorder="1" applyAlignment="1" applyProtection="1">
      <alignment horizontal="center" vertical="center" wrapText="1"/>
    </xf>
    <xf numFmtId="0" fontId="90" fillId="5" borderId="774" xfId="10" quotePrefix="1" applyFont="1" applyFill="1" applyBorder="1" applyAlignment="1" applyProtection="1">
      <alignment horizontal="center" vertical="center" wrapText="1"/>
    </xf>
    <xf numFmtId="0" fontId="90" fillId="5" borderId="775" xfId="10" quotePrefix="1" applyFont="1" applyFill="1" applyBorder="1" applyAlignment="1" applyProtection="1">
      <alignment horizontal="center" vertical="center" wrapText="1"/>
    </xf>
    <xf numFmtId="0" fontId="126" fillId="5" borderId="766" xfId="28" quotePrefix="1" applyFont="1" applyFill="1" applyBorder="1" applyAlignment="1" applyProtection="1">
      <alignment vertical="center" wrapText="1"/>
    </xf>
    <xf numFmtId="0" fontId="126" fillId="5" borderId="756" xfId="28" quotePrefix="1" applyFont="1" applyFill="1" applyBorder="1" applyAlignment="1" applyProtection="1">
      <alignment vertical="center" wrapText="1"/>
    </xf>
    <xf numFmtId="0" fontId="126" fillId="5" borderId="757" xfId="28" quotePrefix="1" applyFont="1" applyFill="1" applyBorder="1" applyAlignment="1" applyProtection="1">
      <alignment vertical="center" wrapText="1"/>
    </xf>
    <xf numFmtId="0" fontId="127" fillId="5" borderId="776" xfId="10" quotePrefix="1" applyFont="1" applyFill="1" applyBorder="1" applyAlignment="1" applyProtection="1">
      <alignment horizontal="center" vertical="center" wrapText="1"/>
    </xf>
    <xf numFmtId="0" fontId="127" fillId="5" borderId="777" xfId="10" quotePrefix="1" applyFont="1" applyFill="1" applyBorder="1" applyAlignment="1" applyProtection="1">
      <alignment horizontal="center" vertical="center" wrapText="1"/>
    </xf>
    <xf numFmtId="0" fontId="127" fillId="5" borderId="778" xfId="10" quotePrefix="1" applyFont="1" applyFill="1" applyBorder="1" applyAlignment="1" applyProtection="1">
      <alignment horizontal="center" vertical="center" wrapText="1"/>
    </xf>
    <xf numFmtId="0" fontId="128" fillId="5" borderId="766" xfId="10" quotePrefix="1" applyFont="1" applyFill="1" applyBorder="1" applyAlignment="1" applyProtection="1">
      <alignment horizontal="left" vertical="center" wrapText="1"/>
    </xf>
    <xf numFmtId="0" fontId="128" fillId="5" borderId="756" xfId="10" quotePrefix="1" applyFont="1" applyFill="1" applyBorder="1" applyAlignment="1" applyProtection="1">
      <alignment horizontal="left" vertical="center" wrapText="1"/>
    </xf>
    <xf numFmtId="0" fontId="128" fillId="5" borderId="757" xfId="10" quotePrefix="1" applyFont="1" applyFill="1" applyBorder="1" applyAlignment="1" applyProtection="1">
      <alignment horizontal="left" vertical="center" wrapText="1"/>
    </xf>
    <xf numFmtId="0" fontId="128" fillId="5" borderId="771" xfId="10" quotePrefix="1" applyFont="1" applyFill="1" applyBorder="1" applyAlignment="1" applyProtection="1">
      <alignment horizontal="left" vertical="center" wrapText="1"/>
    </xf>
    <xf numFmtId="0" fontId="128" fillId="5" borderId="772" xfId="10" quotePrefix="1" applyFont="1" applyFill="1" applyBorder="1" applyAlignment="1" applyProtection="1">
      <alignment horizontal="left" vertical="center" wrapText="1"/>
    </xf>
    <xf numFmtId="0" fontId="128" fillId="5" borderId="773" xfId="10" quotePrefix="1" applyFont="1" applyFill="1" applyBorder="1" applyAlignment="1" applyProtection="1">
      <alignment horizontal="left" vertical="center" wrapText="1"/>
    </xf>
    <xf numFmtId="0" fontId="128" fillId="5" borderId="673" xfId="10" quotePrefix="1" applyFont="1" applyFill="1" applyBorder="1" applyAlignment="1" applyProtection="1">
      <alignment horizontal="left" vertical="center" wrapText="1"/>
    </xf>
    <xf numFmtId="0" fontId="128" fillId="5" borderId="674" xfId="10" quotePrefix="1" applyFont="1" applyFill="1" applyBorder="1" applyAlignment="1" applyProtection="1">
      <alignment horizontal="left" vertical="center" wrapText="1"/>
    </xf>
    <xf numFmtId="0" fontId="127" fillId="5" borderId="776" xfId="6" quotePrefix="1" applyFont="1" applyFill="1" applyBorder="1" applyAlignment="1" applyProtection="1">
      <alignment horizontal="center" vertical="center" wrapText="1"/>
    </xf>
    <xf numFmtId="0" fontId="127" fillId="5" borderId="777" xfId="6" quotePrefix="1" applyFont="1" applyFill="1" applyBorder="1" applyAlignment="1" applyProtection="1">
      <alignment horizontal="center" vertical="center" wrapText="1"/>
    </xf>
    <xf numFmtId="0" fontId="127" fillId="5" borderId="778" xfId="6" quotePrefix="1" applyFont="1" applyFill="1" applyBorder="1" applyAlignment="1" applyProtection="1">
      <alignment horizontal="center" vertical="center" wrapText="1"/>
    </xf>
    <xf numFmtId="0" fontId="127" fillId="5" borderId="764" xfId="6" quotePrefix="1" applyFont="1" applyFill="1" applyBorder="1" applyAlignment="1" applyProtection="1">
      <alignment horizontal="center" vertical="center" wrapText="1"/>
      <protection locked="0"/>
    </xf>
    <xf numFmtId="0" fontId="127" fillId="5" borderId="774" xfId="6" quotePrefix="1" applyFont="1" applyFill="1" applyBorder="1" applyAlignment="1" applyProtection="1">
      <alignment horizontal="center" vertical="center" wrapText="1"/>
      <protection locked="0"/>
    </xf>
    <xf numFmtId="0" fontId="90" fillId="5" borderId="775" xfId="10" quotePrefix="1" applyFont="1" applyFill="1" applyBorder="1" applyAlignment="1" applyProtection="1">
      <alignment horizontal="center" vertical="center" wrapText="1"/>
      <protection locked="0"/>
    </xf>
    <xf numFmtId="0" fontId="90" fillId="5" borderId="776" xfId="6" quotePrefix="1" applyFont="1" applyFill="1" applyBorder="1" applyAlignment="1" applyProtection="1">
      <alignment horizontal="center" vertical="center" wrapText="1"/>
      <protection locked="0"/>
    </xf>
    <xf numFmtId="0" fontId="90" fillId="5" borderId="777" xfId="6" quotePrefix="1" applyFont="1" applyFill="1" applyBorder="1" applyAlignment="1" applyProtection="1">
      <alignment horizontal="center" vertical="center" wrapText="1"/>
      <protection locked="0"/>
    </xf>
    <xf numFmtId="0" fontId="90" fillId="5" borderId="778" xfId="10" quotePrefix="1" applyFont="1" applyFill="1" applyBorder="1" applyAlignment="1" applyProtection="1">
      <alignment horizontal="center" vertical="center" wrapText="1"/>
      <protection locked="0"/>
    </xf>
    <xf numFmtId="0" fontId="8" fillId="5" borderId="766" xfId="0" applyFont="1" applyFill="1" applyBorder="1" applyAlignment="1">
      <alignment horizontal="center" wrapText="1"/>
    </xf>
    <xf numFmtId="0" fontId="8" fillId="5" borderId="756" xfId="0" applyFont="1" applyFill="1" applyBorder="1" applyAlignment="1">
      <alignment horizontal="center" wrapText="1"/>
    </xf>
    <xf numFmtId="0" fontId="8" fillId="5" borderId="757" xfId="0" applyFont="1" applyFill="1" applyBorder="1" applyAlignment="1">
      <alignment horizontal="center" wrapText="1"/>
    </xf>
    <xf numFmtId="0" fontId="90" fillId="5" borderId="771" xfId="6" quotePrefix="1" applyFont="1" applyFill="1" applyBorder="1" applyAlignment="1" applyProtection="1">
      <alignment horizontal="center" vertical="center" wrapText="1"/>
      <protection locked="0"/>
    </xf>
    <xf numFmtId="0" fontId="90" fillId="5" borderId="772" xfId="6" quotePrefix="1" applyFont="1" applyFill="1" applyBorder="1" applyAlignment="1" applyProtection="1">
      <alignment horizontal="center" vertical="center" wrapText="1"/>
      <protection locked="0"/>
    </xf>
    <xf numFmtId="0" fontId="90" fillId="5" borderId="773" xfId="6" quotePrefix="1" applyFont="1" applyFill="1" applyBorder="1" applyAlignment="1" applyProtection="1">
      <alignment horizontal="center" vertical="center" wrapText="1"/>
      <protection locked="0"/>
    </xf>
    <xf numFmtId="0" fontId="127" fillId="5" borderId="764" xfId="6" quotePrefix="1" applyFont="1" applyFill="1" applyBorder="1" applyAlignment="1" applyProtection="1">
      <alignment horizontal="center" vertical="center" wrapText="1"/>
    </xf>
    <xf numFmtId="0" fontId="127" fillId="5" borderId="774" xfId="6" quotePrefix="1" applyFont="1" applyFill="1" applyBorder="1" applyAlignment="1" applyProtection="1">
      <alignment horizontal="center" vertical="center" wrapText="1"/>
    </xf>
    <xf numFmtId="0" fontId="127" fillId="5" borderId="775" xfId="6" quotePrefix="1" applyFont="1" applyFill="1" applyBorder="1" applyAlignment="1" applyProtection="1">
      <alignment horizontal="center" vertical="center" wrapText="1"/>
    </xf>
    <xf numFmtId="0" fontId="126" fillId="5" borderId="766" xfId="28" quotePrefix="1" applyFont="1" applyFill="1" applyBorder="1" applyAlignment="1" applyProtection="1">
      <alignment vertical="center" wrapText="1"/>
      <protection locked="0"/>
    </xf>
    <xf numFmtId="0" fontId="8" fillId="5" borderId="771" xfId="0" applyFont="1" applyFill="1" applyBorder="1" applyAlignment="1">
      <alignment horizontal="center" wrapText="1"/>
    </xf>
    <xf numFmtId="0" fontId="8" fillId="5" borderId="772" xfId="0" applyFont="1" applyFill="1" applyBorder="1" applyAlignment="1">
      <alignment horizontal="center" wrapText="1"/>
    </xf>
    <xf numFmtId="0" fontId="8" fillId="5" borderId="773" xfId="0" applyFont="1" applyFill="1" applyBorder="1" applyAlignment="1">
      <alignment horizontal="center" wrapText="1"/>
    </xf>
    <xf numFmtId="0" fontId="126" fillId="5" borderId="771" xfId="28" quotePrefix="1" applyFont="1" applyFill="1" applyBorder="1" applyAlignment="1" applyProtection="1">
      <alignment vertical="center" wrapText="1"/>
      <protection locked="0"/>
    </xf>
    <xf numFmtId="0" fontId="126" fillId="5" borderId="772" xfId="28" quotePrefix="1" applyFont="1" applyFill="1" applyBorder="1" applyAlignment="1" applyProtection="1">
      <alignment vertical="center" wrapText="1"/>
      <protection locked="0"/>
    </xf>
    <xf numFmtId="0" fontId="126" fillId="5" borderId="773" xfId="28" quotePrefix="1" applyFont="1" applyFill="1" applyBorder="1" applyAlignment="1" applyProtection="1">
      <alignment vertical="center" wrapText="1"/>
      <protection locked="0"/>
    </xf>
    <xf numFmtId="0" fontId="8" fillId="5" borderId="779" xfId="6" quotePrefix="1" applyFill="1" applyBorder="1" applyAlignment="1">
      <alignment horizontal="center" vertical="center" wrapText="1"/>
    </xf>
    <xf numFmtId="0" fontId="8" fillId="5" borderId="780" xfId="5" quotePrefix="1" applyFill="1" applyBorder="1" applyAlignment="1">
      <alignment horizontal="center" vertical="center" wrapText="1"/>
    </xf>
    <xf numFmtId="0" fontId="8" fillId="5" borderId="781" xfId="5" quotePrefix="1" applyFill="1" applyBorder="1" applyAlignment="1">
      <alignment horizontal="center" vertical="center" wrapText="1"/>
    </xf>
    <xf numFmtId="0" fontId="8" fillId="5" borderId="782" xfId="5" quotePrefix="1" applyFill="1" applyBorder="1" applyAlignment="1">
      <alignment horizontal="center" vertical="center" wrapText="1"/>
    </xf>
    <xf numFmtId="0" fontId="90" fillId="5" borderId="771" xfId="0" applyFont="1" applyFill="1" applyBorder="1" applyAlignment="1" applyProtection="1">
      <alignment horizontal="center" vertical="center"/>
      <protection locked="0"/>
    </xf>
    <xf numFmtId="0" fontId="90" fillId="5" borderId="772" xfId="0" applyFont="1" applyFill="1" applyBorder="1" applyAlignment="1" applyProtection="1">
      <alignment horizontal="center" vertical="center"/>
      <protection locked="0"/>
    </xf>
    <xf numFmtId="0" fontId="90" fillId="5" borderId="773" xfId="0" applyFont="1" applyFill="1" applyBorder="1" applyAlignment="1" applyProtection="1">
      <alignment horizontal="center" vertical="center"/>
      <protection locked="0"/>
    </xf>
    <xf numFmtId="0" fontId="90" fillId="5" borderId="778" xfId="6" quotePrefix="1" applyFont="1" applyFill="1" applyBorder="1" applyAlignment="1" applyProtection="1">
      <alignment horizontal="center" vertical="center" wrapText="1"/>
      <protection locked="0"/>
    </xf>
    <xf numFmtId="0" fontId="90" fillId="5" borderId="783" xfId="0" applyFont="1" applyFill="1" applyBorder="1" applyAlignment="1" applyProtection="1">
      <alignment horizontal="center" vertical="center"/>
      <protection locked="0"/>
    </xf>
    <xf numFmtId="0" fontId="90" fillId="5" borderId="784" xfId="0" applyFont="1" applyFill="1" applyBorder="1" applyAlignment="1" applyProtection="1">
      <alignment horizontal="center" vertical="center"/>
      <protection locked="0"/>
    </xf>
    <xf numFmtId="0" fontId="90" fillId="5" borderId="785" xfId="0" applyFont="1" applyFill="1" applyBorder="1" applyAlignment="1" applyProtection="1">
      <alignment horizontal="center" vertical="center"/>
      <protection locked="0"/>
    </xf>
    <xf numFmtId="0" fontId="127" fillId="5" borderId="774" xfId="0" applyFont="1" applyFill="1" applyBorder="1" applyAlignment="1" applyProtection="1">
      <alignment horizontal="center" vertical="center"/>
    </xf>
    <xf numFmtId="0" fontId="127" fillId="5" borderId="775" xfId="0" applyFont="1" applyFill="1" applyBorder="1" applyAlignment="1" applyProtection="1">
      <alignment horizontal="center" vertical="center"/>
    </xf>
    <xf numFmtId="0" fontId="126" fillId="5" borderId="766" xfId="28" quotePrefix="1" applyFont="1" applyFill="1" applyBorder="1" applyAlignment="1">
      <alignment vertical="center" wrapText="1"/>
    </xf>
    <xf numFmtId="0" fontId="126" fillId="5" borderId="756" xfId="28" quotePrefix="1" applyFont="1" applyFill="1" applyBorder="1" applyAlignment="1">
      <alignment vertical="center" wrapText="1"/>
    </xf>
    <xf numFmtId="0" fontId="126" fillId="5" borderId="757" xfId="28" quotePrefix="1" applyFont="1" applyFill="1" applyBorder="1" applyAlignment="1">
      <alignment vertical="center" wrapText="1"/>
    </xf>
    <xf numFmtId="0" fontId="126" fillId="5" borderId="771" xfId="28" quotePrefix="1" applyFont="1" applyFill="1" applyBorder="1" applyAlignment="1">
      <alignment vertical="center" wrapText="1"/>
    </xf>
    <xf numFmtId="0" fontId="126" fillId="5" borderId="772" xfId="28" quotePrefix="1" applyFont="1" applyFill="1" applyBorder="1" applyAlignment="1">
      <alignment vertical="center" wrapText="1"/>
    </xf>
    <xf numFmtId="0" fontId="126" fillId="5" borderId="773" xfId="28" quotePrefix="1" applyFont="1" applyFill="1" applyBorder="1" applyAlignment="1">
      <alignment vertical="center" wrapText="1"/>
    </xf>
    <xf numFmtId="0" fontId="126" fillId="5" borderId="783" xfId="28" quotePrefix="1" applyFont="1" applyFill="1" applyBorder="1" applyAlignment="1">
      <alignment vertical="center" wrapText="1"/>
    </xf>
    <xf numFmtId="0" fontId="126" fillId="5" borderId="784" xfId="28" quotePrefix="1" applyFont="1" applyFill="1" applyBorder="1" applyAlignment="1">
      <alignment vertical="center" wrapText="1"/>
    </xf>
    <xf numFmtId="0" fontId="126" fillId="5" borderId="785" xfId="28" quotePrefix="1" applyFont="1" applyFill="1" applyBorder="1" applyAlignment="1">
      <alignment vertical="center" wrapText="1"/>
    </xf>
    <xf numFmtId="0" fontId="8" fillId="5" borderId="786" xfId="6" quotePrefix="1" applyFill="1" applyBorder="1" applyAlignment="1">
      <alignment horizontal="center" vertical="center" wrapText="1"/>
    </xf>
    <xf numFmtId="0" fontId="8" fillId="5" borderId="774" xfId="6" quotePrefix="1" applyFill="1" applyBorder="1" applyAlignment="1">
      <alignment horizontal="center" vertical="center" wrapText="1"/>
    </xf>
    <xf numFmtId="0" fontId="8" fillId="5" borderId="787" xfId="6" quotePrefix="1" applyFill="1" applyBorder="1" applyAlignment="1">
      <alignment horizontal="center" vertical="center" wrapText="1"/>
    </xf>
    <xf numFmtId="0" fontId="90" fillId="5" borderId="788" xfId="0" applyFont="1" applyFill="1" applyBorder="1" applyAlignment="1" applyProtection="1">
      <alignment horizontal="center" vertical="center"/>
      <protection locked="0"/>
    </xf>
    <xf numFmtId="0" fontId="90" fillId="5" borderId="760" xfId="10" quotePrefix="1" applyFont="1" applyFill="1" applyBorder="1" applyAlignment="1" applyProtection="1">
      <alignment horizontal="center" vertical="center" wrapText="1"/>
    </xf>
    <xf numFmtId="0" fontId="90" fillId="5" borderId="789" xfId="10" quotePrefix="1" applyFont="1" applyFill="1" applyBorder="1" applyAlignment="1" applyProtection="1">
      <alignment horizontal="center" vertical="center" wrapText="1"/>
    </xf>
    <xf numFmtId="0" fontId="90" fillId="5" borderId="790" xfId="10" quotePrefix="1" applyFont="1" applyFill="1" applyBorder="1" applyAlignment="1" applyProtection="1">
      <alignment horizontal="center" vertical="center" wrapText="1"/>
    </xf>
    <xf numFmtId="0" fontId="90" fillId="5" borderId="791" xfId="10" quotePrefix="1" applyFont="1" applyFill="1" applyBorder="1" applyAlignment="1" applyProtection="1">
      <alignment horizontal="center" vertical="center" wrapText="1"/>
    </xf>
    <xf numFmtId="0" fontId="126" fillId="5" borderId="760" xfId="28" quotePrefix="1" applyFont="1" applyFill="1" applyBorder="1" applyAlignment="1" applyProtection="1">
      <alignment vertical="center" wrapText="1"/>
    </xf>
    <xf numFmtId="0" fontId="128" fillId="5" borderId="760" xfId="10" quotePrefix="1" applyFont="1" applyFill="1" applyBorder="1" applyAlignment="1" applyProtection="1">
      <alignment horizontal="left" vertical="center" wrapText="1"/>
    </xf>
    <xf numFmtId="0" fontId="128" fillId="5" borderId="789" xfId="10" quotePrefix="1" applyFont="1" applyFill="1" applyBorder="1" applyAlignment="1" applyProtection="1">
      <alignment horizontal="left" vertical="center" wrapText="1"/>
    </xf>
    <xf numFmtId="0" fontId="128" fillId="5" borderId="790" xfId="10" quotePrefix="1" applyFont="1" applyFill="1" applyBorder="1" applyAlignment="1" applyProtection="1">
      <alignment horizontal="left" vertical="center" wrapText="1"/>
    </xf>
    <xf numFmtId="0" fontId="128" fillId="5" borderId="791" xfId="10" quotePrefix="1" applyFont="1" applyFill="1" applyBorder="1" applyAlignment="1" applyProtection="1">
      <alignment horizontal="left" vertical="center" wrapText="1"/>
    </xf>
    <xf numFmtId="0" fontId="127" fillId="5" borderId="775" xfId="6" quotePrefix="1" applyFont="1" applyFill="1" applyBorder="1" applyAlignment="1" applyProtection="1">
      <alignment horizontal="center" vertical="center" wrapText="1"/>
      <protection locked="0"/>
    </xf>
    <xf numFmtId="0" fontId="127" fillId="5" borderId="778" xfId="6" quotePrefix="1" applyFont="1" applyFill="1" applyBorder="1" applyAlignment="1" applyProtection="1">
      <alignment horizontal="center" vertical="center" wrapText="1"/>
      <protection locked="0"/>
    </xf>
    <xf numFmtId="0" fontId="8" fillId="5" borderId="760" xfId="0" applyFont="1" applyFill="1" applyBorder="1" applyAlignment="1">
      <alignment horizontal="center" wrapText="1"/>
    </xf>
    <xf numFmtId="0" fontId="90" fillId="5" borderId="789" xfId="6" quotePrefix="1" applyFont="1" applyFill="1" applyBorder="1" applyAlignment="1" applyProtection="1">
      <alignment horizontal="center" vertical="center" wrapText="1"/>
      <protection locked="0"/>
    </xf>
    <xf numFmtId="0" fontId="90" fillId="5" borderId="790" xfId="6" quotePrefix="1" applyFont="1" applyFill="1" applyBorder="1" applyAlignment="1" applyProtection="1">
      <alignment horizontal="center" vertical="center" wrapText="1"/>
      <protection locked="0"/>
    </xf>
    <xf numFmtId="0" fontId="90" fillId="5" borderId="791" xfId="6" quotePrefix="1" applyFont="1" applyFill="1" applyBorder="1" applyAlignment="1" applyProtection="1">
      <alignment horizontal="center" vertical="center" wrapText="1"/>
      <protection locked="0"/>
    </xf>
    <xf numFmtId="0" fontId="8" fillId="5" borderId="789" xfId="0" applyFont="1" applyFill="1" applyBorder="1" applyAlignment="1">
      <alignment horizontal="center" wrapText="1"/>
    </xf>
    <xf numFmtId="0" fontId="8" fillId="5" borderId="790" xfId="0" applyFont="1" applyFill="1" applyBorder="1" applyAlignment="1">
      <alignment horizontal="center" wrapText="1"/>
    </xf>
    <xf numFmtId="0" fontId="8" fillId="5" borderId="791" xfId="0" applyFont="1" applyFill="1" applyBorder="1" applyAlignment="1">
      <alignment horizontal="center" wrapText="1"/>
    </xf>
    <xf numFmtId="0" fontId="126" fillId="5" borderId="789" xfId="28" quotePrefix="1" applyFont="1" applyFill="1" applyBorder="1" applyAlignment="1" applyProtection="1">
      <alignment vertical="center" wrapText="1"/>
      <protection locked="0"/>
    </xf>
    <xf numFmtId="0" fontId="126" fillId="5" borderId="790" xfId="28" quotePrefix="1" applyFont="1" applyFill="1" applyBorder="1" applyAlignment="1" applyProtection="1">
      <alignment vertical="center" wrapText="1"/>
      <protection locked="0"/>
    </xf>
    <xf numFmtId="0" fontId="126" fillId="5" borderId="791" xfId="28" quotePrefix="1" applyFont="1" applyFill="1" applyBorder="1" applyAlignment="1" applyProtection="1">
      <alignment vertical="center" wrapText="1"/>
      <protection locked="0"/>
    </xf>
    <xf numFmtId="0" fontId="8" fillId="5" borderId="792" xfId="5" quotePrefix="1" applyFill="1" applyBorder="1" applyAlignment="1">
      <alignment horizontal="center" vertical="center" wrapText="1"/>
    </xf>
    <xf numFmtId="0" fontId="8" fillId="5" borderId="793" xfId="5" quotePrefix="1" applyFill="1" applyBorder="1" applyAlignment="1">
      <alignment horizontal="center" vertical="center" wrapText="1"/>
    </xf>
    <xf numFmtId="0" fontId="8" fillId="5" borderId="794" xfId="5" quotePrefix="1" applyFill="1" applyBorder="1" applyAlignment="1">
      <alignment horizontal="center" vertical="center" wrapText="1"/>
    </xf>
    <xf numFmtId="0" fontId="90" fillId="5" borderId="795" xfId="0" applyFont="1" applyFill="1" applyBorder="1" applyAlignment="1" applyProtection="1">
      <alignment horizontal="center" vertical="center"/>
      <protection locked="0"/>
    </xf>
    <xf numFmtId="0" fontId="90" fillId="5" borderId="796" xfId="0" applyFont="1" applyFill="1" applyBorder="1" applyAlignment="1" applyProtection="1">
      <alignment horizontal="center" vertical="center"/>
      <protection locked="0"/>
    </xf>
    <xf numFmtId="0" fontId="90" fillId="5" borderId="797" xfId="0" applyFont="1" applyFill="1" applyBorder="1" applyAlignment="1" applyProtection="1">
      <alignment horizontal="center" vertical="center"/>
      <protection locked="0"/>
    </xf>
    <xf numFmtId="0" fontId="90" fillId="5" borderId="798" xfId="0" applyFont="1" applyFill="1" applyBorder="1" applyAlignment="1" applyProtection="1">
      <alignment horizontal="center" vertical="center"/>
      <protection locked="0"/>
    </xf>
    <xf numFmtId="0" fontId="90" fillId="5" borderId="799" xfId="0" applyFont="1" applyFill="1" applyBorder="1" applyAlignment="1" applyProtection="1">
      <alignment horizontal="center" vertical="center"/>
      <protection locked="0"/>
    </xf>
    <xf numFmtId="0" fontId="90" fillId="5" borderId="800" xfId="0" applyFont="1" applyFill="1" applyBorder="1" applyAlignment="1" applyProtection="1">
      <alignment horizontal="center" vertical="center"/>
      <protection locked="0"/>
    </xf>
    <xf numFmtId="0" fontId="8" fillId="5" borderId="795" xfId="0" applyFont="1" applyFill="1" applyBorder="1" applyAlignment="1">
      <alignment horizontal="center" wrapText="1"/>
    </xf>
    <xf numFmtId="0" fontId="8" fillId="5" borderId="796" xfId="0" applyFont="1" applyFill="1" applyBorder="1" applyAlignment="1">
      <alignment horizontal="center" wrapText="1"/>
    </xf>
    <xf numFmtId="0" fontId="8" fillId="5" borderId="797" xfId="0" applyFont="1" applyFill="1" applyBorder="1" applyAlignment="1">
      <alignment horizontal="center" wrapText="1"/>
    </xf>
    <xf numFmtId="0" fontId="126" fillId="5" borderId="760" xfId="28" quotePrefix="1" applyFont="1" applyFill="1" applyBorder="1" applyAlignment="1">
      <alignment vertical="center" wrapText="1"/>
    </xf>
    <xf numFmtId="0" fontId="126" fillId="5" borderId="795" xfId="28" quotePrefix="1" applyFont="1" applyFill="1" applyBorder="1" applyAlignment="1">
      <alignment vertical="center" wrapText="1"/>
    </xf>
    <xf numFmtId="0" fontId="126" fillId="5" borderId="796" xfId="28" quotePrefix="1" applyFont="1" applyFill="1" applyBorder="1" applyAlignment="1">
      <alignment vertical="center" wrapText="1"/>
    </xf>
    <xf numFmtId="0" fontId="126" fillId="5" borderId="797" xfId="28" quotePrefix="1" applyFont="1" applyFill="1" applyBorder="1" applyAlignment="1">
      <alignment vertical="center" wrapText="1"/>
    </xf>
    <xf numFmtId="0" fontId="126" fillId="5" borderId="798" xfId="28" quotePrefix="1" applyFont="1" applyFill="1" applyBorder="1" applyAlignment="1">
      <alignment vertical="center" wrapText="1"/>
    </xf>
    <xf numFmtId="0" fontId="126" fillId="5" borderId="799" xfId="28" quotePrefix="1" applyFont="1" applyFill="1" applyBorder="1" applyAlignment="1">
      <alignment vertical="center" wrapText="1"/>
    </xf>
    <xf numFmtId="0" fontId="126" fillId="5" borderId="800" xfId="28" quotePrefix="1" applyFont="1" applyFill="1" applyBorder="1" applyAlignment="1">
      <alignment vertical="center" wrapText="1"/>
    </xf>
    <xf numFmtId="0" fontId="8" fillId="5" borderId="764" xfId="6" quotePrefix="1" applyFill="1" applyBorder="1" applyAlignment="1">
      <alignment horizontal="center" vertical="center" wrapText="1"/>
    </xf>
    <xf numFmtId="0" fontId="8" fillId="5" borderId="801" xfId="6" quotePrefix="1" applyFill="1" applyBorder="1" applyAlignment="1">
      <alignment horizontal="center" vertical="center" wrapText="1"/>
    </xf>
    <xf numFmtId="0" fontId="8" fillId="5" borderId="775" xfId="6" quotePrefix="1" applyFill="1" applyBorder="1" applyAlignment="1">
      <alignment horizontal="center" vertical="center" wrapText="1"/>
    </xf>
    <xf numFmtId="0" fontId="90" fillId="5" borderId="789" xfId="0" applyFont="1" applyFill="1" applyBorder="1" applyAlignment="1" applyProtection="1">
      <alignment horizontal="center" vertical="center"/>
      <protection locked="0"/>
    </xf>
    <xf numFmtId="0" fontId="90" fillId="5" borderId="790" xfId="0" applyFont="1" applyFill="1" applyBorder="1" applyAlignment="1" applyProtection="1">
      <alignment horizontal="center" vertical="center"/>
      <protection locked="0"/>
    </xf>
    <xf numFmtId="0" fontId="90" fillId="5" borderId="791" xfId="0" applyFont="1" applyFill="1" applyBorder="1" applyAlignment="1" applyProtection="1">
      <alignment horizontal="center" vertical="center"/>
      <protection locked="0"/>
    </xf>
    <xf numFmtId="0" fontId="90" fillId="5" borderId="803" xfId="10" quotePrefix="1" applyFont="1" applyFill="1" applyBorder="1" applyAlignment="1" applyProtection="1">
      <alignment horizontal="center" vertical="center" wrapText="1"/>
    </xf>
    <xf numFmtId="0" fontId="90" fillId="5" borderId="804" xfId="10" quotePrefix="1" applyFont="1" applyFill="1" applyBorder="1" applyAlignment="1" applyProtection="1">
      <alignment horizontal="center" vertical="center" wrapText="1"/>
    </xf>
    <xf numFmtId="0" fontId="90" fillId="5" borderId="805" xfId="10" quotePrefix="1" applyFont="1" applyFill="1" applyBorder="1" applyAlignment="1" applyProtection="1">
      <alignment horizontal="center" vertical="center" wrapText="1"/>
    </xf>
    <xf numFmtId="0" fontId="128" fillId="5" borderId="803" xfId="10" quotePrefix="1" applyFont="1" applyFill="1" applyBorder="1" applyAlignment="1" applyProtection="1">
      <alignment horizontal="left" vertical="center" wrapText="1"/>
    </xf>
    <xf numFmtId="0" fontId="128" fillId="5" borderId="804" xfId="10" quotePrefix="1" applyFont="1" applyFill="1" applyBorder="1" applyAlignment="1" applyProtection="1">
      <alignment horizontal="left" vertical="center" wrapText="1"/>
    </xf>
    <xf numFmtId="0" fontId="128" fillId="5" borderId="805" xfId="10" quotePrefix="1" applyFont="1" applyFill="1" applyBorder="1" applyAlignment="1" applyProtection="1">
      <alignment horizontal="left" vertical="center" wrapText="1"/>
    </xf>
    <xf numFmtId="0" fontId="90" fillId="5" borderId="803" xfId="6" quotePrefix="1" applyFont="1" applyFill="1" applyBorder="1" applyAlignment="1" applyProtection="1">
      <alignment horizontal="center" vertical="center" wrapText="1"/>
      <protection locked="0"/>
    </xf>
    <xf numFmtId="0" fontId="90" fillId="5" borderId="804" xfId="6" quotePrefix="1" applyFont="1" applyFill="1" applyBorder="1" applyAlignment="1" applyProtection="1">
      <alignment horizontal="center" vertical="center" wrapText="1"/>
      <protection locked="0"/>
    </xf>
    <xf numFmtId="0" fontId="90" fillId="5" borderId="805" xfId="6" quotePrefix="1" applyFont="1" applyFill="1" applyBorder="1" applyAlignment="1" applyProtection="1">
      <alignment horizontal="center" vertical="center" wrapText="1"/>
      <protection locked="0"/>
    </xf>
    <xf numFmtId="0" fontId="8" fillId="5" borderId="803" xfId="0" applyFont="1" applyFill="1" applyBorder="1" applyAlignment="1">
      <alignment horizontal="center" wrapText="1"/>
    </xf>
    <xf numFmtId="0" fontId="8" fillId="5" borderId="804" xfId="0" applyFont="1" applyFill="1" applyBorder="1" applyAlignment="1">
      <alignment horizontal="center" wrapText="1"/>
    </xf>
    <xf numFmtId="0" fontId="8" fillId="5" borderId="805" xfId="0" applyFont="1" applyFill="1" applyBorder="1" applyAlignment="1">
      <alignment horizontal="center" wrapText="1"/>
    </xf>
    <xf numFmtId="0" fontId="126" fillId="5" borderId="803" xfId="28" quotePrefix="1" applyFont="1" applyFill="1" applyBorder="1" applyAlignment="1" applyProtection="1">
      <alignment vertical="center" wrapText="1"/>
      <protection locked="0"/>
    </xf>
    <xf numFmtId="0" fontId="126" fillId="5" borderId="804" xfId="28" quotePrefix="1" applyFont="1" applyFill="1" applyBorder="1" applyAlignment="1" applyProtection="1">
      <alignment vertical="center" wrapText="1"/>
      <protection locked="0"/>
    </xf>
    <xf numFmtId="0" fontId="126" fillId="5" borderId="805" xfId="28" quotePrefix="1" applyFont="1" applyFill="1" applyBorder="1" applyAlignment="1" applyProtection="1">
      <alignment vertical="center" wrapText="1"/>
      <protection locked="0"/>
    </xf>
    <xf numFmtId="0" fontId="8" fillId="5" borderId="806" xfId="5" quotePrefix="1" applyFill="1" applyBorder="1" applyAlignment="1">
      <alignment horizontal="center" vertical="center" wrapText="1"/>
    </xf>
    <xf numFmtId="0" fontId="8" fillId="5" borderId="807" xfId="5" quotePrefix="1" applyFill="1" applyBorder="1" applyAlignment="1">
      <alignment horizontal="center" vertical="center" wrapText="1"/>
    </xf>
    <xf numFmtId="0" fontId="8" fillId="5" borderId="808" xfId="5" quotePrefix="1" applyFill="1" applyBorder="1" applyAlignment="1">
      <alignment horizontal="center" vertical="center" wrapText="1"/>
    </xf>
    <xf numFmtId="0" fontId="90" fillId="5" borderId="803" xfId="0" applyFont="1" applyFill="1" applyBorder="1" applyAlignment="1" applyProtection="1">
      <alignment horizontal="center" vertical="center"/>
      <protection locked="0"/>
    </xf>
    <xf numFmtId="0" fontId="90" fillId="5" borderId="804" xfId="0" applyFont="1" applyFill="1" applyBorder="1" applyAlignment="1" applyProtection="1">
      <alignment horizontal="center" vertical="center"/>
      <protection locked="0"/>
    </xf>
    <xf numFmtId="0" fontId="90" fillId="5" borderId="805" xfId="0" applyFont="1" applyFill="1" applyBorder="1" applyAlignment="1" applyProtection="1">
      <alignment horizontal="center" vertical="center"/>
      <protection locked="0"/>
    </xf>
    <xf numFmtId="0" fontId="90" fillId="5" borderId="809" xfId="0" applyFont="1" applyFill="1" applyBorder="1" applyAlignment="1" applyProtection="1">
      <alignment horizontal="center" vertical="center"/>
      <protection locked="0"/>
    </xf>
    <xf numFmtId="0" fontId="90" fillId="5" borderId="810" xfId="0" applyFont="1" applyFill="1" applyBorder="1" applyAlignment="1" applyProtection="1">
      <alignment horizontal="center" vertical="center"/>
      <protection locked="0"/>
    </xf>
    <xf numFmtId="0" fontId="90" fillId="5" borderId="811" xfId="0" applyFont="1" applyFill="1" applyBorder="1" applyAlignment="1" applyProtection="1">
      <alignment horizontal="center" vertical="center"/>
      <protection locked="0"/>
    </xf>
    <xf numFmtId="0" fontId="126" fillId="5" borderId="803" xfId="28" quotePrefix="1" applyFont="1" applyFill="1" applyBorder="1" applyAlignment="1">
      <alignment vertical="center" wrapText="1"/>
    </xf>
    <xf numFmtId="0" fontId="126" fillId="5" borderId="804" xfId="28" quotePrefix="1" applyFont="1" applyFill="1" applyBorder="1" applyAlignment="1">
      <alignment vertical="center" wrapText="1"/>
    </xf>
    <xf numFmtId="0" fontId="126" fillId="5" borderId="805" xfId="28" quotePrefix="1" applyFont="1" applyFill="1" applyBorder="1" applyAlignment="1">
      <alignment vertical="center" wrapText="1"/>
    </xf>
    <xf numFmtId="0" fontId="126" fillId="5" borderId="809" xfId="28" quotePrefix="1" applyFont="1" applyFill="1" applyBorder="1" applyAlignment="1">
      <alignment vertical="center" wrapText="1"/>
    </xf>
    <xf numFmtId="0" fontId="126" fillId="5" borderId="810" xfId="28" quotePrefix="1" applyFont="1" applyFill="1" applyBorder="1" applyAlignment="1">
      <alignment vertical="center" wrapText="1"/>
    </xf>
    <xf numFmtId="0" fontId="126" fillId="5" borderId="811" xfId="28" quotePrefix="1" applyFont="1" applyFill="1" applyBorder="1" applyAlignment="1">
      <alignment vertical="center" wrapText="1"/>
    </xf>
    <xf numFmtId="0" fontId="8" fillId="5" borderId="812" xfId="5" quotePrefix="1" applyFill="1" applyBorder="1" applyAlignment="1">
      <alignment horizontal="center" vertical="center" wrapText="1"/>
    </xf>
    <xf numFmtId="0" fontId="8" fillId="5" borderId="813" xfId="5" quotePrefix="1" applyFill="1" applyBorder="1" applyAlignment="1">
      <alignment horizontal="center" vertical="center" wrapText="1"/>
    </xf>
    <xf numFmtId="0" fontId="8" fillId="5" borderId="814" xfId="5" quotePrefix="1" applyFill="1" applyBorder="1" applyAlignment="1">
      <alignment horizontal="center" vertical="center" wrapText="1"/>
    </xf>
    <xf numFmtId="0" fontId="8" fillId="5" borderId="815" xfId="5" quotePrefix="1" applyFill="1" applyBorder="1" applyAlignment="1">
      <alignment horizontal="center" vertical="center" wrapText="1"/>
    </xf>
    <xf numFmtId="0" fontId="8" fillId="5" borderId="816" xfId="5" quotePrefix="1" applyFill="1" applyBorder="1" applyAlignment="1">
      <alignment horizontal="center" vertical="center" wrapText="1"/>
    </xf>
    <xf numFmtId="0" fontId="8" fillId="5" borderId="817" xfId="5" quotePrefix="1" applyFill="1" applyBorder="1" applyAlignment="1">
      <alignment horizontal="center" vertical="center" wrapText="1"/>
    </xf>
    <xf numFmtId="0" fontId="127" fillId="5" borderId="776" xfId="6" quotePrefix="1" applyFont="1" applyFill="1" applyBorder="1" applyAlignment="1" applyProtection="1">
      <alignment horizontal="center" vertical="center" wrapText="1"/>
      <protection locked="0"/>
    </xf>
    <xf numFmtId="0" fontId="127" fillId="5" borderId="777" xfId="6" quotePrefix="1" applyFont="1" applyFill="1" applyBorder="1" applyAlignment="1" applyProtection="1">
      <alignment horizontal="center" vertical="center" wrapText="1"/>
      <protection locked="0"/>
    </xf>
    <xf numFmtId="0" fontId="127" fillId="5" borderId="776" xfId="6" applyFont="1" applyFill="1" applyBorder="1" applyAlignment="1" applyProtection="1">
      <alignment horizontal="center" vertical="center" wrapText="1"/>
      <protection locked="0"/>
    </xf>
    <xf numFmtId="0" fontId="127" fillId="5" borderId="777" xfId="6" applyFont="1" applyFill="1" applyBorder="1" applyAlignment="1" applyProtection="1">
      <alignment horizontal="center" vertical="center" wrapText="1"/>
      <protection locked="0"/>
    </xf>
    <xf numFmtId="0" fontId="127" fillId="5" borderId="778" xfId="6" applyFont="1" applyFill="1" applyBorder="1" applyAlignment="1" applyProtection="1">
      <alignment horizontal="center" vertical="center" wrapText="1"/>
      <protection locked="0"/>
    </xf>
    <xf numFmtId="0" fontId="127" fillId="5" borderId="533" xfId="6" applyFont="1" applyFill="1" applyBorder="1" applyAlignment="1" applyProtection="1">
      <alignment horizontal="center" vertical="center" wrapText="1"/>
      <protection locked="0"/>
    </xf>
    <xf numFmtId="0" fontId="127" fillId="5" borderId="803" xfId="6" applyFont="1" applyFill="1" applyBorder="1" applyAlignment="1" applyProtection="1">
      <alignment horizontal="center" vertical="center" wrapText="1"/>
    </xf>
    <xf numFmtId="0" fontId="127" fillId="5" borderId="804" xfId="6" applyFont="1" applyFill="1" applyBorder="1" applyAlignment="1" applyProtection="1">
      <alignment horizontal="center" vertical="center" wrapText="1"/>
    </xf>
    <xf numFmtId="0" fontId="127" fillId="5" borderId="805" xfId="6" applyFont="1" applyFill="1" applyBorder="1" applyAlignment="1" applyProtection="1">
      <alignment horizontal="center" vertical="center" wrapText="1"/>
    </xf>
    <xf numFmtId="0" fontId="127" fillId="5" borderId="679" xfId="0" applyFont="1" applyFill="1" applyBorder="1" applyAlignment="1" applyProtection="1">
      <alignment horizontal="center" vertical="center"/>
    </xf>
    <xf numFmtId="0" fontId="127" fillId="5" borderId="680" xfId="0" applyFont="1" applyFill="1" applyBorder="1" applyAlignment="1" applyProtection="1">
      <alignment horizontal="center" vertical="center"/>
    </xf>
    <xf numFmtId="0" fontId="127" fillId="5" borderId="778" xfId="0" applyFont="1" applyFill="1" applyBorder="1" applyAlignment="1" applyProtection="1">
      <alignment horizontal="center" vertical="center"/>
    </xf>
    <xf numFmtId="0" fontId="127" fillId="5" borderId="809" xfId="6" applyFont="1" applyFill="1" applyBorder="1" applyAlignment="1" applyProtection="1">
      <alignment horizontal="center" vertical="center" wrapText="1"/>
    </xf>
    <xf numFmtId="0" fontId="127" fillId="5" borderId="810" xfId="6" applyFont="1" applyFill="1" applyBorder="1" applyAlignment="1" applyProtection="1">
      <alignment horizontal="center" vertical="center" wrapText="1"/>
    </xf>
    <xf numFmtId="0" fontId="127" fillId="5" borderId="811" xfId="6" applyFont="1" applyFill="1" applyBorder="1" applyAlignment="1" applyProtection="1">
      <alignment horizontal="center" vertical="center" wrapText="1"/>
    </xf>
    <xf numFmtId="0" fontId="76" fillId="5" borderId="758" xfId="3" quotePrefix="1" applyFont="1" applyFill="1" applyBorder="1" applyAlignment="1" applyProtection="1">
      <alignment horizontal="left" textRotation="90" wrapText="1"/>
      <protection locked="0"/>
    </xf>
    <xf numFmtId="0" fontId="135" fillId="5" borderId="725" xfId="0" applyFont="1" applyFill="1" applyBorder="1" applyAlignment="1" applyProtection="1">
      <alignment horizontal="center" vertical="center"/>
    </xf>
    <xf numFmtId="0" fontId="76" fillId="4" borderId="764" xfId="3" quotePrefix="1" applyFont="1" applyFill="1" applyBorder="1" applyAlignment="1" applyProtection="1">
      <alignment horizontal="left" textRotation="90" wrapText="1"/>
      <protection locked="0"/>
    </xf>
    <xf numFmtId="0" fontId="53" fillId="4" borderId="763" xfId="10" quotePrefix="1" applyFont="1" applyFill="1" applyBorder="1" applyAlignment="1" applyProtection="1">
      <alignment vertical="center" wrapText="1"/>
      <protection locked="0"/>
    </xf>
    <xf numFmtId="0" fontId="52" fillId="4" borderId="764" xfId="0" applyFont="1" applyFill="1" applyBorder="1" applyAlignment="1" applyProtection="1">
      <alignment horizontal="center" vertical="center"/>
      <protection locked="0"/>
    </xf>
    <xf numFmtId="0" fontId="52" fillId="4" borderId="774" xfId="0" applyFont="1" applyFill="1" applyBorder="1" applyAlignment="1" applyProtection="1">
      <alignment horizontal="center" vertical="center"/>
      <protection locked="0"/>
    </xf>
    <xf numFmtId="0" fontId="52" fillId="4" borderId="775" xfId="10" quotePrefix="1" applyFont="1" applyFill="1" applyBorder="1" applyAlignment="1" applyProtection="1">
      <alignment horizontal="center" vertical="center" wrapText="1"/>
      <protection locked="0"/>
    </xf>
    <xf numFmtId="0" fontId="52" fillId="4" borderId="769" xfId="0" applyFont="1" applyFill="1" applyBorder="1" applyAlignment="1" applyProtection="1">
      <alignment horizontal="center" vertical="center"/>
      <protection locked="0"/>
    </xf>
    <xf numFmtId="0" fontId="52" fillId="4" borderId="765" xfId="10" quotePrefix="1" applyFont="1" applyFill="1" applyBorder="1" applyAlignment="1" applyProtection="1">
      <alignment horizontal="center" vertical="center" wrapText="1"/>
      <protection locked="0"/>
    </xf>
    <xf numFmtId="0" fontId="52" fillId="4" borderId="819" xfId="10" quotePrefix="1" applyFont="1" applyFill="1" applyBorder="1" applyAlignment="1" applyProtection="1">
      <alignment horizontal="center" vertical="center" wrapText="1"/>
      <protection locked="0"/>
    </xf>
    <xf numFmtId="0" fontId="50" fillId="4" borderId="769" xfId="6" applyFont="1" applyFill="1" applyBorder="1" applyAlignment="1" applyProtection="1">
      <alignment horizontal="center" vertical="center" wrapText="1"/>
      <protection locked="0"/>
    </xf>
    <xf numFmtId="0" fontId="50" fillId="4" borderId="819" xfId="6" applyFont="1" applyFill="1" applyBorder="1" applyAlignment="1" applyProtection="1">
      <alignment horizontal="center" vertical="center" wrapText="1"/>
      <protection locked="0"/>
    </xf>
    <xf numFmtId="0" fontId="52" fillId="4" borderId="759" xfId="10" quotePrefix="1" applyFont="1" applyFill="1" applyBorder="1" applyAlignment="1">
      <alignment horizontal="left" vertical="center" wrapText="1"/>
    </xf>
    <xf numFmtId="0" fontId="52" fillId="4" borderId="820" xfId="10" quotePrefix="1" applyFont="1" applyFill="1" applyBorder="1" applyAlignment="1">
      <alignment horizontal="left" vertical="center" wrapText="1"/>
    </xf>
    <xf numFmtId="0" fontId="53" fillId="4" borderId="758" xfId="10" quotePrefix="1" applyFont="1" applyFill="1" applyBorder="1" applyAlignment="1" applyProtection="1">
      <alignment vertical="center" wrapText="1"/>
      <protection locked="0"/>
    </xf>
    <xf numFmtId="0" fontId="53" fillId="4" borderId="763" xfId="0" applyFont="1" applyFill="1" applyBorder="1" applyAlignment="1" applyProtection="1">
      <alignment horizontal="left" vertical="center" wrapText="1"/>
      <protection locked="0"/>
    </xf>
    <xf numFmtId="0" fontId="52" fillId="4" borderId="822" xfId="10" quotePrefix="1" applyFont="1" applyFill="1" applyBorder="1" applyAlignment="1">
      <alignment horizontal="left" vertical="center" wrapText="1"/>
    </xf>
    <xf numFmtId="0" fontId="53" fillId="4" borderId="758" xfId="0" applyFont="1" applyFill="1" applyBorder="1" applyAlignment="1" applyProtection="1">
      <alignment horizontal="left" vertical="center" wrapText="1"/>
      <protection locked="0"/>
    </xf>
    <xf numFmtId="0" fontId="89" fillId="4" borderId="763" xfId="10" applyFont="1" applyFill="1" applyBorder="1" applyAlignment="1" applyProtection="1">
      <alignment vertical="center" wrapText="1"/>
      <protection locked="0"/>
    </xf>
    <xf numFmtId="0" fontId="53" fillId="4" borderId="768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760" xfId="10" quotePrefix="1" applyFont="1" applyFill="1" applyBorder="1" applyAlignment="1" applyProtection="1">
      <alignment horizontal="center" vertical="center" wrapText="1"/>
    </xf>
    <xf numFmtId="0" fontId="52" fillId="5" borderId="756" xfId="10" quotePrefix="1" applyFont="1" applyFill="1" applyBorder="1" applyAlignment="1" applyProtection="1">
      <alignment horizontal="center" vertical="center" wrapText="1"/>
    </xf>
    <xf numFmtId="0" fontId="52" fillId="5" borderId="757" xfId="10" quotePrefix="1" applyFont="1" applyFill="1" applyBorder="1" applyAlignment="1" applyProtection="1">
      <alignment horizontal="center" vertical="center" wrapText="1"/>
    </xf>
    <xf numFmtId="0" fontId="52" fillId="5" borderId="803" xfId="10" quotePrefix="1" applyFont="1" applyFill="1" applyBorder="1" applyAlignment="1" applyProtection="1">
      <alignment horizontal="center" vertical="center" wrapText="1"/>
    </xf>
    <xf numFmtId="0" fontId="50" fillId="5" borderId="776" xfId="6" quotePrefix="1" applyFont="1" applyFill="1" applyBorder="1" applyAlignment="1" applyProtection="1">
      <alignment horizontal="center" vertical="center" wrapText="1"/>
    </xf>
    <xf numFmtId="0" fontId="50" fillId="5" borderId="758" xfId="6" quotePrefix="1" applyFont="1" applyFill="1" applyBorder="1" applyAlignment="1" applyProtection="1">
      <alignment horizontal="center" vertical="center" wrapText="1"/>
    </xf>
    <xf numFmtId="0" fontId="50" fillId="5" borderId="776" xfId="6" quotePrefix="1" applyFont="1" applyFill="1" applyBorder="1" applyAlignment="1" applyProtection="1">
      <alignment horizontal="center" vertical="center" wrapText="1"/>
      <protection locked="0"/>
    </xf>
    <xf numFmtId="0" fontId="50" fillId="5" borderId="777" xfId="6" quotePrefix="1" applyFont="1" applyFill="1" applyBorder="1" applyAlignment="1" applyProtection="1">
      <alignment horizontal="center" vertical="center" wrapText="1"/>
      <protection locked="0"/>
    </xf>
    <xf numFmtId="0" fontId="50" fillId="5" borderId="778" xfId="6" quotePrefix="1" applyFont="1" applyFill="1" applyBorder="1" applyAlignment="1" applyProtection="1">
      <alignment horizontal="center" vertical="center" wrapText="1"/>
      <protection locked="0"/>
    </xf>
    <xf numFmtId="0" fontId="52" fillId="5" borderId="506" xfId="6" quotePrefix="1" applyFont="1" applyFill="1" applyBorder="1" applyAlignment="1" applyProtection="1">
      <alignment horizontal="center" vertical="center" wrapText="1"/>
      <protection locked="0"/>
    </xf>
    <xf numFmtId="0" fontId="52" fillId="5" borderId="760" xfId="6" quotePrefix="1" applyFont="1" applyFill="1" applyBorder="1" applyAlignment="1" applyProtection="1">
      <alignment horizontal="center" vertical="center" wrapText="1"/>
      <protection locked="0"/>
    </xf>
    <xf numFmtId="0" fontId="52" fillId="5" borderId="756" xfId="6" quotePrefix="1" applyFont="1" applyFill="1" applyBorder="1" applyAlignment="1" applyProtection="1">
      <alignment horizontal="center" vertical="center" wrapText="1"/>
      <protection locked="0"/>
    </xf>
    <xf numFmtId="0" fontId="52" fillId="5" borderId="757" xfId="6" quotePrefix="1" applyFont="1" applyFill="1" applyBorder="1" applyAlignment="1" applyProtection="1">
      <alignment horizontal="center" vertical="center" wrapText="1"/>
      <protection locked="0"/>
    </xf>
    <xf numFmtId="0" fontId="52" fillId="5" borderId="755" xfId="6" quotePrefix="1" applyFont="1" applyFill="1" applyBorder="1" applyAlignment="1" applyProtection="1">
      <alignment horizontal="center" vertical="center" wrapText="1"/>
      <protection locked="0"/>
    </xf>
    <xf numFmtId="0" fontId="52" fillId="5" borderId="761" xfId="6" quotePrefix="1" applyFont="1" applyFill="1" applyBorder="1" applyAlignment="1" applyProtection="1">
      <alignment horizontal="center" vertical="center" wrapText="1"/>
      <protection locked="0"/>
    </xf>
    <xf numFmtId="0" fontId="50" fillId="5" borderId="760" xfId="6" applyFont="1" applyFill="1" applyBorder="1" applyAlignment="1" applyProtection="1">
      <alignment horizontal="center" vertical="center" wrapText="1"/>
    </xf>
    <xf numFmtId="0" fontId="50" fillId="5" borderId="756" xfId="6" applyFont="1" applyFill="1" applyBorder="1" applyAlignment="1" applyProtection="1">
      <alignment horizontal="center" vertical="center" wrapText="1"/>
    </xf>
    <xf numFmtId="0" fontId="50" fillId="5" borderId="757" xfId="6" applyFont="1" applyFill="1" applyBorder="1" applyAlignment="1" applyProtection="1">
      <alignment horizontal="center" vertical="center" wrapText="1"/>
    </xf>
    <xf numFmtId="0" fontId="52" fillId="5" borderId="803" xfId="6" quotePrefix="1" applyFont="1" applyFill="1" applyBorder="1" applyAlignment="1" applyProtection="1">
      <alignment horizontal="center" vertical="center" wrapText="1"/>
      <protection locked="0"/>
    </xf>
    <xf numFmtId="0" fontId="52" fillId="5" borderId="804" xfId="6" quotePrefix="1" applyFont="1" applyFill="1" applyBorder="1" applyAlignment="1" applyProtection="1">
      <alignment horizontal="center" vertical="center" wrapText="1"/>
      <protection locked="0"/>
    </xf>
    <xf numFmtId="0" fontId="52" fillId="5" borderId="805" xfId="6" quotePrefix="1" applyFont="1" applyFill="1" applyBorder="1" applyAlignment="1" applyProtection="1">
      <alignment horizontal="center" vertical="center" wrapText="1"/>
      <protection locked="0"/>
    </xf>
    <xf numFmtId="0" fontId="52" fillId="5" borderId="802" xfId="6" quotePrefix="1" applyFont="1" applyFill="1" applyBorder="1" applyAlignment="1" applyProtection="1">
      <alignment horizontal="center" vertical="center" wrapText="1"/>
      <protection locked="0"/>
    </xf>
    <xf numFmtId="0" fontId="52" fillId="5" borderId="821" xfId="6" quotePrefix="1" applyFont="1" applyFill="1" applyBorder="1" applyAlignment="1" applyProtection="1">
      <alignment horizontal="center" vertical="center" wrapText="1"/>
      <protection locked="0"/>
    </xf>
    <xf numFmtId="0" fontId="50" fillId="5" borderId="803" xfId="6" applyFont="1" applyFill="1" applyBorder="1" applyAlignment="1" applyProtection="1">
      <alignment horizontal="center" vertical="center" wrapText="1"/>
    </xf>
    <xf numFmtId="0" fontId="50" fillId="5" borderId="804" xfId="6" applyFont="1" applyFill="1" applyBorder="1" applyAlignment="1" applyProtection="1">
      <alignment horizontal="center" vertical="center" wrapText="1"/>
    </xf>
    <xf numFmtId="0" fontId="50" fillId="5" borderId="805" xfId="6" applyFont="1" applyFill="1" applyBorder="1" applyAlignment="1" applyProtection="1">
      <alignment horizontal="center" vertical="center" wrapText="1"/>
    </xf>
    <xf numFmtId="0" fontId="52" fillId="5" borderId="823" xfId="6" quotePrefix="1" applyFont="1" applyFill="1" applyBorder="1" applyAlignment="1" applyProtection="1">
      <alignment horizontal="center" vertical="center" wrapText="1"/>
      <protection locked="0"/>
    </xf>
    <xf numFmtId="0" fontId="52" fillId="5" borderId="824" xfId="6" quotePrefix="1" applyFont="1" applyFill="1" applyBorder="1" applyAlignment="1" applyProtection="1">
      <alignment horizontal="center" vertical="center" wrapText="1"/>
      <protection locked="0"/>
    </xf>
    <xf numFmtId="0" fontId="52" fillId="5" borderId="825" xfId="6" quotePrefix="1" applyFont="1" applyFill="1" applyBorder="1" applyAlignment="1" applyProtection="1">
      <alignment horizontal="center" vertical="center" wrapText="1"/>
      <protection locked="0"/>
    </xf>
    <xf numFmtId="0" fontId="52" fillId="5" borderId="764" xfId="6" quotePrefix="1" applyFont="1" applyFill="1" applyBorder="1" applyAlignment="1" applyProtection="1">
      <alignment horizontal="center" vertical="center" wrapText="1"/>
      <protection locked="0"/>
    </xf>
    <xf numFmtId="0" fontId="52" fillId="5" borderId="774" xfId="6" quotePrefix="1" applyFont="1" applyFill="1" applyBorder="1" applyAlignment="1" applyProtection="1">
      <alignment horizontal="center" vertical="center" wrapText="1"/>
      <protection locked="0"/>
    </xf>
    <xf numFmtId="0" fontId="52" fillId="5" borderId="775" xfId="6" quotePrefix="1" applyFont="1" applyFill="1" applyBorder="1" applyAlignment="1" applyProtection="1">
      <alignment horizontal="center" vertical="center" wrapText="1"/>
      <protection locked="0"/>
    </xf>
    <xf numFmtId="0" fontId="52" fillId="5" borderId="769" xfId="6" quotePrefix="1" applyFont="1" applyFill="1" applyBorder="1" applyAlignment="1" applyProtection="1">
      <alignment horizontal="center" vertical="center" wrapText="1"/>
      <protection locked="0"/>
    </xf>
    <xf numFmtId="0" fontId="50" fillId="5" borderId="775" xfId="6" quotePrefix="1" applyFont="1" applyFill="1" applyBorder="1" applyAlignment="1" applyProtection="1">
      <alignment horizontal="center" vertical="center" wrapText="1"/>
      <protection locked="0"/>
    </xf>
    <xf numFmtId="0" fontId="52" fillId="5" borderId="760" xfId="0" applyFont="1" applyFill="1" applyBorder="1" applyAlignment="1" applyProtection="1">
      <alignment horizontal="center" vertical="center"/>
      <protection locked="0"/>
    </xf>
    <xf numFmtId="0" fontId="52" fillId="5" borderId="756" xfId="0" applyFont="1" applyFill="1" applyBorder="1" applyAlignment="1" applyProtection="1">
      <alignment horizontal="center" vertical="center"/>
      <protection locked="0"/>
    </xf>
    <xf numFmtId="0" fontId="52" fillId="5" borderId="757" xfId="10" quotePrefix="1" applyFont="1" applyFill="1" applyBorder="1" applyAlignment="1" applyProtection="1">
      <alignment horizontal="center" vertical="center" wrapText="1"/>
      <protection locked="0"/>
    </xf>
    <xf numFmtId="0" fontId="52" fillId="5" borderId="805" xfId="10" quotePrefix="1" applyFont="1" applyFill="1" applyBorder="1" applyAlignment="1" applyProtection="1">
      <alignment horizontal="center" vertical="center" wrapText="1"/>
      <protection locked="0"/>
    </xf>
    <xf numFmtId="0" fontId="50" fillId="5" borderId="143" xfId="6" quotePrefix="1" applyFont="1" applyFill="1" applyBorder="1" applyAlignment="1" applyProtection="1">
      <alignment horizontal="center" vertical="center" wrapText="1"/>
    </xf>
    <xf numFmtId="0" fontId="53" fillId="5" borderId="758" xfId="0" applyFont="1" applyFill="1" applyBorder="1" applyAlignment="1" applyProtection="1">
      <alignment horizontal="center" vertical="center"/>
    </xf>
    <xf numFmtId="0" fontId="52" fillId="5" borderId="804" xfId="10" quotePrefix="1" applyFont="1" applyFill="1" applyBorder="1" applyAlignment="1" applyProtection="1">
      <alignment horizontal="center" vertical="center" wrapText="1"/>
    </xf>
    <xf numFmtId="0" fontId="52" fillId="5" borderId="805" xfId="10" quotePrefix="1" applyFont="1" applyFill="1" applyBorder="1" applyAlignment="1" applyProtection="1">
      <alignment horizontal="center" vertical="center" wrapText="1"/>
    </xf>
    <xf numFmtId="0" fontId="52" fillId="5" borderId="673" xfId="10" quotePrefix="1" applyFont="1" applyFill="1" applyBorder="1" applyAlignment="1" applyProtection="1">
      <alignment horizontal="center" vertical="center" wrapText="1"/>
    </xf>
    <xf numFmtId="0" fontId="52" fillId="5" borderId="674" xfId="10" quotePrefix="1" applyFont="1" applyFill="1" applyBorder="1" applyAlignment="1" applyProtection="1">
      <alignment horizontal="center" vertical="center" wrapText="1"/>
    </xf>
    <xf numFmtId="0" fontId="53" fillId="4" borderId="143" xfId="10" quotePrefix="1" applyFont="1" applyFill="1" applyBorder="1" applyAlignment="1" applyProtection="1">
      <alignment vertical="center" wrapText="1"/>
      <protection locked="0"/>
    </xf>
    <xf numFmtId="0" fontId="52" fillId="5" borderId="803" xfId="0" applyFont="1" applyFill="1" applyBorder="1" applyAlignment="1" applyProtection="1">
      <alignment horizontal="center" vertical="center"/>
      <protection locked="0"/>
    </xf>
    <xf numFmtId="0" fontId="52" fillId="5" borderId="804" xfId="0" applyFont="1" applyFill="1" applyBorder="1" applyAlignment="1" applyProtection="1">
      <alignment horizontal="center" vertical="center"/>
      <protection locked="0"/>
    </xf>
    <xf numFmtId="0" fontId="52" fillId="5" borderId="672" xfId="0" applyFont="1" applyFill="1" applyBorder="1" applyAlignment="1" applyProtection="1">
      <alignment horizontal="center" vertical="center"/>
      <protection locked="0"/>
    </xf>
    <xf numFmtId="0" fontId="52" fillId="5" borderId="673" xfId="0" applyFont="1" applyFill="1" applyBorder="1" applyAlignment="1" applyProtection="1">
      <alignment horizontal="center" vertical="center"/>
      <protection locked="0"/>
    </xf>
    <xf numFmtId="0" fontId="50" fillId="5" borderId="672" xfId="6" applyFont="1" applyFill="1" applyBorder="1" applyAlignment="1" applyProtection="1">
      <alignment horizontal="center" vertical="center" wrapText="1"/>
    </xf>
    <xf numFmtId="0" fontId="50" fillId="5" borderId="673" xfId="6" applyFont="1" applyFill="1" applyBorder="1" applyAlignment="1" applyProtection="1">
      <alignment horizontal="center" vertical="center" wrapText="1"/>
    </xf>
    <xf numFmtId="0" fontId="50" fillId="5" borderId="674" xfId="6" applyFont="1" applyFill="1" applyBorder="1" applyAlignment="1" applyProtection="1">
      <alignment horizontal="center" vertical="center" wrapText="1"/>
    </xf>
    <xf numFmtId="0" fontId="50" fillId="4" borderId="776" xfId="3" quotePrefix="1" applyFont="1" applyFill="1" applyBorder="1" applyAlignment="1" applyProtection="1">
      <alignment horizontal="center" textRotation="90" wrapText="1"/>
      <protection locked="0"/>
    </xf>
    <xf numFmtId="0" fontId="53" fillId="4" borderId="768" xfId="10" quotePrefix="1" applyFont="1" applyFill="1" applyBorder="1" applyAlignment="1" applyProtection="1">
      <alignment vertical="center" wrapText="1"/>
      <protection locked="0"/>
    </xf>
    <xf numFmtId="0" fontId="50" fillId="4" borderId="764" xfId="10" quotePrefix="1" applyFont="1" applyFill="1" applyBorder="1" applyAlignment="1" applyProtection="1">
      <alignment vertical="center" wrapText="1"/>
      <protection locked="0"/>
    </xf>
    <xf numFmtId="0" fontId="50" fillId="4" borderId="774" xfId="10" quotePrefix="1" applyFont="1" applyFill="1" applyBorder="1" applyAlignment="1" applyProtection="1">
      <alignment vertical="center" wrapText="1"/>
      <protection locked="0"/>
    </xf>
    <xf numFmtId="0" fontId="52" fillId="4" borderId="828" xfId="10" quotePrefix="1" applyFont="1" applyFill="1" applyBorder="1" applyAlignment="1" applyProtection="1">
      <alignment vertical="center" wrapText="1"/>
      <protection locked="0"/>
    </xf>
    <xf numFmtId="0" fontId="52" fillId="4" borderId="775" xfId="10" quotePrefix="1" applyFont="1" applyFill="1" applyBorder="1" applyAlignment="1" applyProtection="1">
      <alignment vertical="center" wrapText="1"/>
      <protection locked="0"/>
    </xf>
    <xf numFmtId="0" fontId="50" fillId="4" borderId="769" xfId="10" quotePrefix="1" applyFont="1" applyFill="1" applyBorder="1" applyAlignment="1" applyProtection="1">
      <alignment vertical="center" wrapText="1"/>
      <protection locked="0"/>
    </xf>
    <xf numFmtId="0" fontId="53" fillId="4" borderId="764" xfId="0" applyFont="1" applyFill="1" applyBorder="1" applyAlignment="1" applyProtection="1">
      <alignment horizontal="left" vertical="center" wrapText="1"/>
      <protection locked="0"/>
    </xf>
    <xf numFmtId="0" fontId="53" fillId="4" borderId="774" xfId="0" applyFont="1" applyFill="1" applyBorder="1" applyAlignment="1" applyProtection="1">
      <alignment horizontal="left" vertical="center" wrapText="1"/>
      <protection locked="0"/>
    </xf>
    <xf numFmtId="0" fontId="53" fillId="4" borderId="775" xfId="0" applyFont="1" applyFill="1" applyBorder="1" applyAlignment="1" applyProtection="1">
      <alignment horizontal="left" vertical="center" wrapText="1"/>
      <protection locked="0"/>
    </xf>
    <xf numFmtId="0" fontId="52" fillId="5" borderId="822" xfId="10" quotePrefix="1" applyFont="1" applyFill="1" applyBorder="1" applyAlignment="1">
      <alignment horizontal="left" vertical="center" wrapText="1"/>
    </xf>
    <xf numFmtId="0" fontId="52" fillId="5" borderId="766" xfId="10" quotePrefix="1" applyFont="1" applyFill="1" applyBorder="1" applyAlignment="1" applyProtection="1">
      <alignment horizontal="center" vertical="center" wrapText="1"/>
    </xf>
    <xf numFmtId="0" fontId="77" fillId="5" borderId="766" xfId="10" quotePrefix="1" applyFont="1" applyFill="1" applyBorder="1" applyAlignment="1" applyProtection="1">
      <alignment horizontal="left" vertical="center" wrapText="1"/>
    </xf>
    <xf numFmtId="0" fontId="77" fillId="5" borderId="820" xfId="10" quotePrefix="1" applyFont="1" applyFill="1" applyBorder="1" applyAlignment="1">
      <alignment horizontal="left" vertical="center" wrapText="1"/>
    </xf>
    <xf numFmtId="0" fontId="77" fillId="5" borderId="803" xfId="10" quotePrefix="1" applyFont="1" applyFill="1" applyBorder="1" applyAlignment="1" applyProtection="1">
      <alignment horizontal="left" vertical="center" wrapText="1"/>
    </xf>
    <xf numFmtId="0" fontId="77" fillId="5" borderId="804" xfId="10" quotePrefix="1" applyFont="1" applyFill="1" applyBorder="1" applyAlignment="1" applyProtection="1">
      <alignment horizontal="left" vertical="center" wrapText="1"/>
    </xf>
    <xf numFmtId="0" fontId="77" fillId="5" borderId="805" xfId="10" quotePrefix="1" applyFont="1" applyFill="1" applyBorder="1" applyAlignment="1" applyProtection="1">
      <alignment horizontal="left" vertical="center" wrapText="1"/>
    </xf>
    <xf numFmtId="0" fontId="78" fillId="5" borderId="820" xfId="28" quotePrefix="1" applyFont="1" applyFill="1" applyBorder="1" applyAlignment="1">
      <alignment vertical="center" wrapText="1"/>
    </xf>
    <xf numFmtId="0" fontId="77" fillId="5" borderId="822" xfId="10" quotePrefix="1" applyFont="1" applyFill="1" applyBorder="1" applyAlignment="1">
      <alignment horizontal="left" vertical="center" wrapText="1"/>
    </xf>
    <xf numFmtId="0" fontId="77" fillId="5" borderId="672" xfId="10" quotePrefix="1" applyFont="1" applyFill="1" applyBorder="1" applyAlignment="1" applyProtection="1">
      <alignment horizontal="left" vertical="center" wrapText="1"/>
    </xf>
    <xf numFmtId="0" fontId="77" fillId="5" borderId="673" xfId="10" quotePrefix="1" applyFont="1" applyFill="1" applyBorder="1" applyAlignment="1" applyProtection="1">
      <alignment horizontal="left" vertical="center" wrapText="1"/>
    </xf>
    <xf numFmtId="0" fontId="77" fillId="5" borderId="674" xfId="10" quotePrefix="1" applyFont="1" applyFill="1" applyBorder="1" applyAlignment="1" applyProtection="1">
      <alignment horizontal="left" vertical="center" wrapText="1"/>
    </xf>
    <xf numFmtId="0" fontId="50" fillId="5" borderId="506" xfId="10" quotePrefix="1" applyFont="1" applyFill="1" applyBorder="1" applyAlignment="1" applyProtection="1">
      <alignment horizontal="center" vertical="center" wrapText="1"/>
    </xf>
    <xf numFmtId="0" fontId="77" fillId="5" borderId="766" xfId="10" quotePrefix="1" applyFont="1" applyFill="1" applyBorder="1" applyAlignment="1" applyProtection="1">
      <alignment horizontal="center" vertical="center" wrapText="1"/>
    </xf>
    <xf numFmtId="0" fontId="77" fillId="5" borderId="803" xfId="10" quotePrefix="1" applyFont="1" applyFill="1" applyBorder="1" applyAlignment="1" applyProtection="1">
      <alignment horizontal="center" vertical="center" wrapText="1"/>
    </xf>
    <xf numFmtId="0" fontId="77" fillId="5" borderId="672" xfId="10" quotePrefix="1" applyFont="1" applyFill="1" applyBorder="1" applyAlignment="1" applyProtection="1">
      <alignment horizontal="center" vertical="center" wrapText="1"/>
    </xf>
    <xf numFmtId="0" fontId="50" fillId="5" borderId="776" xfId="6" quotePrefix="1" applyFont="1" applyFill="1" applyBorder="1" applyAlignment="1" applyProtection="1">
      <alignment vertical="center" wrapText="1"/>
      <protection locked="0"/>
    </xf>
    <xf numFmtId="0" fontId="50" fillId="5" borderId="777" xfId="6" quotePrefix="1" applyFont="1" applyFill="1" applyBorder="1" applyAlignment="1" applyProtection="1">
      <alignment vertical="center" wrapText="1"/>
      <protection locked="0"/>
    </xf>
    <xf numFmtId="0" fontId="53" fillId="5" borderId="506" xfId="0" applyFont="1" applyFill="1" applyBorder="1" applyAlignment="1" applyProtection="1">
      <alignment horizontal="center" vertical="center" wrapText="1"/>
      <protection locked="0"/>
    </xf>
    <xf numFmtId="0" fontId="53" fillId="5" borderId="766" xfId="0" applyFont="1" applyFill="1" applyBorder="1" applyAlignment="1" applyProtection="1">
      <alignment horizontal="center" vertical="center" wrapText="1"/>
    </xf>
    <xf numFmtId="0" fontId="52" fillId="5" borderId="506" xfId="10" quotePrefix="1" applyFont="1" applyFill="1" applyBorder="1" applyAlignment="1" applyProtection="1">
      <alignment horizontal="center" vertical="center" wrapText="1"/>
      <protection locked="0"/>
    </xf>
    <xf numFmtId="0" fontId="52" fillId="5" borderId="825" xfId="10" quotePrefix="1" applyFont="1" applyFill="1" applyBorder="1" applyAlignment="1" applyProtection="1">
      <alignment horizontal="center" vertical="center" wrapText="1"/>
      <protection locked="0"/>
    </xf>
    <xf numFmtId="0" fontId="77" fillId="5" borderId="767" xfId="10" quotePrefix="1" applyFont="1" applyFill="1" applyBorder="1" applyAlignment="1">
      <alignment horizontal="left" vertical="center" wrapText="1"/>
    </xf>
    <xf numFmtId="0" fontId="77" fillId="5" borderId="766" xfId="10" quotePrefix="1" applyFont="1" applyFill="1" applyBorder="1" applyAlignment="1" applyProtection="1">
      <alignment horizontal="left" vertical="center" wrapText="1"/>
      <protection locked="0"/>
    </xf>
    <xf numFmtId="0" fontId="77" fillId="5" borderId="803" xfId="10" quotePrefix="1" applyFont="1" applyFill="1" applyBorder="1" applyAlignment="1" applyProtection="1">
      <alignment horizontal="left" vertical="center" wrapText="1"/>
      <protection locked="0"/>
    </xf>
    <xf numFmtId="0" fontId="53" fillId="5" borderId="803" xfId="0" applyFont="1" applyFill="1" applyBorder="1" applyAlignment="1" applyProtection="1">
      <alignment horizontal="center" vertical="center" wrapText="1"/>
    </xf>
    <xf numFmtId="0" fontId="53" fillId="5" borderId="804" xfId="0" applyFont="1" applyFill="1" applyBorder="1" applyAlignment="1" applyProtection="1">
      <alignment horizontal="center" vertical="center" wrapText="1"/>
    </xf>
    <xf numFmtId="0" fontId="53" fillId="5" borderId="805" xfId="0" applyFont="1" applyFill="1" applyBorder="1" applyAlignment="1" applyProtection="1">
      <alignment horizontal="center" vertical="center" wrapText="1"/>
    </xf>
    <xf numFmtId="0" fontId="53" fillId="5" borderId="825" xfId="0" applyFont="1" applyFill="1" applyBorder="1" applyAlignment="1" applyProtection="1">
      <alignment horizontal="center" vertical="center" wrapText="1"/>
    </xf>
    <xf numFmtId="0" fontId="53" fillId="5" borderId="831" xfId="0" applyFont="1" applyFill="1" applyBorder="1" applyAlignment="1" applyProtection="1">
      <alignment horizontal="center" vertical="center" wrapText="1"/>
    </xf>
    <xf numFmtId="0" fontId="52" fillId="5" borderId="803" xfId="10" quotePrefix="1" applyFont="1" applyFill="1" applyBorder="1" applyAlignment="1" applyProtection="1">
      <alignment horizontal="center" vertical="center" wrapText="1"/>
      <protection locked="0"/>
    </xf>
    <xf numFmtId="0" fontId="50" fillId="5" borderId="832" xfId="10" quotePrefix="1" applyFont="1" applyFill="1" applyBorder="1" applyAlignment="1" applyProtection="1">
      <alignment horizontal="center" vertical="center" wrapText="1"/>
    </xf>
    <xf numFmtId="0" fontId="52" fillId="5" borderId="766" xfId="10" quotePrefix="1" applyFont="1" applyFill="1" applyBorder="1" applyAlignment="1" applyProtection="1">
      <alignment horizontal="center" vertical="center" wrapText="1"/>
      <protection locked="0"/>
    </xf>
    <xf numFmtId="0" fontId="52" fillId="5" borderId="804" xfId="10" quotePrefix="1" applyFont="1" applyFill="1" applyBorder="1" applyAlignment="1" applyProtection="1">
      <alignment horizontal="center" vertical="center" wrapText="1"/>
      <protection locked="0"/>
    </xf>
    <xf numFmtId="0" fontId="50" fillId="5" borderId="776" xfId="10" quotePrefix="1" applyFont="1" applyFill="1" applyBorder="1" applyAlignment="1" applyProtection="1">
      <alignment horizontal="center" vertical="center" wrapText="1"/>
    </xf>
    <xf numFmtId="0" fontId="52" fillId="5" borderId="776" xfId="6" quotePrefix="1" applyFont="1" applyFill="1" applyBorder="1" applyAlignment="1" applyProtection="1">
      <alignment horizontal="center" vertical="center" wrapText="1"/>
      <protection locked="0"/>
    </xf>
    <xf numFmtId="0" fontId="52" fillId="5" borderId="777" xfId="6" quotePrefix="1" applyFont="1" applyFill="1" applyBorder="1" applyAlignment="1" applyProtection="1">
      <alignment horizontal="center" vertical="center" wrapText="1"/>
      <protection locked="0"/>
    </xf>
    <xf numFmtId="0" fontId="52" fillId="5" borderId="778" xfId="6" quotePrefix="1" applyFont="1" applyFill="1" applyBorder="1" applyAlignment="1" applyProtection="1">
      <alignment horizontal="center" vertical="center" wrapText="1"/>
      <protection locked="0"/>
    </xf>
    <xf numFmtId="0" fontId="50" fillId="5" borderId="834" xfId="10" quotePrefix="1" applyFont="1" applyFill="1" applyBorder="1" applyAlignment="1">
      <alignment horizontal="left" vertical="center" wrapText="1"/>
    </xf>
    <xf numFmtId="0" fontId="77" fillId="5" borderId="804" xfId="10" quotePrefix="1" applyFont="1" applyFill="1" applyBorder="1" applyAlignment="1" applyProtection="1">
      <alignment horizontal="left" vertical="center" wrapText="1"/>
      <protection locked="0"/>
    </xf>
    <xf numFmtId="0" fontId="77" fillId="5" borderId="805" xfId="10" quotePrefix="1" applyFont="1" applyFill="1" applyBorder="1" applyAlignment="1" applyProtection="1">
      <alignment horizontal="left" vertical="center" wrapText="1"/>
      <protection locked="0"/>
    </xf>
    <xf numFmtId="0" fontId="77" fillId="5" borderId="834" xfId="10" quotePrefix="1" applyFont="1" applyFill="1" applyBorder="1" applyAlignment="1">
      <alignment horizontal="left" vertical="center" wrapText="1"/>
    </xf>
    <xf numFmtId="0" fontId="50" fillId="5" borderId="768" xfId="10" quotePrefix="1" applyFont="1" applyFill="1" applyBorder="1" applyAlignment="1" applyProtection="1">
      <alignment horizontal="center" vertical="center" wrapText="1"/>
    </xf>
    <xf numFmtId="0" fontId="53" fillId="5" borderId="768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820" xfId="10" quotePrefix="1" applyFont="1" applyFill="1" applyBorder="1" applyAlignment="1">
      <alignment horizontal="left" vertical="center" wrapText="1"/>
    </xf>
    <xf numFmtId="0" fontId="53" fillId="5" borderId="776" xfId="0" applyFont="1" applyFill="1" applyBorder="1" applyAlignment="1" applyProtection="1">
      <alignment horizontal="center" vertical="center" wrapText="1"/>
      <protection locked="0"/>
    </xf>
    <xf numFmtId="0" fontId="53" fillId="5" borderId="777" xfId="0" applyFont="1" applyFill="1" applyBorder="1" applyAlignment="1" applyProtection="1">
      <alignment horizontal="center" vertical="center" wrapText="1"/>
      <protection locked="0"/>
    </xf>
    <xf numFmtId="0" fontId="53" fillId="5" borderId="778" xfId="0" applyFont="1" applyFill="1" applyBorder="1" applyAlignment="1" applyProtection="1">
      <alignment horizontal="center" vertical="center" wrapText="1"/>
      <protection locked="0"/>
    </xf>
    <xf numFmtId="0" fontId="53" fillId="5" borderId="498" xfId="0" applyFont="1" applyFill="1" applyBorder="1" applyAlignment="1" applyProtection="1">
      <alignment horizontal="center" vertical="center" wrapText="1"/>
    </xf>
    <xf numFmtId="0" fontId="53" fillId="5" borderId="499" xfId="0" applyFont="1" applyFill="1" applyBorder="1" applyAlignment="1" applyProtection="1">
      <alignment horizontal="center" vertical="center" wrapText="1"/>
    </xf>
    <xf numFmtId="0" fontId="53" fillId="5" borderId="500" xfId="0" applyFont="1" applyFill="1" applyBorder="1" applyAlignment="1" applyProtection="1">
      <alignment horizontal="center" vertical="center" wrapText="1"/>
    </xf>
    <xf numFmtId="0" fontId="50" fillId="5" borderId="758" xfId="10" quotePrefix="1" applyFont="1" applyFill="1" applyBorder="1" applyAlignment="1" applyProtection="1">
      <alignment horizontal="center" vertical="center" wrapText="1"/>
    </xf>
    <xf numFmtId="0" fontId="52" fillId="5" borderId="498" xfId="10" quotePrefix="1" applyFont="1" applyFill="1" applyBorder="1" applyAlignment="1" applyProtection="1">
      <alignment horizontal="center" vertical="center" wrapText="1"/>
      <protection locked="0"/>
    </xf>
    <xf numFmtId="0" fontId="53" fillId="5" borderId="835" xfId="0" applyFont="1" applyFill="1" applyBorder="1" applyAlignment="1" applyProtection="1">
      <alignment horizontal="center" vertical="center" wrapText="1"/>
    </xf>
    <xf numFmtId="0" fontId="53" fillId="5" borderId="836" xfId="0" applyFont="1" applyFill="1" applyBorder="1" applyAlignment="1" applyProtection="1">
      <alignment horizontal="center" vertical="center" wrapText="1"/>
    </xf>
    <xf numFmtId="0" fontId="53" fillId="5" borderId="834" xfId="0" applyFont="1" applyFill="1" applyBorder="1" applyAlignment="1" applyProtection="1">
      <alignment horizontal="left" vertical="center" wrapText="1"/>
      <protection locked="0"/>
    </xf>
    <xf numFmtId="0" fontId="52" fillId="5" borderId="835" xfId="10" quotePrefix="1" applyFont="1" applyFill="1" applyBorder="1" applyAlignment="1" applyProtection="1">
      <alignment horizontal="center" vertical="center" wrapText="1"/>
    </xf>
    <xf numFmtId="0" fontId="52" fillId="5" borderId="836" xfId="10" quotePrefix="1" applyFont="1" applyFill="1" applyBorder="1" applyAlignment="1" applyProtection="1">
      <alignment horizontal="center" vertical="center" wrapText="1"/>
    </xf>
    <xf numFmtId="0" fontId="50" fillId="5" borderId="774" xfId="10" quotePrefix="1" applyFont="1" applyFill="1" applyBorder="1" applyAlignment="1" applyProtection="1">
      <alignment horizontal="center" vertical="center" wrapText="1"/>
    </xf>
    <xf numFmtId="0" fontId="50" fillId="5" borderId="775" xfId="10" quotePrefix="1" applyFont="1" applyFill="1" applyBorder="1" applyAlignment="1" applyProtection="1">
      <alignment horizontal="center" vertical="center" wrapText="1"/>
    </xf>
    <xf numFmtId="0" fontId="77" fillId="5" borderId="835" xfId="10" quotePrefix="1" applyFont="1" applyFill="1" applyBorder="1" applyAlignment="1" applyProtection="1">
      <alignment horizontal="left" vertical="center" wrapText="1"/>
    </xf>
    <xf numFmtId="0" fontId="77" fillId="5" borderId="836" xfId="10" quotePrefix="1" applyFont="1" applyFill="1" applyBorder="1" applyAlignment="1" applyProtection="1">
      <alignment horizontal="left" vertical="center" wrapText="1"/>
    </xf>
    <xf numFmtId="0" fontId="52" fillId="5" borderId="498" xfId="10" quotePrefix="1" applyFont="1" applyFill="1" applyBorder="1" applyAlignment="1" applyProtection="1">
      <alignment horizontal="center" vertical="center" wrapText="1"/>
    </xf>
    <xf numFmtId="0" fontId="52" fillId="5" borderId="499" xfId="10" quotePrefix="1" applyFont="1" applyFill="1" applyBorder="1" applyAlignment="1" applyProtection="1">
      <alignment horizontal="center" vertical="center" wrapText="1"/>
    </xf>
    <xf numFmtId="0" fontId="52" fillId="5" borderId="500" xfId="10" quotePrefix="1" applyFont="1" applyFill="1" applyBorder="1" applyAlignment="1" applyProtection="1">
      <alignment horizontal="center" vertical="center" wrapText="1"/>
    </xf>
    <xf numFmtId="0" fontId="77" fillId="5" borderId="835" xfId="10" quotePrefix="1" applyFont="1" applyFill="1" applyBorder="1" applyAlignment="1" applyProtection="1">
      <alignment horizontal="center" vertical="center" wrapText="1"/>
    </xf>
    <xf numFmtId="0" fontId="77" fillId="5" borderId="836" xfId="10" quotePrefix="1" applyFont="1" applyFill="1" applyBorder="1" applyAlignment="1" applyProtection="1">
      <alignment horizontal="center" vertical="center" wrapText="1"/>
    </xf>
    <xf numFmtId="0" fontId="77" fillId="5" borderId="804" xfId="10" quotePrefix="1" applyFont="1" applyFill="1" applyBorder="1" applyAlignment="1" applyProtection="1">
      <alignment horizontal="center" vertical="center" wrapText="1"/>
    </xf>
    <xf numFmtId="0" fontId="77" fillId="5" borderId="805" xfId="10" quotePrefix="1" applyFont="1" applyFill="1" applyBorder="1" applyAlignment="1" applyProtection="1">
      <alignment horizontal="center" vertical="center" wrapText="1"/>
    </xf>
    <xf numFmtId="0" fontId="77" fillId="5" borderId="673" xfId="10" quotePrefix="1" applyFont="1" applyFill="1" applyBorder="1" applyAlignment="1" applyProtection="1">
      <alignment horizontal="center" vertical="center" wrapText="1"/>
    </xf>
    <xf numFmtId="0" fontId="77" fillId="5" borderId="674" xfId="10" quotePrefix="1" applyFont="1" applyFill="1" applyBorder="1" applyAlignment="1" applyProtection="1">
      <alignment horizontal="center" vertical="center" wrapText="1"/>
    </xf>
    <xf numFmtId="0" fontId="50" fillId="5" borderId="777" xfId="6" quotePrefix="1" applyFont="1" applyFill="1" applyBorder="1" applyAlignment="1" applyProtection="1">
      <alignment horizontal="center" vertical="center" wrapText="1"/>
    </xf>
    <xf numFmtId="0" fontId="50" fillId="5" borderId="778" xfId="6" quotePrefix="1" applyFont="1" applyFill="1" applyBorder="1" applyAlignment="1" applyProtection="1">
      <alignment horizontal="center" vertical="center" wrapText="1"/>
    </xf>
    <xf numFmtId="0" fontId="50" fillId="5" borderId="778" xfId="6" quotePrefix="1" applyFont="1" applyFill="1" applyBorder="1" applyAlignment="1" applyProtection="1">
      <alignment vertical="center" wrapText="1"/>
      <protection locked="0"/>
    </xf>
    <xf numFmtId="0" fontId="8" fillId="5" borderId="835" xfId="0" applyFont="1" applyFill="1" applyBorder="1" applyAlignment="1">
      <alignment horizontal="center" wrapText="1"/>
    </xf>
    <xf numFmtId="0" fontId="8" fillId="5" borderId="836" xfId="0" applyFont="1" applyFill="1" applyBorder="1" applyAlignment="1">
      <alignment horizontal="center" wrapText="1"/>
    </xf>
    <xf numFmtId="0" fontId="77" fillId="5" borderId="835" xfId="10" quotePrefix="1" applyFont="1" applyFill="1" applyBorder="1" applyAlignment="1" applyProtection="1">
      <alignment horizontal="left" vertical="center" wrapText="1"/>
      <protection locked="0"/>
    </xf>
    <xf numFmtId="0" fontId="77" fillId="5" borderId="836" xfId="10" quotePrefix="1" applyFont="1" applyFill="1" applyBorder="1" applyAlignment="1" applyProtection="1">
      <alignment horizontal="left" vertical="center" wrapText="1"/>
      <protection locked="0"/>
    </xf>
    <xf numFmtId="0" fontId="52" fillId="5" borderId="499" xfId="10" quotePrefix="1" applyFont="1" applyFill="1" applyBorder="1" applyAlignment="1" applyProtection="1">
      <alignment horizontal="center" vertical="center" wrapText="1"/>
      <protection locked="0"/>
    </xf>
    <xf numFmtId="0" fontId="52" fillId="5" borderId="500" xfId="10" quotePrefix="1" applyFont="1" applyFill="1" applyBorder="1" applyAlignment="1" applyProtection="1">
      <alignment horizontal="center" vertical="center" wrapText="1"/>
      <protection locked="0"/>
    </xf>
    <xf numFmtId="0" fontId="52" fillId="5" borderId="824" xfId="10" quotePrefix="1" applyFont="1" applyFill="1" applyBorder="1" applyAlignment="1" applyProtection="1">
      <alignment horizontal="center" vertical="center" wrapText="1"/>
      <protection locked="0"/>
    </xf>
    <xf numFmtId="0" fontId="52" fillId="5" borderId="831" xfId="10" quotePrefix="1" applyFont="1" applyFill="1" applyBorder="1" applyAlignment="1" applyProtection="1">
      <alignment horizontal="center" vertical="center" wrapText="1"/>
      <protection locked="0"/>
    </xf>
    <xf numFmtId="0" fontId="52" fillId="5" borderId="835" xfId="10" quotePrefix="1" applyFont="1" applyFill="1" applyBorder="1" applyAlignment="1" applyProtection="1">
      <alignment horizontal="center" vertical="center" wrapText="1"/>
      <protection locked="0"/>
    </xf>
    <xf numFmtId="0" fontId="52" fillId="5" borderId="836" xfId="10" quotePrefix="1" applyFont="1" applyFill="1" applyBorder="1" applyAlignment="1" applyProtection="1">
      <alignment horizontal="center" vertical="center" wrapText="1"/>
      <protection locked="0"/>
    </xf>
    <xf numFmtId="0" fontId="8" fillId="5" borderId="815" xfId="6" quotePrefix="1" applyFill="1" applyBorder="1" applyAlignment="1">
      <alignment horizontal="center" vertical="center" wrapText="1"/>
    </xf>
    <xf numFmtId="0" fontId="8" fillId="5" borderId="817" xfId="6" quotePrefix="1" applyFill="1" applyBorder="1" applyAlignment="1">
      <alignment horizontal="center" vertical="center" wrapText="1"/>
    </xf>
    <xf numFmtId="0" fontId="52" fillId="5" borderId="789" xfId="10" quotePrefix="1" applyFont="1" applyFill="1" applyBorder="1" applyAlignment="1" applyProtection="1">
      <alignment horizontal="center" vertical="center" wrapText="1"/>
      <protection locked="0"/>
    </xf>
    <xf numFmtId="0" fontId="52" fillId="5" borderId="791" xfId="10" quotePrefix="1" applyFont="1" applyFill="1" applyBorder="1" applyAlignment="1" applyProtection="1">
      <alignment horizontal="center" vertical="center" wrapText="1"/>
      <protection locked="0"/>
    </xf>
    <xf numFmtId="0" fontId="50" fillId="5" borderId="777" xfId="10" quotePrefix="1" applyFont="1" applyFill="1" applyBorder="1" applyAlignment="1" applyProtection="1">
      <alignment horizontal="center" vertical="center" wrapText="1"/>
    </xf>
    <xf numFmtId="0" fontId="50" fillId="5" borderId="778" xfId="10" quotePrefix="1" applyFont="1" applyFill="1" applyBorder="1" applyAlignment="1" applyProtection="1">
      <alignment horizontal="center" vertical="center" wrapText="1"/>
    </xf>
    <xf numFmtId="0" fontId="8" fillId="5" borderId="837" xfId="0" applyFont="1" applyFill="1" applyBorder="1" applyAlignment="1">
      <alignment horizontal="center" wrapText="1"/>
    </xf>
    <xf numFmtId="0" fontId="8" fillId="5" borderId="838" xfId="0" applyFont="1" applyFill="1" applyBorder="1" applyAlignment="1">
      <alignment horizontal="center" wrapText="1"/>
    </xf>
    <xf numFmtId="0" fontId="8" fillId="5" borderId="839" xfId="0" applyFont="1" applyFill="1" applyBorder="1" applyAlignment="1">
      <alignment horizontal="center" wrapText="1"/>
    </xf>
    <xf numFmtId="0" fontId="12" fillId="5" borderId="840" xfId="0" applyFont="1" applyFill="1" applyBorder="1"/>
    <xf numFmtId="0" fontId="52" fillId="5" borderId="841" xfId="10" quotePrefix="1" applyFont="1" applyFill="1" applyBorder="1" applyAlignment="1" applyProtection="1">
      <alignment horizontal="center" vertical="center" wrapText="1"/>
      <protection locked="0"/>
    </xf>
    <xf numFmtId="0" fontId="52" fillId="5" borderId="842" xfId="10" quotePrefix="1" applyFont="1" applyFill="1" applyBorder="1" applyAlignment="1" applyProtection="1">
      <alignment horizontal="center" vertical="center" wrapText="1"/>
      <protection locked="0"/>
    </xf>
    <xf numFmtId="0" fontId="8" fillId="5" borderId="766" xfId="6" quotePrefix="1" applyFill="1" applyBorder="1" applyAlignment="1">
      <alignment horizontal="center" vertical="center" wrapText="1"/>
    </xf>
    <xf numFmtId="0" fontId="8" fillId="5" borderId="835" xfId="6" quotePrefix="1" applyFill="1" applyBorder="1" applyAlignment="1">
      <alignment horizontal="center" vertical="center" wrapText="1"/>
    </xf>
    <xf numFmtId="0" fontId="8" fillId="5" borderId="836" xfId="6" quotePrefix="1" applyFill="1" applyBorder="1" applyAlignment="1">
      <alignment horizontal="center" vertical="center" wrapText="1"/>
    </xf>
    <xf numFmtId="0" fontId="52" fillId="5" borderId="840" xfId="10" quotePrefix="1" applyFont="1" applyFill="1" applyBorder="1" applyAlignment="1" applyProtection="1">
      <alignment horizontal="center" vertical="center" wrapText="1"/>
      <protection locked="0"/>
    </xf>
    <xf numFmtId="0" fontId="52" fillId="5" borderId="841" xfId="10" quotePrefix="1" applyFont="1" applyFill="1" applyBorder="1" applyAlignment="1" applyProtection="1">
      <alignment horizontal="center" vertical="center" wrapText="1"/>
    </xf>
    <xf numFmtId="0" fontId="77" fillId="5" borderId="841" xfId="10" quotePrefix="1" applyFont="1" applyFill="1" applyBorder="1" applyAlignment="1" applyProtection="1">
      <alignment horizontal="left" vertical="center" wrapText="1"/>
    </xf>
    <xf numFmtId="0" fontId="77" fillId="5" borderId="841" xfId="10" quotePrefix="1" applyFont="1" applyFill="1" applyBorder="1" applyAlignment="1" applyProtection="1">
      <alignment horizontal="center" vertical="center" wrapText="1"/>
    </xf>
    <xf numFmtId="0" fontId="77" fillId="5" borderId="841" xfId="10" quotePrefix="1" applyFont="1" applyFill="1" applyBorder="1" applyAlignment="1" applyProtection="1">
      <alignment horizontal="left" vertical="center" wrapText="1"/>
      <protection locked="0"/>
    </xf>
    <xf numFmtId="0" fontId="8" fillId="5" borderId="841" xfId="0" applyFont="1" applyFill="1" applyBorder="1" applyAlignment="1">
      <alignment horizontal="center" wrapText="1"/>
    </xf>
    <xf numFmtId="0" fontId="8" fillId="5" borderId="843" xfId="6" quotePrefix="1" applyFill="1" applyBorder="1" applyAlignment="1">
      <alignment horizontal="center" vertical="center" wrapText="1"/>
    </xf>
    <xf numFmtId="0" fontId="8" fillId="5" borderId="844" xfId="0" applyFont="1" applyFill="1" applyBorder="1" applyAlignment="1">
      <alignment horizontal="center" wrapText="1"/>
    </xf>
    <xf numFmtId="0" fontId="8" fillId="5" borderId="845" xfId="0" applyFont="1" applyFill="1" applyBorder="1" applyAlignment="1">
      <alignment horizontal="center" wrapText="1"/>
    </xf>
    <xf numFmtId="0" fontId="8" fillId="5" borderId="846" xfId="0" applyFont="1" applyFill="1" applyBorder="1" applyAlignment="1">
      <alignment horizontal="center" wrapText="1"/>
    </xf>
    <xf numFmtId="0" fontId="50" fillId="4" borderId="758" xfId="3" quotePrefix="1" applyFont="1" applyFill="1" applyBorder="1" applyAlignment="1" applyProtection="1">
      <alignment horizontal="center" textRotation="90" wrapText="1"/>
      <protection locked="0"/>
    </xf>
    <xf numFmtId="0" fontId="53" fillId="5" borderId="841" xfId="0" applyFont="1" applyFill="1" applyBorder="1" applyAlignment="1" applyProtection="1">
      <alignment horizontal="center" vertical="center" wrapText="1"/>
    </xf>
    <xf numFmtId="0" fontId="22" fillId="5" borderId="776" xfId="0" applyFont="1" applyFill="1" applyBorder="1" applyAlignment="1" applyProtection="1">
      <alignment horizontal="center" vertical="center"/>
    </xf>
    <xf numFmtId="0" fontId="22" fillId="5" borderId="758" xfId="0" applyFont="1" applyFill="1" applyBorder="1" applyAlignment="1" applyProtection="1">
      <alignment horizontal="center" vertical="center"/>
    </xf>
    <xf numFmtId="0" fontId="10" fillId="4" borderId="776" xfId="3" quotePrefix="1" applyFont="1" applyFill="1" applyBorder="1" applyAlignment="1">
      <alignment horizontal="center" vertical="center" wrapText="1"/>
    </xf>
    <xf numFmtId="0" fontId="11" fillId="4" borderId="776" xfId="3" quotePrefix="1" applyFont="1" applyFill="1" applyBorder="1" applyAlignment="1">
      <alignment horizontal="center" vertical="center" wrapText="1"/>
    </xf>
    <xf numFmtId="0" fontId="4" fillId="4" borderId="768" xfId="3" quotePrefix="1" applyFont="1" applyFill="1" applyBorder="1" applyAlignment="1">
      <alignment horizontal="center" vertical="center" wrapText="1"/>
    </xf>
    <xf numFmtId="0" fontId="4" fillId="4" borderId="758" xfId="3" quotePrefix="1" applyFont="1" applyFill="1" applyBorder="1" applyAlignment="1">
      <alignment horizontal="center" vertical="center" wrapText="1"/>
    </xf>
    <xf numFmtId="0" fontId="19" fillId="4" borderId="768" xfId="10" quotePrefix="1" applyFont="1" applyFill="1" applyBorder="1" applyAlignment="1">
      <alignment vertical="center" wrapText="1"/>
    </xf>
    <xf numFmtId="0" fontId="16" fillId="4" borderId="768" xfId="10" quotePrefix="1" applyFont="1" applyFill="1" applyBorder="1" applyAlignment="1">
      <alignment vertical="center" wrapText="1"/>
    </xf>
    <xf numFmtId="0" fontId="16" fillId="4" borderId="758" xfId="10" quotePrefix="1" applyFont="1" applyFill="1" applyBorder="1" applyAlignment="1">
      <alignment vertical="center" wrapText="1"/>
    </xf>
    <xf numFmtId="0" fontId="16" fillId="4" borderId="826" xfId="10" quotePrefix="1" applyFont="1" applyFill="1" applyBorder="1" applyAlignment="1">
      <alignment vertical="center" wrapText="1"/>
    </xf>
    <xf numFmtId="0" fontId="19" fillId="4" borderId="763" xfId="10" quotePrefix="1" applyFont="1" applyFill="1" applyBorder="1" applyAlignment="1">
      <alignment vertical="center" wrapText="1"/>
    </xf>
    <xf numFmtId="0" fontId="16" fillId="4" borderId="829" xfId="6" applyFont="1" applyFill="1" applyBorder="1" applyAlignment="1">
      <alignment vertical="center" wrapText="1"/>
    </xf>
    <xf numFmtId="0" fontId="17" fillId="4" borderId="822" xfId="10" quotePrefix="1" applyFont="1" applyFill="1" applyBorder="1" applyAlignment="1">
      <alignment vertical="center" wrapText="1"/>
    </xf>
    <xf numFmtId="0" fontId="17" fillId="4" borderId="820" xfId="10" quotePrefix="1" applyFont="1" applyFill="1" applyBorder="1" applyAlignment="1">
      <alignment horizontal="center" vertical="center" wrapText="1"/>
    </xf>
    <xf numFmtId="0" fontId="17" fillId="4" borderId="804" xfId="10" quotePrefix="1" applyFont="1" applyFill="1" applyBorder="1" applyAlignment="1">
      <alignment horizontal="center" vertical="center" wrapText="1"/>
    </xf>
    <xf numFmtId="0" fontId="17" fillId="4" borderId="849" xfId="10" quotePrefix="1" applyFont="1" applyFill="1" applyBorder="1" applyAlignment="1">
      <alignment horizontal="center" vertical="center" wrapText="1"/>
    </xf>
    <xf numFmtId="0" fontId="16" fillId="4" borderId="820" xfId="6" applyFont="1" applyFill="1" applyBorder="1" applyAlignment="1">
      <alignment horizontal="center" vertical="center" wrapText="1"/>
    </xf>
    <xf numFmtId="0" fontId="16" fillId="4" borderId="829" xfId="6" applyFont="1" applyFill="1" applyBorder="1" applyAlignment="1">
      <alignment horizontal="center" vertical="center" wrapText="1"/>
    </xf>
    <xf numFmtId="0" fontId="16" fillId="4" borderId="850" xfId="6" applyFont="1" applyFill="1" applyBorder="1" applyAlignment="1">
      <alignment horizontal="center" vertical="center" wrapText="1"/>
    </xf>
    <xf numFmtId="0" fontId="17" fillId="4" borderId="822" xfId="10" quotePrefix="1" applyFont="1" applyFill="1" applyBorder="1" applyAlignment="1">
      <alignment horizontal="center" vertical="center" wrapText="1"/>
    </xf>
    <xf numFmtId="0" fontId="17" fillId="4" borderId="737" xfId="10" quotePrefix="1" applyFont="1" applyFill="1" applyBorder="1" applyAlignment="1">
      <alignment horizontal="center" vertical="center" wrapText="1"/>
    </xf>
    <xf numFmtId="0" fontId="16" fillId="4" borderId="822" xfId="6" applyFont="1" applyFill="1" applyBorder="1" applyAlignment="1">
      <alignment horizontal="center" vertical="center" wrapText="1"/>
    </xf>
    <xf numFmtId="0" fontId="16" fillId="4" borderId="851" xfId="6" applyFont="1" applyFill="1" applyBorder="1" applyAlignment="1">
      <alignment horizontal="center" vertical="center" wrapText="1"/>
    </xf>
    <xf numFmtId="0" fontId="18" fillId="4" borderId="763" xfId="0" applyFont="1" applyFill="1" applyBorder="1" applyAlignment="1">
      <alignment horizontal="left" vertical="center" wrapText="1"/>
    </xf>
    <xf numFmtId="0" fontId="16" fillId="4" borderId="776" xfId="6" quotePrefix="1" applyFont="1" applyFill="1" applyBorder="1" applyAlignment="1">
      <alignment horizontal="center" vertical="center" wrapText="1"/>
    </xf>
    <xf numFmtId="0" fontId="16" fillId="4" borderId="758" xfId="6" applyFont="1" applyFill="1" applyBorder="1" applyAlignment="1">
      <alignment horizontal="center" vertical="center" wrapText="1"/>
    </xf>
    <xf numFmtId="0" fontId="16" fillId="4" borderId="758" xfId="6" quotePrefix="1" applyFont="1" applyFill="1" applyBorder="1" applyAlignment="1">
      <alignment horizontal="center" vertical="center" wrapText="1"/>
    </xf>
    <xf numFmtId="0" fontId="23" fillId="4" borderId="763" xfId="0" applyFont="1" applyFill="1" applyBorder="1" applyAlignment="1">
      <alignment horizontal="left" vertical="center" wrapText="1"/>
    </xf>
    <xf numFmtId="0" fontId="17" fillId="4" borderId="832" xfId="6" quotePrefix="1" applyFont="1" applyFill="1" applyBorder="1" applyAlignment="1">
      <alignment horizontal="center" vertical="center" wrapText="1"/>
    </xf>
    <xf numFmtId="0" fontId="17" fillId="4" borderId="774" xfId="6" quotePrefix="1" applyFont="1" applyFill="1" applyBorder="1" applyAlignment="1">
      <alignment horizontal="center" vertical="center" wrapText="1"/>
    </xf>
    <xf numFmtId="0" fontId="16" fillId="4" borderId="775" xfId="6" quotePrefix="1" applyFont="1" applyFill="1" applyBorder="1" applyAlignment="1">
      <alignment horizontal="center" vertical="center" wrapText="1"/>
    </xf>
    <xf numFmtId="0" fontId="17" fillId="4" borderId="769" xfId="6" quotePrefix="1" applyFont="1" applyFill="1" applyBorder="1" applyAlignment="1">
      <alignment horizontal="center" vertical="center" wrapText="1"/>
    </xf>
    <xf numFmtId="0" fontId="16" fillId="4" borderId="828" xfId="6" quotePrefix="1" applyFont="1" applyFill="1" applyBorder="1" applyAlignment="1">
      <alignment horizontal="center" vertical="center" wrapText="1"/>
    </xf>
    <xf numFmtId="0" fontId="16" fillId="4" borderId="852" xfId="6" quotePrefix="1" applyFont="1" applyFill="1" applyBorder="1" applyAlignment="1">
      <alignment horizontal="center" vertical="center" wrapText="1"/>
    </xf>
    <xf numFmtId="0" fontId="16" fillId="4" borderId="853" xfId="6" quotePrefix="1" applyFont="1" applyFill="1" applyBorder="1" applyAlignment="1">
      <alignment horizontal="center" vertical="center" wrapText="1"/>
    </xf>
    <xf numFmtId="0" fontId="16" fillId="4" borderId="854" xfId="6" quotePrefix="1" applyFont="1" applyFill="1" applyBorder="1" applyAlignment="1">
      <alignment horizontal="center" vertical="center" wrapText="1"/>
    </xf>
    <xf numFmtId="0" fontId="17" fillId="11" borderId="820" xfId="10" quotePrefix="1" applyFont="1" applyFill="1" applyBorder="1" applyAlignment="1">
      <alignment horizontal="center" vertical="center" wrapText="1"/>
    </xf>
    <xf numFmtId="0" fontId="17" fillId="11" borderId="804" xfId="10" quotePrefix="1" applyFont="1" applyFill="1" applyBorder="1" applyAlignment="1">
      <alignment horizontal="center" vertical="center" wrapText="1"/>
    </xf>
    <xf numFmtId="0" fontId="17" fillId="4" borderId="830" xfId="10" quotePrefix="1" applyFont="1" applyFill="1" applyBorder="1" applyAlignment="1">
      <alignment horizontal="center" vertical="center" wrapText="1"/>
    </xf>
    <xf numFmtId="0" fontId="16" fillId="4" borderId="833" xfId="6" applyFont="1" applyFill="1" applyBorder="1" applyAlignment="1">
      <alignment horizontal="center" vertical="center" wrapText="1"/>
    </xf>
    <xf numFmtId="0" fontId="19" fillId="4" borderId="758" xfId="10" quotePrefix="1" applyFont="1" applyFill="1" applyBorder="1" applyAlignment="1">
      <alignment vertical="center" wrapText="1"/>
    </xf>
    <xf numFmtId="0" fontId="16" fillId="4" borderId="776" xfId="10" quotePrefix="1" applyFont="1" applyFill="1" applyBorder="1" applyAlignment="1">
      <alignment horizontal="center" vertical="center" wrapText="1"/>
    </xf>
    <xf numFmtId="0" fontId="17" fillId="4" borderId="855" xfId="6" quotePrefix="1" applyFont="1" applyFill="1" applyBorder="1" applyAlignment="1">
      <alignment horizontal="center" vertical="center" wrapText="1"/>
    </xf>
    <xf numFmtId="0" fontId="17" fillId="4" borderId="856" xfId="6" quotePrefix="1" applyFont="1" applyFill="1" applyBorder="1" applyAlignment="1">
      <alignment horizontal="center" vertical="center" wrapText="1"/>
    </xf>
    <xf numFmtId="0" fontId="17" fillId="4" borderId="857" xfId="6" quotePrefix="1" applyFont="1" applyFill="1" applyBorder="1" applyAlignment="1">
      <alignment horizontal="center" vertical="center" wrapText="1"/>
    </xf>
    <xf numFmtId="0" fontId="16" fillId="4" borderId="768" xfId="10" quotePrefix="1" applyFont="1" applyFill="1" applyBorder="1" applyAlignment="1">
      <alignment horizontal="center" vertical="center" wrapText="1"/>
    </xf>
    <xf numFmtId="0" fontId="16" fillId="4" borderId="847" xfId="6" applyFont="1" applyFill="1" applyBorder="1" applyAlignment="1">
      <alignment horizontal="center" vertical="center" wrapText="1"/>
    </xf>
    <xf numFmtId="0" fontId="16" fillId="4" borderId="758" xfId="10" quotePrefix="1" applyFont="1" applyFill="1" applyBorder="1" applyAlignment="1">
      <alignment horizontal="center" vertical="center" wrapText="1"/>
    </xf>
    <xf numFmtId="0" fontId="21" fillId="4" borderId="768" xfId="0" applyFont="1" applyFill="1" applyBorder="1" applyAlignment="1">
      <alignment horizontal="left" vertical="center" wrapText="1"/>
    </xf>
    <xf numFmtId="0" fontId="16" fillId="4" borderId="770" xfId="6" quotePrefix="1" applyFont="1" applyFill="1" applyBorder="1" applyAlignment="1">
      <alignment horizontal="center" vertical="center" wrapText="1"/>
    </xf>
    <xf numFmtId="0" fontId="16" fillId="4" borderId="251" xfId="6" applyFont="1" applyFill="1" applyBorder="1" applyAlignment="1">
      <alignment horizontal="center" vertical="center" wrapText="1"/>
    </xf>
    <xf numFmtId="0" fontId="18" fillId="4" borderId="768" xfId="0" applyFont="1" applyFill="1" applyBorder="1" applyAlignment="1">
      <alignment horizontal="left" vertical="center" wrapText="1"/>
    </xf>
    <xf numFmtId="0" fontId="18" fillId="4" borderId="776" xfId="0" applyFont="1" applyFill="1" applyBorder="1" applyAlignment="1">
      <alignment horizontal="center" vertical="center"/>
    </xf>
    <xf numFmtId="0" fontId="18" fillId="4" borderId="758" xfId="0" applyFont="1" applyFill="1" applyBorder="1" applyAlignment="1">
      <alignment horizontal="center" vertical="center"/>
    </xf>
    <xf numFmtId="0" fontId="18" fillId="4" borderId="770" xfId="0" applyFont="1" applyFill="1" applyBorder="1" applyAlignment="1">
      <alignment horizontal="center" vertical="center"/>
    </xf>
    <xf numFmtId="0" fontId="24" fillId="4" borderId="770" xfId="0" applyFont="1" applyFill="1" applyBorder="1" applyAlignment="1">
      <alignment horizontal="center" vertical="center"/>
    </xf>
    <xf numFmtId="0" fontId="17" fillId="4" borderId="826" xfId="10" quotePrefix="1" applyFont="1" applyFill="1" applyBorder="1" applyAlignment="1">
      <alignment horizontal="center" vertical="center" wrapText="1"/>
    </xf>
    <xf numFmtId="0" fontId="24" fillId="4" borderId="776" xfId="0" applyFont="1" applyFill="1" applyBorder="1" applyAlignment="1">
      <alignment horizontal="center" vertical="center"/>
    </xf>
    <xf numFmtId="0" fontId="17" fillId="4" borderId="858" xfId="10" quotePrefix="1" applyFont="1" applyFill="1" applyBorder="1" applyAlignment="1">
      <alignment horizontal="center" vertical="center" wrapText="1"/>
    </xf>
    <xf numFmtId="0" fontId="24" fillId="4" borderId="859" xfId="0" applyFont="1" applyFill="1" applyBorder="1" applyAlignment="1">
      <alignment horizontal="center" vertical="center"/>
    </xf>
    <xf numFmtId="0" fontId="15" fillId="4" borderId="859" xfId="0" applyFont="1" applyFill="1" applyBorder="1" applyAlignment="1">
      <alignment horizontal="center" vertical="center"/>
    </xf>
    <xf numFmtId="0" fontId="15" fillId="4" borderId="770" xfId="0" applyFont="1" applyFill="1" applyBorder="1" applyAlignment="1">
      <alignment horizontal="center" vertical="center"/>
    </xf>
    <xf numFmtId="0" fontId="16" fillId="4" borderId="770" xfId="6" applyFont="1" applyFill="1" applyBorder="1" applyAlignment="1">
      <alignment horizontal="center" vertical="center" wrapText="1"/>
    </xf>
    <xf numFmtId="0" fontId="16" fillId="4" borderId="858" xfId="6" applyFont="1" applyFill="1" applyBorder="1" applyAlignment="1">
      <alignment horizontal="center" vertical="center" wrapText="1"/>
    </xf>
    <xf numFmtId="0" fontId="17" fillId="4" borderId="542" xfId="10" quotePrefix="1" applyFont="1" applyFill="1" applyBorder="1" applyAlignment="1">
      <alignment vertical="center" wrapText="1"/>
    </xf>
    <xf numFmtId="0" fontId="17" fillId="4" borderId="855" xfId="10" quotePrefix="1" applyFont="1" applyFill="1" applyBorder="1" applyAlignment="1">
      <alignment horizontal="center" vertical="center" wrapText="1"/>
    </xf>
    <xf numFmtId="0" fontId="17" fillId="4" borderId="860" xfId="10" quotePrefix="1" applyFont="1" applyFill="1" applyBorder="1" applyAlignment="1">
      <alignment horizontal="center" vertical="center" wrapText="1"/>
    </xf>
    <xf numFmtId="0" fontId="17" fillId="4" borderId="854" xfId="10" quotePrefix="1" applyFont="1" applyFill="1" applyBorder="1" applyAlignment="1">
      <alignment horizontal="center" vertical="center" wrapText="1"/>
    </xf>
    <xf numFmtId="0" fontId="17" fillId="4" borderId="652" xfId="10" quotePrefix="1" applyFont="1" applyFill="1" applyBorder="1" applyAlignment="1">
      <alignment horizontal="center" vertical="center" wrapText="1"/>
    </xf>
    <xf numFmtId="0" fontId="17" fillId="4" borderId="841" xfId="10" quotePrefix="1" applyFont="1" applyFill="1" applyBorder="1" applyAlignment="1">
      <alignment horizontal="center" vertical="center" wrapText="1"/>
    </xf>
    <xf numFmtId="0" fontId="17" fillId="4" borderId="861" xfId="10" quotePrefix="1" applyFont="1" applyFill="1" applyBorder="1" applyAlignment="1">
      <alignment horizontal="center" vertical="center" wrapText="1"/>
    </xf>
    <xf numFmtId="0" fontId="17" fillId="4" borderId="862" xfId="10" quotePrefix="1" applyFont="1" applyFill="1" applyBorder="1" applyAlignment="1">
      <alignment horizontal="center" vertical="center" wrapText="1"/>
    </xf>
    <xf numFmtId="0" fontId="17" fillId="4" borderId="863" xfId="10" quotePrefix="1" applyFont="1" applyFill="1" applyBorder="1" applyAlignment="1">
      <alignment horizontal="center" vertical="center" wrapText="1"/>
    </xf>
    <xf numFmtId="0" fontId="17" fillId="4" borderId="864" xfId="10" quotePrefix="1" applyFont="1" applyFill="1" applyBorder="1" applyAlignment="1">
      <alignment horizontal="center" vertical="center" wrapText="1"/>
    </xf>
    <xf numFmtId="0" fontId="16" fillId="4" borderId="865" xfId="6" applyFont="1" applyFill="1" applyBorder="1" applyAlignment="1">
      <alignment horizontal="center" vertical="center" wrapText="1"/>
    </xf>
    <xf numFmtId="0" fontId="16" fillId="4" borderId="863" xfId="6" applyFont="1" applyFill="1" applyBorder="1" applyAlignment="1">
      <alignment horizontal="center" vertical="center" wrapText="1"/>
    </xf>
    <xf numFmtId="0" fontId="16" fillId="4" borderId="866" xfId="6" applyFont="1" applyFill="1" applyBorder="1" applyAlignment="1">
      <alignment horizontal="center" vertical="center" wrapText="1"/>
    </xf>
    <xf numFmtId="0" fontId="16" fillId="4" borderId="859" xfId="6" quotePrefix="1" applyFont="1" applyFill="1" applyBorder="1" applyAlignment="1">
      <alignment horizontal="center" vertical="center" wrapText="1"/>
    </xf>
    <xf numFmtId="0" fontId="16" fillId="4" borderId="867" xfId="6" quotePrefix="1" applyFont="1" applyFill="1" applyBorder="1" applyAlignment="1">
      <alignment horizontal="center" vertical="center" wrapText="1"/>
    </xf>
    <xf numFmtId="0" fontId="16" fillId="4" borderId="868" xfId="6" quotePrefix="1" applyFont="1" applyFill="1" applyBorder="1" applyAlignment="1">
      <alignment horizontal="center" vertical="center" wrapText="1"/>
    </xf>
    <xf numFmtId="0" fontId="16" fillId="4" borderId="39" xfId="6" quotePrefix="1" applyFont="1" applyFill="1" applyBorder="1" applyAlignment="1">
      <alignment horizontal="center" vertical="center" wrapText="1"/>
    </xf>
    <xf numFmtId="0" fontId="16" fillId="4" borderId="49" xfId="6" quotePrefix="1" applyFont="1" applyFill="1" applyBorder="1" applyAlignment="1">
      <alignment horizontal="center" vertical="center" wrapText="1"/>
    </xf>
    <xf numFmtId="0" fontId="16" fillId="4" borderId="42" xfId="6" quotePrefix="1" applyFont="1" applyFill="1" applyBorder="1" applyAlignment="1">
      <alignment horizontal="center" vertical="center" wrapText="1"/>
    </xf>
    <xf numFmtId="0" fontId="16" fillId="4" borderId="869" xfId="6" quotePrefix="1" applyFont="1" applyFill="1" applyBorder="1" applyAlignment="1">
      <alignment horizontal="center" vertical="center" wrapText="1"/>
    </xf>
    <xf numFmtId="0" fontId="16" fillId="4" borderId="38" xfId="6" quotePrefix="1" applyFont="1" applyFill="1" applyBorder="1" applyAlignment="1">
      <alignment horizontal="center" vertical="center" wrapText="1"/>
    </xf>
    <xf numFmtId="0" fontId="16" fillId="4" borderId="769" xfId="6" quotePrefix="1" applyFont="1" applyFill="1" applyBorder="1" applyAlignment="1">
      <alignment horizontal="center" vertical="center" wrapText="1"/>
    </xf>
    <xf numFmtId="0" fontId="16" fillId="4" borderId="774" xfId="6" quotePrefix="1" applyFont="1" applyFill="1" applyBorder="1" applyAlignment="1">
      <alignment horizontal="center" vertical="center" wrapText="1"/>
    </xf>
    <xf numFmtId="0" fontId="16" fillId="4" borderId="819" xfId="6" quotePrefix="1" applyFont="1" applyFill="1" applyBorder="1" applyAlignment="1">
      <alignment horizontal="center" vertical="center" wrapText="1"/>
    </xf>
    <xf numFmtId="0" fontId="23" fillId="4" borderId="870" xfId="0" applyFont="1" applyFill="1" applyBorder="1" applyAlignment="1">
      <alignment horizontal="left" vertical="center" wrapText="1"/>
    </xf>
    <xf numFmtId="0" fontId="17" fillId="4" borderId="859" xfId="6" quotePrefix="1" applyFont="1" applyFill="1" applyBorder="1" applyAlignment="1">
      <alignment horizontal="center" vertical="center" wrapText="1"/>
    </xf>
    <xf numFmtId="0" fontId="17" fillId="4" borderId="867" xfId="6" quotePrefix="1" applyFont="1" applyFill="1" applyBorder="1" applyAlignment="1">
      <alignment horizontal="center" vertical="center" wrapText="1"/>
    </xf>
    <xf numFmtId="0" fontId="16" fillId="4" borderId="871" xfId="6" quotePrefix="1" applyFont="1" applyFill="1" applyBorder="1" applyAlignment="1">
      <alignment horizontal="center" vertical="center" wrapText="1"/>
    </xf>
    <xf numFmtId="0" fontId="17" fillId="4" borderId="770" xfId="6" quotePrefix="1" applyFont="1" applyFill="1" applyBorder="1" applyAlignment="1">
      <alignment horizontal="center" vertical="center" wrapText="1"/>
    </xf>
    <xf numFmtId="0" fontId="16" fillId="4" borderId="859" xfId="6" applyFont="1" applyFill="1" applyBorder="1" applyAlignment="1">
      <alignment horizontal="center" vertical="center" wrapText="1"/>
    </xf>
    <xf numFmtId="0" fontId="16" fillId="4" borderId="872" xfId="6" applyFont="1" applyFill="1" applyBorder="1" applyAlignment="1">
      <alignment horizontal="center" vertical="center" wrapText="1"/>
    </xf>
    <xf numFmtId="0" fontId="17" fillId="4" borderId="805" xfId="10" quotePrefix="1" applyFont="1" applyFill="1" applyBorder="1" applyAlignment="1">
      <alignment horizontal="center" vertical="center" wrapText="1"/>
    </xf>
    <xf numFmtId="0" fontId="16" fillId="4" borderId="803" xfId="6" applyFont="1" applyFill="1" applyBorder="1" applyAlignment="1">
      <alignment horizontal="center" vertical="center" wrapText="1"/>
    </xf>
    <xf numFmtId="0" fontId="16" fillId="4" borderId="804" xfId="6" applyFont="1" applyFill="1" applyBorder="1" applyAlignment="1">
      <alignment horizontal="center" vertical="center" wrapText="1"/>
    </xf>
    <xf numFmtId="0" fontId="16" fillId="4" borderId="805" xfId="6" applyFont="1" applyFill="1" applyBorder="1" applyAlignment="1">
      <alignment horizontal="center" vertical="center" wrapText="1"/>
    </xf>
    <xf numFmtId="0" fontId="24" fillId="11" borderId="803" xfId="0" applyFont="1" applyFill="1" applyBorder="1" applyAlignment="1">
      <alignment horizontal="center" vertical="center"/>
    </xf>
    <xf numFmtId="0" fontId="24" fillId="11" borderId="804" xfId="0" applyFont="1" applyFill="1" applyBorder="1" applyAlignment="1">
      <alignment horizontal="center" vertical="center"/>
    </xf>
    <xf numFmtId="0" fontId="17" fillId="4" borderId="821" xfId="10" quotePrefix="1" applyFont="1" applyFill="1" applyBorder="1" applyAlignment="1">
      <alignment horizontal="center" vertical="center" wrapText="1"/>
    </xf>
    <xf numFmtId="0" fontId="23" fillId="4" borderId="847" xfId="0" applyFont="1" applyFill="1" applyBorder="1" applyAlignment="1">
      <alignment horizontal="left" vertical="center" wrapText="1"/>
    </xf>
    <xf numFmtId="0" fontId="16" fillId="4" borderId="832" xfId="6" quotePrefix="1" applyFont="1" applyFill="1" applyBorder="1" applyAlignment="1">
      <alignment horizontal="center" vertical="center" wrapText="1"/>
    </xf>
    <xf numFmtId="0" fontId="16" fillId="4" borderId="872" xfId="6" quotePrefix="1" applyFont="1" applyFill="1" applyBorder="1" applyAlignment="1">
      <alignment horizontal="center" vertical="center" wrapText="1"/>
    </xf>
    <xf numFmtId="0" fontId="19" fillId="4" borderId="853" xfId="10" applyFont="1" applyFill="1" applyBorder="1" applyAlignment="1">
      <alignment vertical="center" wrapText="1"/>
    </xf>
    <xf numFmtId="0" fontId="17" fillId="4" borderId="860" xfId="6" quotePrefix="1" applyFont="1" applyFill="1" applyBorder="1" applyAlignment="1">
      <alignment horizontal="center" vertical="center" wrapText="1"/>
    </xf>
    <xf numFmtId="0" fontId="17" fillId="4" borderId="873" xfId="6" quotePrefix="1" applyFont="1" applyFill="1" applyBorder="1" applyAlignment="1">
      <alignment horizontal="center" vertical="center" wrapText="1"/>
    </xf>
    <xf numFmtId="0" fontId="17" fillId="4" borderId="854" xfId="6" quotePrefix="1" applyFont="1" applyFill="1" applyBorder="1" applyAlignment="1">
      <alignment horizontal="center" vertical="center" wrapText="1"/>
    </xf>
    <xf numFmtId="0" fontId="24" fillId="11" borderId="830" xfId="0" applyFont="1" applyFill="1" applyBorder="1" applyAlignment="1">
      <alignment horizontal="center" vertical="center"/>
    </xf>
    <xf numFmtId="0" fontId="15" fillId="11" borderId="830" xfId="0" applyFont="1" applyFill="1" applyBorder="1" applyAlignment="1">
      <alignment horizontal="center" vertical="center"/>
    </xf>
    <xf numFmtId="0" fontId="15" fillId="11" borderId="804" xfId="0" applyFont="1" applyFill="1" applyBorder="1" applyAlignment="1">
      <alignment horizontal="center" vertical="center"/>
    </xf>
    <xf numFmtId="0" fontId="19" fillId="4" borderId="870" xfId="10" quotePrefix="1" applyFont="1" applyFill="1" applyBorder="1" applyAlignment="1">
      <alignment vertical="center" wrapText="1"/>
    </xf>
    <xf numFmtId="0" fontId="16" fillId="4" borderId="870" xfId="6" quotePrefix="1" applyFont="1" applyFill="1" applyBorder="1" applyAlignment="1">
      <alignment horizontal="center" vertical="center" wrapText="1"/>
    </xf>
    <xf numFmtId="0" fontId="21" fillId="4" borderId="848" xfId="0" applyFont="1" applyFill="1" applyBorder="1" applyAlignment="1">
      <alignment horizontal="left" vertical="center" wrapText="1"/>
    </xf>
    <xf numFmtId="0" fontId="21" fillId="4" borderId="870" xfId="0" applyFont="1" applyFill="1" applyBorder="1" applyAlignment="1">
      <alignment horizontal="left" vertical="center" wrapText="1"/>
    </xf>
    <xf numFmtId="0" fontId="18" fillId="4" borderId="870" xfId="0" applyFont="1" applyFill="1" applyBorder="1" applyAlignment="1">
      <alignment horizontal="left" vertical="center" wrapText="1"/>
    </xf>
    <xf numFmtId="0" fontId="83" fillId="4" borderId="776" xfId="3" quotePrefix="1" applyFont="1" applyFill="1" applyBorder="1" applyAlignment="1">
      <alignment horizontal="center" vertical="center" wrapText="1"/>
    </xf>
    <xf numFmtId="0" fontId="83" fillId="4" borderId="758" xfId="3" quotePrefix="1" applyFont="1" applyFill="1" applyBorder="1" applyAlignment="1">
      <alignment horizontal="center" vertical="center" wrapText="1"/>
    </xf>
    <xf numFmtId="0" fontId="83" fillId="4" borderId="768" xfId="3" quotePrefix="1" applyFont="1" applyFill="1" applyBorder="1" applyAlignment="1">
      <alignment horizontal="center" vertical="center" wrapText="1"/>
    </xf>
    <xf numFmtId="0" fontId="20" fillId="4" borderId="825" xfId="0" applyFont="1" applyFill="1" applyBorder="1" applyAlignment="1">
      <alignment horizontal="center" vertical="center" wrapText="1"/>
    </xf>
    <xf numFmtId="0" fontId="20" fillId="4" borderId="737" xfId="0" applyFont="1" applyFill="1" applyBorder="1" applyAlignment="1">
      <alignment horizontal="center" vertical="center" wrapText="1"/>
    </xf>
    <xf numFmtId="0" fontId="20" fillId="4" borderId="831" xfId="0" applyFont="1" applyFill="1" applyBorder="1" applyAlignment="1">
      <alignment horizontal="center" vertical="center" wrapText="1"/>
    </xf>
    <xf numFmtId="0" fontId="20" fillId="4" borderId="739" xfId="0" applyFont="1" applyFill="1" applyBorder="1" applyAlignment="1">
      <alignment horizontal="center" vertical="center" wrapText="1"/>
    </xf>
    <xf numFmtId="0" fontId="20" fillId="4" borderId="740" xfId="0" applyFont="1" applyFill="1" applyBorder="1" applyAlignment="1">
      <alignment horizontal="center" vertical="center" wrapText="1"/>
    </xf>
    <xf numFmtId="0" fontId="18" fillId="4" borderId="859" xfId="0" applyFont="1" applyFill="1" applyBorder="1" applyAlignment="1">
      <alignment horizontal="center" vertical="center"/>
    </xf>
    <xf numFmtId="0" fontId="131" fillId="4" borderId="859" xfId="0" applyFont="1" applyFill="1" applyBorder="1" applyAlignment="1">
      <alignment horizontal="center" vertical="center"/>
    </xf>
    <xf numFmtId="0" fontId="131" fillId="4" borderId="867" xfId="0" applyFont="1" applyFill="1" applyBorder="1" applyAlignment="1">
      <alignment horizontal="center" vertical="center"/>
    </xf>
    <xf numFmtId="0" fontId="131" fillId="4" borderId="868" xfId="0" applyFont="1" applyFill="1" applyBorder="1" applyAlignment="1">
      <alignment horizontal="center" vertical="center"/>
    </xf>
    <xf numFmtId="0" fontId="131" fillId="4" borderId="770" xfId="0" applyFont="1" applyFill="1" applyBorder="1" applyAlignment="1">
      <alignment horizontal="center" vertical="center"/>
    </xf>
    <xf numFmtId="0" fontId="131" fillId="4" borderId="871" xfId="0" applyFont="1" applyFill="1" applyBorder="1" applyAlignment="1">
      <alignment horizontal="center" vertical="center"/>
    </xf>
    <xf numFmtId="0" fontId="10" fillId="4" borderId="859" xfId="3" quotePrefix="1" applyFont="1" applyFill="1" applyBorder="1" applyAlignment="1">
      <alignment horizontal="center" vertical="center" wrapText="1"/>
    </xf>
    <xf numFmtId="0" fontId="11" fillId="4" borderId="859" xfId="3" quotePrefix="1" applyFont="1" applyFill="1" applyBorder="1" applyAlignment="1">
      <alignment horizontal="center" vertical="center" wrapText="1"/>
    </xf>
    <xf numFmtId="0" fontId="4" fillId="4" borderId="872" xfId="3" quotePrefix="1" applyFont="1" applyFill="1" applyBorder="1" applyAlignment="1">
      <alignment horizontal="center" vertical="center" wrapText="1"/>
    </xf>
    <xf numFmtId="0" fontId="16" fillId="4" borderId="859" xfId="10" quotePrefix="1" applyFont="1" applyFill="1" applyBorder="1" applyAlignment="1">
      <alignment horizontal="center" vertical="center" wrapText="1"/>
    </xf>
    <xf numFmtId="0" fontId="16" fillId="4" borderId="867" xfId="10" quotePrefix="1" applyFont="1" applyFill="1" applyBorder="1" applyAlignment="1">
      <alignment horizontal="center" vertical="center" wrapText="1"/>
    </xf>
    <xf numFmtId="0" fontId="17" fillId="4" borderId="868" xfId="10" quotePrefix="1" applyFont="1" applyFill="1" applyBorder="1" applyAlignment="1">
      <alignment horizontal="center" vertical="center" wrapText="1"/>
    </xf>
    <xf numFmtId="0" fontId="17" fillId="4" borderId="871" xfId="10" quotePrefix="1" applyFont="1" applyFill="1" applyBorder="1" applyAlignment="1">
      <alignment horizontal="center" vertical="center" wrapText="1"/>
    </xf>
    <xf numFmtId="0" fontId="18" fillId="4" borderId="859" xfId="0" applyFont="1" applyFill="1" applyBorder="1" applyAlignment="1">
      <alignment horizontal="center" vertical="center" wrapText="1"/>
    </xf>
    <xf numFmtId="0" fontId="18" fillId="4" borderId="867" xfId="0" applyFont="1" applyFill="1" applyBorder="1" applyAlignment="1">
      <alignment horizontal="center" vertical="center" wrapText="1"/>
    </xf>
    <xf numFmtId="0" fontId="18" fillId="4" borderId="868" xfId="0" applyFont="1" applyFill="1" applyBorder="1" applyAlignment="1">
      <alignment horizontal="center" vertical="center" wrapText="1"/>
    </xf>
    <xf numFmtId="0" fontId="17" fillId="4" borderId="853" xfId="10" applyFont="1" applyFill="1" applyBorder="1" applyAlignment="1">
      <alignment vertical="center" wrapText="1"/>
    </xf>
    <xf numFmtId="0" fontId="18" fillId="4" borderId="831" xfId="0" applyFont="1" applyFill="1" applyBorder="1" applyAlignment="1">
      <alignment horizontal="center" vertical="center" wrapText="1"/>
    </xf>
    <xf numFmtId="0" fontId="18" fillId="4" borderId="825" xfId="0" applyFont="1" applyFill="1" applyBorder="1" applyAlignment="1">
      <alignment horizontal="center" vertical="center" wrapText="1"/>
    </xf>
    <xf numFmtId="0" fontId="17" fillId="4" borderId="833" xfId="10" applyFont="1" applyFill="1" applyBorder="1" applyAlignment="1">
      <alignment vertical="center" wrapText="1"/>
    </xf>
    <xf numFmtId="0" fontId="130" fillId="4" borderId="829" xfId="8" applyFont="1" applyFill="1" applyBorder="1" applyAlignment="1">
      <alignment vertical="center" wrapText="1"/>
    </xf>
    <xf numFmtId="0" fontId="17" fillId="4" borderId="670" xfId="10" applyFont="1" applyFill="1" applyBorder="1" applyAlignment="1">
      <alignment vertical="center" wrapText="1"/>
    </xf>
    <xf numFmtId="0" fontId="16" fillId="4" borderId="765" xfId="6" quotePrefix="1" applyFont="1" applyFill="1" applyBorder="1" applyAlignment="1">
      <alignment horizontal="center" vertical="center" wrapText="1"/>
    </xf>
    <xf numFmtId="0" fontId="16" fillId="4" borderId="763" xfId="6" quotePrefix="1" applyFont="1" applyFill="1" applyBorder="1" applyAlignment="1">
      <alignment horizontal="center" vertical="center" wrapText="1"/>
    </xf>
    <xf numFmtId="0" fontId="17" fillId="4" borderId="819" xfId="6" quotePrefix="1" applyFont="1" applyFill="1" applyBorder="1" applyAlignment="1">
      <alignment horizontal="center" vertical="center" wrapText="1"/>
    </xf>
    <xf numFmtId="0" fontId="17" fillId="11" borderId="855" xfId="10" quotePrefix="1" applyFont="1" applyFill="1" applyBorder="1" applyAlignment="1">
      <alignment horizontal="center" vertical="center" wrapText="1"/>
    </xf>
    <xf numFmtId="0" fontId="17" fillId="4" borderId="874" xfId="10" quotePrefix="1" applyFont="1" applyFill="1" applyBorder="1" applyAlignment="1">
      <alignment horizontal="center" vertical="center" wrapText="1"/>
    </xf>
    <xf numFmtId="0" fontId="18" fillId="4" borderId="855" xfId="0" applyFont="1" applyFill="1" applyBorder="1" applyAlignment="1">
      <alignment horizontal="center" vertical="center" wrapText="1"/>
    </xf>
    <xf numFmtId="0" fontId="18" fillId="4" borderId="874" xfId="0" applyFont="1" applyFill="1" applyBorder="1" applyAlignment="1">
      <alignment horizontal="center" vertical="center" wrapText="1"/>
    </xf>
    <xf numFmtId="0" fontId="17" fillId="11" borderId="803" xfId="10" quotePrefix="1" applyFont="1" applyFill="1" applyBorder="1" applyAlignment="1">
      <alignment horizontal="center" vertical="center" wrapText="1"/>
    </xf>
    <xf numFmtId="0" fontId="24" fillId="11" borderId="803" xfId="10" quotePrefix="1" applyFont="1" applyFill="1" applyBorder="1" applyAlignment="1">
      <alignment horizontal="center" vertical="center" wrapText="1"/>
    </xf>
    <xf numFmtId="0" fontId="24" fillId="4" borderId="821" xfId="10" quotePrefix="1" applyFont="1" applyFill="1" applyBorder="1" applyAlignment="1">
      <alignment horizontal="center" vertical="center" wrapText="1"/>
    </xf>
    <xf numFmtId="0" fontId="17" fillId="11" borderId="825" xfId="10" quotePrefix="1" applyFont="1" applyFill="1" applyBorder="1" applyAlignment="1">
      <alignment horizontal="center" vertical="center" wrapText="1"/>
    </xf>
    <xf numFmtId="0" fontId="16" fillId="11" borderId="825" xfId="10" quotePrefix="1" applyFont="1" applyFill="1" applyBorder="1" applyAlignment="1">
      <alignment horizontal="center" vertical="center" wrapText="1"/>
    </xf>
    <xf numFmtId="0" fontId="16" fillId="4" borderId="740" xfId="10" quotePrefix="1" applyFont="1" applyFill="1" applyBorder="1" applyAlignment="1">
      <alignment horizontal="center" vertical="center" wrapText="1"/>
    </xf>
    <xf numFmtId="0" fontId="16" fillId="4" borderId="872" xfId="10" quotePrefix="1" applyFont="1" applyFill="1" applyBorder="1" applyAlignment="1">
      <alignment horizontal="center" vertical="center" wrapText="1"/>
    </xf>
    <xf numFmtId="0" fontId="17" fillId="4" borderId="826" xfId="6" quotePrefix="1" applyFont="1" applyFill="1" applyBorder="1" applyAlignment="1">
      <alignment horizontal="center" vertical="center" wrapText="1"/>
    </xf>
    <xf numFmtId="0" fontId="17" fillId="4" borderId="858" xfId="6" quotePrefix="1" applyFont="1" applyFill="1" applyBorder="1" applyAlignment="1">
      <alignment horizontal="center" vertical="center" wrapText="1"/>
    </xf>
    <xf numFmtId="0" fontId="18" fillId="4" borderId="832" xfId="0" applyFont="1" applyFill="1" applyBorder="1" applyAlignment="1">
      <alignment horizontal="center" vertical="center" wrapText="1"/>
    </xf>
    <xf numFmtId="0" fontId="18" fillId="4" borderId="774" xfId="0" applyFont="1" applyFill="1" applyBorder="1" applyAlignment="1">
      <alignment horizontal="center" vertical="center" wrapText="1"/>
    </xf>
    <xf numFmtId="0" fontId="18" fillId="4" borderId="775" xfId="0" applyFont="1" applyFill="1" applyBorder="1" applyAlignment="1">
      <alignment horizontal="center" vertical="center" wrapText="1"/>
    </xf>
    <xf numFmtId="0" fontId="18" fillId="4" borderId="856" xfId="0" applyFont="1" applyFill="1" applyBorder="1" applyAlignment="1">
      <alignment horizontal="center" vertical="center" wrapText="1"/>
    </xf>
    <xf numFmtId="0" fontId="17" fillId="11" borderId="830" xfId="10" quotePrefix="1" applyFont="1" applyFill="1" applyBorder="1" applyAlignment="1">
      <alignment horizontal="center" vertical="center" wrapText="1"/>
    </xf>
    <xf numFmtId="0" fontId="18" fillId="4" borderId="803" xfId="0" applyFont="1" applyFill="1" applyBorder="1" applyAlignment="1">
      <alignment horizontal="center" vertical="center" wrapText="1"/>
    </xf>
    <xf numFmtId="0" fontId="18" fillId="4" borderId="804" xfId="0" applyFont="1" applyFill="1" applyBorder="1" applyAlignment="1">
      <alignment horizontal="center" vertical="center" wrapText="1"/>
    </xf>
    <xf numFmtId="0" fontId="18" fillId="4" borderId="805" xfId="0" applyFont="1" applyFill="1" applyBorder="1" applyAlignment="1">
      <alignment horizontal="center" vertical="center" wrapText="1"/>
    </xf>
    <xf numFmtId="0" fontId="18" fillId="4" borderId="865" xfId="0" applyFont="1" applyFill="1" applyBorder="1" applyAlignment="1">
      <alignment horizontal="center" vertical="center" wrapText="1"/>
    </xf>
    <xf numFmtId="0" fontId="18" fillId="4" borderId="863" xfId="0" applyFont="1" applyFill="1" applyBorder="1" applyAlignment="1">
      <alignment horizontal="center" vertical="center" wrapText="1"/>
    </xf>
    <xf numFmtId="0" fontId="18" fillId="4" borderId="866" xfId="0" applyFont="1" applyFill="1" applyBorder="1" applyAlignment="1">
      <alignment horizontal="center" vertical="center" wrapText="1"/>
    </xf>
    <xf numFmtId="0" fontId="16" fillId="4" borderId="870" xfId="10" quotePrefix="1" applyFont="1" applyFill="1" applyBorder="1" applyAlignment="1">
      <alignment horizontal="center" vertical="center" wrapText="1"/>
    </xf>
    <xf numFmtId="0" fontId="18" fillId="4" borderId="870" xfId="0" applyFont="1" applyFill="1" applyBorder="1" applyAlignment="1">
      <alignment horizontal="center" vertical="center"/>
    </xf>
    <xf numFmtId="0" fontId="18" fillId="4" borderId="872" xfId="0" applyFont="1" applyFill="1" applyBorder="1" applyAlignment="1">
      <alignment horizontal="center" vertical="center"/>
    </xf>
    <xf numFmtId="0" fontId="17" fillId="0" borderId="857" xfId="10" quotePrefix="1" applyFont="1" applyFill="1" applyBorder="1" applyAlignment="1">
      <alignment horizontal="center" vertical="center" wrapText="1"/>
    </xf>
    <xf numFmtId="0" fontId="17" fillId="0" borderId="860" xfId="10" quotePrefix="1" applyFont="1" applyFill="1" applyBorder="1" applyAlignment="1">
      <alignment horizontal="center" vertical="center" wrapText="1"/>
    </xf>
    <xf numFmtId="0" fontId="17" fillId="0" borderId="856" xfId="10" quotePrefix="1" applyFont="1" applyFill="1" applyBorder="1" applyAlignment="1">
      <alignment horizontal="center" vertical="center" wrapText="1"/>
    </xf>
    <xf numFmtId="0" fontId="17" fillId="0" borderId="855" xfId="10" quotePrefix="1" applyFont="1" applyFill="1" applyBorder="1" applyAlignment="1">
      <alignment horizontal="center" vertical="center" wrapText="1"/>
    </xf>
    <xf numFmtId="0" fontId="16" fillId="0" borderId="867" xfId="10" quotePrefix="1" applyFont="1" applyFill="1" applyBorder="1" applyAlignment="1">
      <alignment horizontal="center" vertical="center" wrapText="1"/>
    </xf>
    <xf numFmtId="0" fontId="16" fillId="0" borderId="859" xfId="10" quotePrefix="1" applyFont="1" applyFill="1" applyBorder="1" applyAlignment="1">
      <alignment horizontal="center" vertical="center" wrapText="1"/>
    </xf>
    <xf numFmtId="0" fontId="17" fillId="0" borderId="874" xfId="10" quotePrefix="1" applyFont="1" applyFill="1" applyBorder="1" applyAlignment="1">
      <alignment horizontal="center" vertical="center" wrapText="1"/>
    </xf>
    <xf numFmtId="0" fontId="50" fillId="5" borderId="506" xfId="10" quotePrefix="1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32" xfId="3" quotePrefix="1" applyFont="1" applyFill="1" applyBorder="1" applyAlignment="1">
      <alignment horizontal="center" vertical="center" wrapText="1"/>
    </xf>
    <xf numFmtId="0" fontId="11" fillId="4" borderId="832" xfId="3" quotePrefix="1" applyFont="1" applyFill="1" applyBorder="1" applyAlignment="1">
      <alignment horizontal="center" vertical="center" wrapText="1"/>
    </xf>
    <xf numFmtId="0" fontId="4" fillId="4" borderId="834" xfId="3" quotePrefix="1" applyFont="1" applyFill="1" applyBorder="1" applyAlignment="1">
      <alignment horizontal="center" vertical="center" wrapText="1"/>
    </xf>
    <xf numFmtId="0" fontId="4" fillId="4" borderId="847" xfId="3" quotePrefix="1" applyFont="1" applyFill="1" applyBorder="1" applyAlignment="1">
      <alignment horizontal="center" vertical="center" wrapText="1"/>
    </xf>
    <xf numFmtId="0" fontId="17" fillId="5" borderId="820" xfId="10" applyFont="1" applyFill="1" applyBorder="1" applyAlignment="1">
      <alignment vertical="center" wrapText="1"/>
    </xf>
    <xf numFmtId="0" fontId="17" fillId="5" borderId="803" xfId="10" quotePrefix="1" applyFont="1" applyFill="1" applyBorder="1" applyAlignment="1">
      <alignment horizontal="center" vertical="center" wrapText="1"/>
    </xf>
    <xf numFmtId="0" fontId="17" fillId="5" borderId="804" xfId="10" quotePrefix="1" applyFont="1" applyFill="1" applyBorder="1" applyAlignment="1">
      <alignment horizontal="center" vertical="center" wrapText="1"/>
    </xf>
    <xf numFmtId="0" fontId="17" fillId="5" borderId="805" xfId="10" quotePrefix="1" applyFont="1" applyFill="1" applyBorder="1" applyAlignment="1">
      <alignment horizontal="center" vertical="center" wrapText="1"/>
    </xf>
    <xf numFmtId="0" fontId="24" fillId="5" borderId="820" xfId="10" applyFont="1" applyFill="1" applyBorder="1" applyAlignment="1">
      <alignment vertical="center" wrapText="1"/>
    </xf>
    <xf numFmtId="0" fontId="24" fillId="5" borderId="820" xfId="10" applyFont="1" applyFill="1" applyBorder="1" applyAlignment="1">
      <alignment vertical="center"/>
    </xf>
    <xf numFmtId="0" fontId="16" fillId="5" borderId="852" xfId="10" quotePrefix="1" applyFont="1" applyFill="1" applyBorder="1" applyAlignment="1">
      <alignment vertical="center" wrapText="1"/>
    </xf>
    <xf numFmtId="0" fontId="16" fillId="5" borderId="855" xfId="10" quotePrefix="1" applyFont="1" applyFill="1" applyBorder="1" applyAlignment="1">
      <alignment vertical="center" wrapText="1"/>
    </xf>
    <xf numFmtId="0" fontId="16" fillId="5" borderId="856" xfId="10" quotePrefix="1" applyFont="1" applyFill="1" applyBorder="1" applyAlignment="1">
      <alignment vertical="center" wrapText="1"/>
    </xf>
    <xf numFmtId="0" fontId="16" fillId="5" borderId="874" xfId="10" quotePrefix="1" applyFont="1" applyFill="1" applyBorder="1" applyAlignment="1">
      <alignment vertical="center" wrapText="1"/>
    </xf>
    <xf numFmtId="0" fontId="16" fillId="5" borderId="860" xfId="6" applyFont="1" applyFill="1" applyBorder="1" applyAlignment="1">
      <alignment vertical="center" wrapText="1"/>
    </xf>
    <xf numFmtId="0" fontId="16" fillId="5" borderId="856" xfId="6" applyFont="1" applyFill="1" applyBorder="1" applyAlignment="1">
      <alignment vertical="center" wrapText="1"/>
    </xf>
    <xf numFmtId="0" fontId="16" fillId="5" borderId="874" xfId="6" applyFont="1" applyFill="1" applyBorder="1" applyAlignment="1">
      <alignment vertical="center" wrapText="1"/>
    </xf>
    <xf numFmtId="0" fontId="16" fillId="5" borderId="830" xfId="6" applyFont="1" applyFill="1" applyBorder="1" applyAlignment="1">
      <alignment horizontal="center" vertical="center" wrapText="1"/>
    </xf>
    <xf numFmtId="0" fontId="16" fillId="5" borderId="804" xfId="6" applyFont="1" applyFill="1" applyBorder="1" applyAlignment="1">
      <alignment horizontal="center" vertical="center" wrapText="1"/>
    </xf>
    <xf numFmtId="0" fontId="16" fillId="5" borderId="805" xfId="6" applyFont="1" applyFill="1" applyBorder="1" applyAlignment="1">
      <alignment horizontal="center" vertical="center" wrapText="1"/>
    </xf>
    <xf numFmtId="0" fontId="38" fillId="5" borderId="732" xfId="0" applyFont="1" applyFill="1" applyBorder="1" applyAlignment="1">
      <alignment horizontal="left" vertical="center" wrapText="1"/>
    </xf>
    <xf numFmtId="0" fontId="16" fillId="5" borderId="840" xfId="6" quotePrefix="1" applyFont="1" applyFill="1" applyBorder="1" applyAlignment="1">
      <alignment horizontal="center" vertical="center" wrapText="1"/>
    </xf>
    <xf numFmtId="0" fontId="16" fillId="5" borderId="841" xfId="6" quotePrefix="1" applyFont="1" applyFill="1" applyBorder="1" applyAlignment="1">
      <alignment horizontal="center" vertical="center" wrapText="1"/>
    </xf>
    <xf numFmtId="0" fontId="16" fillId="5" borderId="842" xfId="6" quotePrefix="1" applyFont="1" applyFill="1" applyBorder="1" applyAlignment="1">
      <alignment horizontal="center" vertical="center" wrapText="1"/>
    </xf>
    <xf numFmtId="0" fontId="16" fillId="5" borderId="864" xfId="6" quotePrefix="1" applyFont="1" applyFill="1" applyBorder="1" applyAlignment="1">
      <alignment horizontal="center" vertical="center" wrapText="1"/>
    </xf>
    <xf numFmtId="0" fontId="38" fillId="5" borderId="852" xfId="0" applyFont="1" applyFill="1" applyBorder="1" applyAlignment="1">
      <alignment horizontal="left" vertical="center" wrapText="1"/>
    </xf>
    <xf numFmtId="0" fontId="16" fillId="5" borderId="855" xfId="3" quotePrefix="1" applyFont="1" applyFill="1" applyBorder="1" applyAlignment="1">
      <alignment horizontal="center" vertical="center" textRotation="255" wrapText="1"/>
    </xf>
    <xf numFmtId="0" fontId="16" fillId="5" borderId="856" xfId="3" quotePrefix="1" applyFont="1" applyFill="1" applyBorder="1" applyAlignment="1">
      <alignment horizontal="center" vertical="center" textRotation="255" wrapText="1"/>
    </xf>
    <xf numFmtId="0" fontId="16" fillId="5" borderId="874" xfId="3" quotePrefix="1" applyFont="1" applyFill="1" applyBorder="1" applyAlignment="1">
      <alignment horizontal="center" vertical="center" textRotation="255" wrapText="1"/>
    </xf>
    <xf numFmtId="0" fontId="38" fillId="5" borderId="820" xfId="0" applyFont="1" applyFill="1" applyBorder="1" applyAlignment="1">
      <alignment horizontal="left" vertical="center" wrapText="1"/>
    </xf>
    <xf numFmtId="0" fontId="17" fillId="5" borderId="803" xfId="6" quotePrefix="1" applyFont="1" applyFill="1" applyBorder="1" applyAlignment="1">
      <alignment vertical="center" wrapText="1"/>
    </xf>
    <xf numFmtId="0" fontId="17" fillId="5" borderId="804" xfId="6" quotePrefix="1" applyFont="1" applyFill="1" applyBorder="1" applyAlignment="1">
      <alignment vertical="center" wrapText="1"/>
    </xf>
    <xf numFmtId="0" fontId="16" fillId="5" borderId="805" xfId="6" quotePrefix="1" applyFont="1" applyFill="1" applyBorder="1" applyAlignment="1">
      <alignment vertical="center" wrapText="1"/>
    </xf>
    <xf numFmtId="0" fontId="16" fillId="5" borderId="830" xfId="6" quotePrefix="1" applyFont="1" applyFill="1" applyBorder="1" applyAlignment="1">
      <alignment vertical="center" wrapText="1"/>
    </xf>
    <xf numFmtId="0" fontId="16" fillId="5" borderId="804" xfId="6" quotePrefix="1" applyFont="1" applyFill="1" applyBorder="1" applyAlignment="1">
      <alignment vertical="center" wrapText="1"/>
    </xf>
    <xf numFmtId="0" fontId="24" fillId="5" borderId="803" xfId="10" quotePrefix="1" applyFont="1" applyFill="1" applyBorder="1" applyAlignment="1">
      <alignment horizontal="center" vertical="center" wrapText="1"/>
    </xf>
    <xf numFmtId="0" fontId="24" fillId="5" borderId="804" xfId="10" quotePrefix="1" applyFont="1" applyFill="1" applyBorder="1" applyAlignment="1">
      <alignment horizontal="center" vertical="center" wrapText="1"/>
    </xf>
    <xf numFmtId="0" fontId="16" fillId="5" borderId="732" xfId="10" applyFont="1" applyFill="1" applyBorder="1" applyAlignment="1">
      <alignment vertical="center" wrapText="1"/>
    </xf>
    <xf numFmtId="0" fontId="16" fillId="5" borderId="852" xfId="10" applyFont="1" applyFill="1" applyBorder="1" applyAlignment="1">
      <alignment vertical="center" wrapText="1"/>
    </xf>
    <xf numFmtId="0" fontId="16" fillId="5" borderId="855" xfId="6" quotePrefix="1" applyFont="1" applyFill="1" applyBorder="1" applyAlignment="1">
      <alignment horizontal="center" vertical="center" wrapText="1"/>
    </xf>
    <xf numFmtId="0" fontId="16" fillId="5" borderId="856" xfId="6" quotePrefix="1" applyFont="1" applyFill="1" applyBorder="1" applyAlignment="1">
      <alignment horizontal="center" vertical="center" wrapText="1"/>
    </xf>
    <xf numFmtId="0" fontId="16" fillId="5" borderId="874" xfId="6" quotePrefix="1" applyFont="1" applyFill="1" applyBorder="1" applyAlignment="1">
      <alignment horizontal="center" vertical="center" wrapText="1"/>
    </xf>
    <xf numFmtId="0" fontId="16" fillId="5" borderId="860" xfId="6" applyFont="1" applyFill="1" applyBorder="1" applyAlignment="1">
      <alignment horizontal="center" vertical="center" wrapText="1"/>
    </xf>
    <xf numFmtId="0" fontId="16" fillId="5" borderId="856" xfId="6" applyFont="1" applyFill="1" applyBorder="1" applyAlignment="1">
      <alignment horizontal="center" vertical="center" wrapText="1"/>
    </xf>
    <xf numFmtId="0" fontId="16" fillId="5" borderId="874" xfId="6" applyFont="1" applyFill="1" applyBorder="1" applyAlignment="1">
      <alignment horizontal="center" vertical="center" wrapText="1"/>
    </xf>
    <xf numFmtId="0" fontId="24" fillId="5" borderId="805" xfId="10" quotePrefix="1" applyFont="1" applyFill="1" applyBorder="1" applyAlignment="1">
      <alignment horizontal="center" vertical="center" wrapText="1"/>
    </xf>
    <xf numFmtId="0" fontId="16" fillId="5" borderId="732" xfId="10" quotePrefix="1" applyFont="1" applyFill="1" applyBorder="1" applyAlignment="1">
      <alignment vertical="center" wrapText="1"/>
    </xf>
    <xf numFmtId="0" fontId="16" fillId="5" borderId="840" xfId="10" quotePrefix="1" applyFont="1" applyFill="1" applyBorder="1" applyAlignment="1">
      <alignment horizontal="center" vertical="center" wrapText="1"/>
    </xf>
    <xf numFmtId="0" fontId="16" fillId="5" borderId="841" xfId="10" quotePrefix="1" applyFont="1" applyFill="1" applyBorder="1" applyAlignment="1">
      <alignment horizontal="center" vertical="center" wrapText="1"/>
    </xf>
    <xf numFmtId="0" fontId="16" fillId="5" borderId="842" xfId="10" quotePrefix="1" applyFont="1" applyFill="1" applyBorder="1" applyAlignment="1">
      <alignment horizontal="center" vertical="center" wrapText="1"/>
    </xf>
    <xf numFmtId="0" fontId="16" fillId="5" borderId="864" xfId="10" quotePrefix="1" applyFont="1" applyFill="1" applyBorder="1" applyAlignment="1">
      <alignment horizontal="center" vertical="center" wrapText="1"/>
    </xf>
    <xf numFmtId="0" fontId="16" fillId="5" borderId="877" xfId="6" quotePrefix="1" applyFont="1" applyFill="1" applyBorder="1" applyAlignment="1">
      <alignment horizontal="center" vertical="center" wrapText="1"/>
    </xf>
    <xf numFmtId="0" fontId="16" fillId="5" borderId="803" xfId="6" quotePrefix="1" applyFont="1" applyFill="1" applyBorder="1" applyAlignment="1">
      <alignment horizontal="center" vertical="center" wrapText="1"/>
    </xf>
    <xf numFmtId="0" fontId="16" fillId="5" borderId="804" xfId="6" quotePrefix="1" applyFont="1" applyFill="1" applyBorder="1" applyAlignment="1">
      <alignment horizontal="center" vertical="center" wrapText="1"/>
    </xf>
    <xf numFmtId="0" fontId="16" fillId="5" borderId="805" xfId="6" quotePrefix="1" applyFont="1" applyFill="1" applyBorder="1" applyAlignment="1">
      <alignment horizontal="center" vertical="center" wrapText="1"/>
    </xf>
    <xf numFmtId="0" fontId="16" fillId="5" borderId="830" xfId="6" quotePrefix="1" applyFont="1" applyFill="1" applyBorder="1" applyAlignment="1">
      <alignment horizontal="center" vertical="center" wrapText="1"/>
    </xf>
    <xf numFmtId="0" fontId="38" fillId="5" borderId="840" xfId="0" applyFont="1" applyFill="1" applyBorder="1" applyAlignment="1">
      <alignment horizontal="center" vertical="center"/>
    </xf>
    <xf numFmtId="0" fontId="38" fillId="5" borderId="841" xfId="0" applyFont="1" applyFill="1" applyBorder="1" applyAlignment="1">
      <alignment horizontal="center" vertical="center"/>
    </xf>
    <xf numFmtId="0" fontId="38" fillId="5" borderId="842" xfId="0" applyFont="1" applyFill="1" applyBorder="1" applyAlignment="1">
      <alignment horizontal="center" vertical="center"/>
    </xf>
    <xf numFmtId="0" fontId="38" fillId="5" borderId="864" xfId="0" applyFont="1" applyFill="1" applyBorder="1" applyAlignment="1">
      <alignment horizontal="center" vertical="center"/>
    </xf>
    <xf numFmtId="0" fontId="10" fillId="4" borderId="256" xfId="3" quotePrefix="1" applyFont="1" applyFill="1" applyBorder="1" applyAlignment="1">
      <alignment horizontal="center" vertical="center" wrapText="1"/>
    </xf>
    <xf numFmtId="0" fontId="17" fillId="5" borderId="820" xfId="10" applyFont="1" applyFill="1" applyBorder="1" applyAlignment="1">
      <alignment vertical="center"/>
    </xf>
    <xf numFmtId="0" fontId="16" fillId="13" borderId="830" xfId="6" quotePrefix="1" applyFont="1" applyFill="1" applyBorder="1" applyAlignment="1">
      <alignment horizontal="center" vertical="center" wrapText="1"/>
    </xf>
    <xf numFmtId="0" fontId="24" fillId="5" borderId="855" xfId="0" applyFont="1" applyFill="1" applyBorder="1" applyAlignment="1">
      <alignment horizontal="center" vertical="center"/>
    </xf>
    <xf numFmtId="0" fontId="24" fillId="5" borderId="856" xfId="0" applyFont="1" applyFill="1" applyBorder="1" applyAlignment="1">
      <alignment horizontal="center" vertical="center"/>
    </xf>
    <xf numFmtId="0" fontId="17" fillId="5" borderId="874" xfId="10" quotePrefix="1" applyFont="1" applyFill="1" applyBorder="1" applyAlignment="1">
      <alignment horizontal="center" vertical="center" wrapText="1"/>
    </xf>
    <xf numFmtId="0" fontId="16" fillId="5" borderId="855" xfId="6" applyFont="1" applyFill="1" applyBorder="1" applyAlignment="1">
      <alignment horizontal="center" vertical="center" wrapText="1"/>
    </xf>
    <xf numFmtId="0" fontId="16" fillId="5" borderId="803" xfId="6" applyFont="1" applyFill="1" applyBorder="1" applyAlignment="1">
      <alignment horizontal="center" vertical="center" wrapText="1"/>
    </xf>
    <xf numFmtId="0" fontId="17" fillId="5" borderId="803" xfId="6" quotePrefix="1" applyFont="1" applyFill="1" applyBorder="1" applyAlignment="1">
      <alignment horizontal="center" vertical="center" wrapText="1"/>
    </xf>
    <xf numFmtId="0" fontId="17" fillId="5" borderId="804" xfId="6" quotePrefix="1" applyFont="1" applyFill="1" applyBorder="1" applyAlignment="1">
      <alignment horizontal="center" vertical="center" wrapText="1"/>
    </xf>
    <xf numFmtId="0" fontId="17" fillId="5" borderId="855" xfId="6" quotePrefix="1" applyFont="1" applyFill="1" applyBorder="1" applyAlignment="1">
      <alignment horizontal="center" vertical="center" wrapText="1"/>
    </xf>
    <xf numFmtId="0" fontId="17" fillId="5" borderId="856" xfId="6" quotePrefix="1" applyFont="1" applyFill="1" applyBorder="1" applyAlignment="1">
      <alignment horizontal="center" vertical="center" wrapText="1"/>
    </xf>
    <xf numFmtId="0" fontId="17" fillId="5" borderId="874" xfId="6" quotePrefix="1" applyFont="1" applyFill="1" applyBorder="1" applyAlignment="1">
      <alignment horizontal="center" vertical="center" wrapText="1"/>
    </xf>
    <xf numFmtId="0" fontId="24" fillId="5" borderId="803" xfId="0" applyFont="1" applyFill="1" applyBorder="1" applyAlignment="1">
      <alignment horizontal="center" vertical="center"/>
    </xf>
    <xf numFmtId="0" fontId="24" fillId="5" borderId="804" xfId="0" applyFont="1" applyFill="1" applyBorder="1" applyAlignment="1">
      <alignment horizontal="center" vertical="center"/>
    </xf>
    <xf numFmtId="0" fontId="38" fillId="5" borderId="820" xfId="0" applyFont="1" applyFill="1" applyBorder="1" applyAlignment="1">
      <alignment horizontal="left" vertical="center"/>
    </xf>
    <xf numFmtId="0" fontId="38" fillId="5" borderId="803" xfId="0" applyFont="1" applyFill="1" applyBorder="1" applyAlignment="1">
      <alignment horizontal="center" vertical="center" wrapText="1"/>
    </xf>
    <xf numFmtId="0" fontId="38" fillId="5" borderId="804" xfId="0" applyFont="1" applyFill="1" applyBorder="1" applyAlignment="1">
      <alignment horizontal="center" vertical="center" wrapText="1"/>
    </xf>
    <xf numFmtId="0" fontId="38" fillId="5" borderId="805" xfId="0" applyFont="1" applyFill="1" applyBorder="1" applyAlignment="1">
      <alignment horizontal="center" vertical="center" wrapText="1"/>
    </xf>
    <xf numFmtId="0" fontId="136" fillId="5" borderId="840" xfId="6" quotePrefix="1" applyFont="1" applyFill="1" applyBorder="1" applyAlignment="1">
      <alignment horizontal="center" vertical="center" wrapText="1"/>
    </xf>
    <xf numFmtId="0" fontId="136" fillId="5" borderId="841" xfId="6" quotePrefix="1" applyFont="1" applyFill="1" applyBorder="1" applyAlignment="1">
      <alignment horizontal="center" vertical="center" wrapText="1"/>
    </xf>
    <xf numFmtId="0" fontId="136" fillId="5" borderId="842" xfId="6" quotePrefix="1" applyFont="1" applyFill="1" applyBorder="1" applyAlignment="1">
      <alignment horizontal="center" vertical="center" wrapText="1"/>
    </xf>
    <xf numFmtId="0" fontId="17" fillId="5" borderId="856" xfId="10" quotePrefix="1" applyFont="1" applyFill="1" applyBorder="1" applyAlignment="1">
      <alignment horizontal="center" vertical="center" wrapText="1"/>
    </xf>
    <xf numFmtId="0" fontId="38" fillId="5" borderId="856" xfId="0" applyFont="1" applyFill="1" applyBorder="1" applyAlignment="1">
      <alignment horizontal="center" vertical="center" wrapText="1"/>
    </xf>
    <xf numFmtId="0" fontId="17" fillId="5" borderId="841" xfId="10" quotePrefix="1" applyFont="1" applyFill="1" applyBorder="1" applyAlignment="1">
      <alignment horizontal="center" vertical="center" wrapText="1"/>
    </xf>
    <xf numFmtId="0" fontId="38" fillId="5" borderId="841" xfId="0" applyFont="1" applyFill="1" applyBorder="1" applyAlignment="1">
      <alignment horizontal="center" vertical="center" wrapText="1"/>
    </xf>
    <xf numFmtId="0" fontId="17" fillId="5" borderId="867" xfId="6" quotePrefix="1" applyFont="1" applyFill="1" applyBorder="1" applyAlignment="1">
      <alignment vertical="center" wrapText="1"/>
    </xf>
    <xf numFmtId="0" fontId="16" fillId="5" borderId="867" xfId="6" quotePrefix="1" applyFont="1" applyFill="1" applyBorder="1" applyAlignment="1">
      <alignment vertical="center" wrapText="1"/>
    </xf>
    <xf numFmtId="0" fontId="17" fillId="5" borderId="508" xfId="10" quotePrefix="1" applyFont="1" applyFill="1" applyBorder="1" applyAlignment="1">
      <alignment vertical="center" wrapText="1"/>
    </xf>
    <xf numFmtId="0" fontId="38" fillId="5" borderId="508" xfId="0" applyFont="1" applyFill="1" applyBorder="1" applyAlignment="1">
      <alignment horizontal="left" vertical="center" wrapText="1"/>
    </xf>
    <xf numFmtId="0" fontId="16" fillId="5" borderId="867" xfId="10" quotePrefix="1" applyFont="1" applyFill="1" applyBorder="1" applyAlignment="1">
      <alignment horizontal="center" vertical="center" wrapText="1"/>
    </xf>
    <xf numFmtId="0" fontId="16" fillId="5" borderId="867" xfId="6" quotePrefix="1" applyFont="1" applyFill="1" applyBorder="1" applyAlignment="1">
      <alignment horizontal="center" vertical="center" wrapText="1"/>
    </xf>
    <xf numFmtId="0" fontId="38" fillId="5" borderId="867" xfId="0" applyFont="1" applyFill="1" applyBorder="1" applyAlignment="1">
      <alignment horizontal="center" vertical="center"/>
    </xf>
    <xf numFmtId="0" fontId="16" fillId="5" borderId="832" xfId="10" quotePrefix="1" applyFont="1" applyFill="1" applyBorder="1" applyAlignment="1">
      <alignment vertical="center" wrapText="1"/>
    </xf>
    <xf numFmtId="0" fontId="38" fillId="5" borderId="775" xfId="0" applyFont="1" applyFill="1" applyBorder="1" applyAlignment="1">
      <alignment horizontal="left" vertical="center" wrapText="1"/>
    </xf>
    <xf numFmtId="0" fontId="38" fillId="5" borderId="874" xfId="0" applyFont="1" applyFill="1" applyBorder="1" applyAlignment="1">
      <alignment horizontal="center" vertical="center" wrapText="1"/>
    </xf>
    <xf numFmtId="0" fontId="38" fillId="5" borderId="842" xfId="0" applyFont="1" applyFill="1" applyBorder="1" applyAlignment="1">
      <alignment horizontal="center" vertical="center" wrapText="1"/>
    </xf>
    <xf numFmtId="0" fontId="16" fillId="5" borderId="868" xfId="6" quotePrefix="1" applyFont="1" applyFill="1" applyBorder="1" applyAlignment="1">
      <alignment vertical="center" wrapText="1"/>
    </xf>
    <xf numFmtId="0" fontId="16" fillId="5" borderId="868" xfId="10" quotePrefix="1" applyFont="1" applyFill="1" applyBorder="1" applyAlignment="1">
      <alignment horizontal="center" vertical="center" wrapText="1"/>
    </xf>
    <xf numFmtId="0" fontId="16" fillId="5" borderId="868" xfId="6" quotePrefix="1" applyFont="1" applyFill="1" applyBorder="1" applyAlignment="1">
      <alignment horizontal="center" vertical="center" wrapText="1"/>
    </xf>
    <xf numFmtId="0" fontId="38" fillId="5" borderId="868" xfId="0" applyFont="1" applyFill="1" applyBorder="1" applyAlignment="1">
      <alignment horizontal="center" vertical="center"/>
    </xf>
    <xf numFmtId="0" fontId="17" fillId="5" borderId="852" xfId="10" applyFont="1" applyFill="1" applyBorder="1" applyAlignment="1">
      <alignment vertical="center" wrapText="1"/>
    </xf>
    <xf numFmtId="0" fontId="17" fillId="5" borderId="820" xfId="8" applyFont="1" applyFill="1" applyBorder="1" applyAlignment="1">
      <alignment vertical="center"/>
    </xf>
    <xf numFmtId="0" fontId="17" fillId="5" borderId="732" xfId="8" applyFont="1" applyFill="1" applyBorder="1" applyAlignment="1">
      <alignment vertical="center" wrapText="1"/>
    </xf>
    <xf numFmtId="0" fontId="38" fillId="5" borderId="542" xfId="0" applyFont="1" applyFill="1" applyBorder="1" applyAlignment="1">
      <alignment horizontal="left" vertical="center" wrapText="1"/>
    </xf>
    <xf numFmtId="0" fontId="38" fillId="5" borderId="870" xfId="0" applyFont="1" applyFill="1" applyBorder="1" applyAlignment="1">
      <alignment horizontal="left" vertical="center" wrapText="1"/>
    </xf>
    <xf numFmtId="0" fontId="17" fillId="5" borderId="378" xfId="10" applyFont="1" applyFill="1" applyBorder="1" applyAlignment="1">
      <alignment vertical="center" wrapText="1"/>
    </xf>
    <xf numFmtId="0" fontId="16" fillId="5" borderId="870" xfId="10" applyFont="1" applyFill="1" applyBorder="1" applyAlignment="1">
      <alignment vertical="center" wrapText="1"/>
    </xf>
    <xf numFmtId="0" fontId="17" fillId="5" borderId="503" xfId="8" applyFont="1" applyFill="1" applyBorder="1" applyAlignment="1">
      <alignment vertical="center" wrapText="1"/>
    </xf>
    <xf numFmtId="0" fontId="16" fillId="5" borderId="870" xfId="10" quotePrefix="1" applyFont="1" applyFill="1" applyBorder="1" applyAlignment="1">
      <alignment horizontal="left" vertical="center" wrapText="1"/>
    </xf>
    <xf numFmtId="0" fontId="17" fillId="5" borderId="860" xfId="10" quotePrefix="1" applyFont="1" applyFill="1" applyBorder="1" applyAlignment="1">
      <alignment horizontal="center" vertical="center" wrapText="1"/>
    </xf>
    <xf numFmtId="0" fontId="17" fillId="5" borderId="830" xfId="10" quotePrefix="1" applyFont="1" applyFill="1" applyBorder="1" applyAlignment="1">
      <alignment horizontal="center" vertical="center" wrapText="1"/>
    </xf>
    <xf numFmtId="0" fontId="17" fillId="5" borderId="864" xfId="10" quotePrefix="1" applyFont="1" applyFill="1" applyBorder="1" applyAlignment="1">
      <alignment horizontal="center" vertical="center" wrapText="1"/>
    </xf>
    <xf numFmtId="0" fontId="17" fillId="5" borderId="770" xfId="6" quotePrefix="1" applyFont="1" applyFill="1" applyBorder="1" applyAlignment="1">
      <alignment vertical="center" wrapText="1"/>
    </xf>
    <xf numFmtId="0" fontId="17" fillId="5" borderId="877" xfId="10" quotePrefix="1" applyFont="1" applyFill="1" applyBorder="1" applyAlignment="1">
      <alignment horizontal="center" vertical="center" wrapText="1"/>
    </xf>
    <xf numFmtId="0" fontId="16" fillId="5" borderId="770" xfId="10" quotePrefix="1" applyFont="1" applyFill="1" applyBorder="1" applyAlignment="1">
      <alignment horizontal="center" vertical="center" wrapText="1"/>
    </xf>
    <xf numFmtId="0" fontId="16" fillId="5" borderId="770" xfId="6" quotePrefix="1" applyFont="1" applyFill="1" applyBorder="1" applyAlignment="1">
      <alignment horizontal="center" vertical="center" wrapText="1"/>
    </xf>
    <xf numFmtId="0" fontId="38" fillId="5" borderId="770" xfId="0" applyFont="1" applyFill="1" applyBorder="1" applyAlignment="1">
      <alignment horizontal="center" vertical="center"/>
    </xf>
    <xf numFmtId="0" fontId="17" fillId="5" borderId="855" xfId="10" quotePrefix="1" applyFont="1" applyFill="1" applyBorder="1" applyAlignment="1">
      <alignment horizontal="center" vertical="center" wrapText="1"/>
    </xf>
    <xf numFmtId="0" fontId="17" fillId="5" borderId="840" xfId="10" quotePrefix="1" applyFont="1" applyFill="1" applyBorder="1" applyAlignment="1">
      <alignment horizontal="center" vertical="center" wrapText="1"/>
    </xf>
    <xf numFmtId="0" fontId="17" fillId="5" borderId="842" xfId="10" quotePrefix="1" applyFont="1" applyFill="1" applyBorder="1" applyAlignment="1">
      <alignment horizontal="center" vertical="center" wrapText="1"/>
    </xf>
    <xf numFmtId="0" fontId="17" fillId="5" borderId="859" xfId="6" quotePrefix="1" applyFont="1" applyFill="1" applyBorder="1" applyAlignment="1">
      <alignment vertical="center" wrapText="1"/>
    </xf>
    <xf numFmtId="0" fontId="17" fillId="5" borderId="868" xfId="6" quotePrefix="1" applyFont="1" applyFill="1" applyBorder="1" applyAlignment="1">
      <alignment vertical="center" wrapText="1"/>
    </xf>
    <xf numFmtId="0" fontId="16" fillId="5" borderId="859" xfId="10" quotePrefix="1" applyFont="1" applyFill="1" applyBorder="1" applyAlignment="1">
      <alignment horizontal="center" vertical="center" wrapText="1"/>
    </xf>
    <xf numFmtId="0" fontId="16" fillId="5" borderId="859" xfId="6" quotePrefix="1" applyFont="1" applyFill="1" applyBorder="1" applyAlignment="1">
      <alignment horizontal="center" vertical="center" wrapText="1"/>
    </xf>
    <xf numFmtId="0" fontId="38" fillId="5" borderId="859" xfId="0" applyFont="1" applyFill="1" applyBorder="1" applyAlignment="1">
      <alignment horizontal="center" vertical="center"/>
    </xf>
    <xf numFmtId="0" fontId="17" fillId="5" borderId="857" xfId="10" quotePrefix="1" applyFont="1" applyFill="1" applyBorder="1" applyAlignment="1">
      <alignment horizontal="center" vertical="center" wrapText="1"/>
    </xf>
    <xf numFmtId="0" fontId="17" fillId="5" borderId="821" xfId="10" quotePrefix="1" applyFont="1" applyFill="1" applyBorder="1" applyAlignment="1">
      <alignment horizontal="center" vertical="center" wrapText="1"/>
    </xf>
    <xf numFmtId="0" fontId="17" fillId="5" borderId="675" xfId="10" quotePrefix="1" applyFont="1" applyFill="1" applyBorder="1" applyAlignment="1">
      <alignment horizontal="center" vertical="center" wrapText="1"/>
    </xf>
    <xf numFmtId="0" fontId="17" fillId="5" borderId="871" xfId="6" quotePrefix="1" applyFont="1" applyFill="1" applyBorder="1" applyAlignment="1">
      <alignment vertical="center" wrapText="1"/>
    </xf>
    <xf numFmtId="0" fontId="16" fillId="5" borderId="871" xfId="10" quotePrefix="1" applyFont="1" applyFill="1" applyBorder="1" applyAlignment="1">
      <alignment horizontal="center" vertical="center" wrapText="1"/>
    </xf>
    <xf numFmtId="0" fontId="16" fillId="5" borderId="871" xfId="6" quotePrefix="1" applyFont="1" applyFill="1" applyBorder="1" applyAlignment="1">
      <alignment horizontal="center" vertical="center" wrapText="1"/>
    </xf>
    <xf numFmtId="0" fontId="38" fillId="5" borderId="871" xfId="0" applyFont="1" applyFill="1" applyBorder="1" applyAlignment="1">
      <alignment horizontal="center" vertical="center"/>
    </xf>
    <xf numFmtId="0" fontId="38" fillId="5" borderId="855" xfId="0" applyFont="1" applyFill="1" applyBorder="1" applyAlignment="1">
      <alignment horizontal="center" vertical="center" wrapText="1"/>
    </xf>
    <xf numFmtId="0" fontId="38" fillId="5" borderId="840" xfId="0" applyFont="1" applyFill="1" applyBorder="1" applyAlignment="1">
      <alignment horizontal="center" vertical="center" wrapText="1"/>
    </xf>
    <xf numFmtId="0" fontId="16" fillId="5" borderId="859" xfId="6" quotePrefix="1" applyFont="1" applyFill="1" applyBorder="1" applyAlignment="1">
      <alignment vertical="center" wrapText="1"/>
    </xf>
    <xf numFmtId="0" fontId="38" fillId="5" borderId="478" xfId="0" applyFont="1" applyFill="1" applyBorder="1" applyAlignment="1">
      <alignment horizontal="center" vertical="center" wrapText="1"/>
    </xf>
    <xf numFmtId="0" fontId="16" fillId="5" borderId="506" xfId="6" quotePrefix="1" applyFont="1" applyFill="1" applyBorder="1" applyAlignment="1">
      <alignment horizontal="center" vertical="center" wrapText="1"/>
    </xf>
    <xf numFmtId="0" fontId="16" fillId="5" borderId="337" xfId="6" quotePrefix="1" applyFont="1" applyFill="1" applyBorder="1" applyAlignment="1">
      <alignment horizontal="center" vertical="center" wrapText="1"/>
    </xf>
    <xf numFmtId="0" fontId="16" fillId="5" borderId="390" xfId="6" quotePrefix="1" applyFont="1" applyFill="1" applyBorder="1" applyAlignment="1">
      <alignment horizontal="center" vertical="center" wrapText="1"/>
    </xf>
    <xf numFmtId="0" fontId="16" fillId="5" borderId="239" xfId="6" quotePrefix="1" applyFont="1" applyFill="1" applyBorder="1" applyAlignment="1">
      <alignment horizontal="center" vertical="center" wrapText="1"/>
    </xf>
    <xf numFmtId="0" fontId="16" fillId="5" borderId="253" xfId="6" quotePrefix="1" applyFont="1" applyFill="1" applyBorder="1" applyAlignment="1">
      <alignment horizontal="center" vertical="center" wrapText="1"/>
    </xf>
    <xf numFmtId="0" fontId="17" fillId="5" borderId="820" xfId="8" applyFont="1" applyFill="1" applyBorder="1" applyAlignment="1">
      <alignment vertical="center" wrapText="1"/>
    </xf>
    <xf numFmtId="0" fontId="15" fillId="4" borderId="872" xfId="0" applyFont="1" applyFill="1" applyBorder="1"/>
    <xf numFmtId="0" fontId="17" fillId="5" borderId="874" xfId="10" quotePrefix="1" applyFont="1" applyFill="1" applyBorder="1" applyAlignment="1">
      <alignment vertical="center" wrapText="1"/>
    </xf>
    <xf numFmtId="0" fontId="38" fillId="5" borderId="855" xfId="0" applyFont="1" applyFill="1" applyBorder="1" applyAlignment="1">
      <alignment horizontal="left" vertical="center" wrapText="1"/>
    </xf>
    <xf numFmtId="0" fontId="38" fillId="5" borderId="856" xfId="0" applyFont="1" applyFill="1" applyBorder="1" applyAlignment="1">
      <alignment horizontal="left" vertical="center" wrapText="1"/>
    </xf>
    <xf numFmtId="0" fontId="38" fillId="5" borderId="874" xfId="0" applyFont="1" applyFill="1" applyBorder="1" applyAlignment="1">
      <alignment horizontal="left" vertical="center" wrapText="1"/>
    </xf>
    <xf numFmtId="0" fontId="16" fillId="5" borderId="855" xfId="6" quotePrefix="1" applyFont="1" applyFill="1" applyBorder="1" applyAlignment="1">
      <alignment vertical="center" wrapText="1"/>
    </xf>
    <xf numFmtId="0" fontId="16" fillId="5" borderId="856" xfId="6" quotePrefix="1" applyFont="1" applyFill="1" applyBorder="1" applyAlignment="1">
      <alignment vertical="center" wrapText="1"/>
    </xf>
    <xf numFmtId="0" fontId="16" fillId="5" borderId="874" xfId="6" quotePrefix="1" applyFont="1" applyFill="1" applyBorder="1" applyAlignment="1">
      <alignment vertical="center" wrapText="1"/>
    </xf>
    <xf numFmtId="0" fontId="16" fillId="5" borderId="803" xfId="6" quotePrefix="1" applyFont="1" applyFill="1" applyBorder="1" applyAlignment="1">
      <alignment vertical="center" wrapText="1"/>
    </xf>
    <xf numFmtId="0" fontId="17" fillId="5" borderId="805" xfId="6" quotePrefix="1" applyFont="1" applyFill="1" applyBorder="1" applyAlignment="1">
      <alignment vertical="center" wrapText="1"/>
    </xf>
    <xf numFmtId="0" fontId="16" fillId="5" borderId="732" xfId="10" quotePrefix="1" applyFont="1" applyFill="1" applyBorder="1" applyAlignment="1">
      <alignment horizontal="left" vertical="center" wrapText="1"/>
    </xf>
    <xf numFmtId="0" fontId="16" fillId="5" borderId="848" xfId="10" quotePrefix="1" applyFont="1" applyFill="1" applyBorder="1" applyAlignment="1">
      <alignment vertical="center" wrapText="1"/>
    </xf>
    <xf numFmtId="0" fontId="16" fillId="5" borderId="869" xfId="10" quotePrefix="1" applyFont="1" applyFill="1" applyBorder="1" applyAlignment="1">
      <alignment horizontal="center" vertical="center" wrapText="1"/>
    </xf>
    <xf numFmtId="0" fontId="16" fillId="5" borderId="679" xfId="10" quotePrefix="1" applyFont="1" applyFill="1" applyBorder="1" applyAlignment="1">
      <alignment horizontal="center" vertical="center" wrapText="1"/>
    </xf>
    <xf numFmtId="0" fontId="16" fillId="5" borderId="680" xfId="10" quotePrefix="1" applyFont="1" applyFill="1" applyBorder="1" applyAlignment="1">
      <alignment horizontal="center" vertical="center" wrapText="1"/>
    </xf>
    <xf numFmtId="0" fontId="38" fillId="5" borderId="503" xfId="0" applyFont="1" applyFill="1" applyBorder="1" applyAlignment="1">
      <alignment horizontal="left" vertical="center" wrapText="1"/>
    </xf>
    <xf numFmtId="0" fontId="16" fillId="5" borderId="478" xfId="6" quotePrefix="1" applyFont="1" applyFill="1" applyBorder="1" applyAlignment="1">
      <alignment horizontal="center" vertical="center" wrapText="1"/>
    </xf>
    <xf numFmtId="0" fontId="16" fillId="5" borderId="477" xfId="6" quotePrefix="1" applyFont="1" applyFill="1" applyBorder="1" applyAlignment="1">
      <alignment horizontal="center" vertical="center" wrapText="1"/>
    </xf>
    <xf numFmtId="0" fontId="16" fillId="5" borderId="480" xfId="6" quotePrefix="1" applyFont="1" applyFill="1" applyBorder="1" applyAlignment="1">
      <alignment horizontal="center" vertical="center" wrapText="1"/>
    </xf>
    <xf numFmtId="0" fontId="76" fillId="5" borderId="859" xfId="3" quotePrefix="1" applyNumberFormat="1" applyFont="1" applyFill="1" applyBorder="1" applyAlignment="1" applyProtection="1">
      <alignment horizontal="center" textRotation="90" wrapText="1"/>
      <protection locked="0"/>
    </xf>
    <xf numFmtId="0" fontId="76" fillId="5" borderId="872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872" xfId="10" quotePrefix="1" applyNumberFormat="1" applyFont="1" applyFill="1" applyBorder="1" applyAlignment="1" applyProtection="1">
      <alignment vertical="center" wrapText="1"/>
      <protection locked="0"/>
    </xf>
    <xf numFmtId="0" fontId="50" fillId="5" borderId="834" xfId="10" quotePrefix="1" applyNumberFormat="1" applyFont="1" applyFill="1" applyBorder="1" applyAlignment="1" applyProtection="1">
      <alignment vertical="center" wrapText="1"/>
      <protection locked="0"/>
    </xf>
    <xf numFmtId="0" fontId="50" fillId="5" borderId="847" xfId="10" quotePrefix="1" applyNumberFormat="1" applyFont="1" applyFill="1" applyBorder="1" applyAlignment="1" applyProtection="1">
      <alignment vertical="center" wrapText="1"/>
      <protection locked="0"/>
    </xf>
    <xf numFmtId="0" fontId="50" fillId="5" borderId="255" xfId="10" quotePrefix="1" applyNumberFormat="1" applyFont="1" applyFill="1" applyBorder="1" applyAlignment="1" applyProtection="1">
      <alignment vertical="center" wrapText="1"/>
      <protection locked="0"/>
    </xf>
    <xf numFmtId="0" fontId="50" fillId="5" borderId="870" xfId="10" quotePrefix="1" applyFont="1" applyFill="1" applyBorder="1" applyAlignment="1">
      <alignment horizontal="left" vertical="center" wrapText="1"/>
    </xf>
    <xf numFmtId="0" fontId="50" fillId="5" borderId="85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7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6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7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6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5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872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829" xfId="10" quotePrefix="1" applyFont="1" applyFill="1" applyBorder="1" applyAlignment="1">
      <alignment horizontal="left" vertical="center" wrapText="1"/>
    </xf>
    <xf numFmtId="0" fontId="52" fillId="5" borderId="80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0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0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3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0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670" xfId="10" quotePrefix="1" applyFont="1" applyFill="1" applyBorder="1" applyAlignment="1">
      <alignment horizontal="left" vertical="center" wrapText="1"/>
    </xf>
    <xf numFmtId="0" fontId="52" fillId="5" borderId="84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4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4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6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4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67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51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542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86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78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72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8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25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25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85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77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85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82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870" xfId="6" applyNumberFormat="1" applyFont="1" applyFill="1" applyBorder="1" applyAlignment="1" applyProtection="1">
      <alignment vertical="center" wrapText="1"/>
      <protection locked="0"/>
    </xf>
    <xf numFmtId="0" fontId="50" fillId="5" borderId="867" xfId="6" applyNumberFormat="1" applyFont="1" applyFill="1" applyBorder="1" applyAlignment="1" applyProtection="1">
      <alignment vertical="center" wrapText="1"/>
      <protection locked="0"/>
    </xf>
    <xf numFmtId="0" fontId="50" fillId="5" borderId="858" xfId="6" applyNumberFormat="1" applyFont="1" applyFill="1" applyBorder="1" applyAlignment="1" applyProtection="1">
      <alignment vertical="center" wrapText="1"/>
      <protection locked="0"/>
    </xf>
    <xf numFmtId="0" fontId="50" fillId="5" borderId="848" xfId="10" quotePrefix="1" applyFont="1" applyFill="1" applyBorder="1" applyAlignment="1">
      <alignment horizontal="left" vertical="center" wrapText="1"/>
    </xf>
    <xf numFmtId="0" fontId="50" fillId="5" borderId="33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3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6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3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80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80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7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7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8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6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5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7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803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804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821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83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78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77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4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80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76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76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77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70" xfId="10" quotePrefix="1" applyNumberFormat="1" applyFont="1" applyFill="1" applyBorder="1" applyAlignment="1" applyProtection="1">
      <alignment vertical="center" wrapText="1"/>
      <protection locked="0"/>
    </xf>
    <xf numFmtId="0" fontId="50" fillId="5" borderId="87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7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72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70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859" xfId="6" quotePrefix="1" applyNumberFormat="1" applyFont="1" applyFill="1" applyBorder="1" applyAlignment="1" applyProtection="1">
      <alignment vertical="center" wrapText="1"/>
      <protection locked="0"/>
    </xf>
    <xf numFmtId="0" fontId="52" fillId="5" borderId="867" xfId="6" quotePrefix="1" applyNumberFormat="1" applyFont="1" applyFill="1" applyBorder="1" applyAlignment="1" applyProtection="1">
      <alignment vertical="center" wrapText="1"/>
      <protection locked="0"/>
    </xf>
    <xf numFmtId="0" fontId="50" fillId="5" borderId="871" xfId="6" quotePrefix="1" applyNumberFormat="1" applyFont="1" applyFill="1" applyBorder="1" applyAlignment="1" applyProtection="1">
      <alignment vertical="center" wrapText="1"/>
      <protection locked="0"/>
    </xf>
    <xf numFmtId="0" fontId="50" fillId="5" borderId="868" xfId="6" quotePrefix="1" applyNumberFormat="1" applyFont="1" applyFill="1" applyBorder="1" applyAlignment="1" applyProtection="1">
      <alignment vertical="center" wrapText="1"/>
      <protection locked="0"/>
    </xf>
    <xf numFmtId="0" fontId="52" fillId="5" borderId="770" xfId="6" quotePrefix="1" applyNumberFormat="1" applyFont="1" applyFill="1" applyBorder="1" applyAlignment="1" applyProtection="1">
      <alignment vertical="center" wrapText="1"/>
      <protection locked="0"/>
    </xf>
    <xf numFmtId="0" fontId="50" fillId="5" borderId="859" xfId="6" quotePrefix="1" applyNumberFormat="1" applyFont="1" applyFill="1" applyBorder="1" applyAlignment="1" applyProtection="1">
      <alignment vertical="center" wrapText="1"/>
      <protection locked="0"/>
    </xf>
    <xf numFmtId="0" fontId="50" fillId="5" borderId="867" xfId="6" quotePrefix="1" applyNumberFormat="1" applyFont="1" applyFill="1" applyBorder="1" applyAlignment="1" applyProtection="1">
      <alignment vertical="center" wrapText="1"/>
      <protection locked="0"/>
    </xf>
    <xf numFmtId="0" fontId="53" fillId="5" borderId="872" xfId="10" applyNumberFormat="1" applyFont="1" applyFill="1" applyBorder="1" applyAlignment="1" applyProtection="1">
      <alignment vertical="center" wrapText="1"/>
      <protection locked="0"/>
    </xf>
    <xf numFmtId="0" fontId="52" fillId="5" borderId="868" xfId="6" quotePrefix="1" applyNumberFormat="1" applyFont="1" applyFill="1" applyBorder="1" applyAlignment="1" applyProtection="1">
      <alignment vertical="center" wrapText="1"/>
      <protection locked="0"/>
    </xf>
    <xf numFmtId="0" fontId="52" fillId="5" borderId="871" xfId="6" quotePrefix="1" applyNumberFormat="1" applyFont="1" applyFill="1" applyBorder="1" applyAlignment="1" applyProtection="1">
      <alignment vertical="center" wrapText="1"/>
      <protection locked="0"/>
    </xf>
    <xf numFmtId="0" fontId="50" fillId="5" borderId="859" xfId="6" applyNumberFormat="1" applyFont="1" applyFill="1" applyBorder="1" applyAlignment="1" applyProtection="1">
      <alignment vertical="center" wrapText="1"/>
      <protection locked="0"/>
    </xf>
    <xf numFmtId="0" fontId="50" fillId="5" borderId="868" xfId="6" applyNumberFormat="1" applyFont="1" applyFill="1" applyBorder="1" applyAlignment="1" applyProtection="1">
      <alignment vertical="center" wrapText="1"/>
      <protection locked="0"/>
    </xf>
    <xf numFmtId="0" fontId="50" fillId="5" borderId="826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859" xfId="0" applyNumberFormat="1" applyFont="1" applyFill="1" applyBorder="1" applyAlignment="1" applyProtection="1">
      <alignment horizontal="center" vertical="center"/>
      <protection locked="0"/>
    </xf>
    <xf numFmtId="0" fontId="76" fillId="5" borderId="859" xfId="3" quotePrefix="1" applyFont="1" applyFill="1" applyBorder="1" applyAlignment="1" applyProtection="1">
      <alignment horizontal="center" textRotation="90" wrapText="1"/>
      <protection locked="0"/>
    </xf>
    <xf numFmtId="0" fontId="76" fillId="5" borderId="872" xfId="3" quotePrefix="1" applyFont="1" applyFill="1" applyBorder="1" applyAlignment="1" applyProtection="1">
      <alignment horizontal="center" textRotation="90" wrapText="1"/>
      <protection locked="0"/>
    </xf>
    <xf numFmtId="0" fontId="53" fillId="5" borderId="872" xfId="10" quotePrefix="1" applyFont="1" applyFill="1" applyBorder="1" applyAlignment="1" applyProtection="1">
      <alignment vertical="center" wrapText="1"/>
      <protection locked="0"/>
    </xf>
    <xf numFmtId="0" fontId="50" fillId="5" borderId="506" xfId="10" quotePrefix="1" applyFont="1" applyFill="1" applyBorder="1" applyAlignment="1" applyProtection="1">
      <alignment vertical="center" wrapText="1"/>
      <protection locked="0"/>
    </xf>
    <xf numFmtId="0" fontId="50" fillId="5" borderId="337" xfId="10" quotePrefix="1" applyFont="1" applyFill="1" applyBorder="1" applyAlignment="1" applyProtection="1">
      <alignment vertical="center" wrapText="1"/>
      <protection locked="0"/>
    </xf>
    <xf numFmtId="0" fontId="52" fillId="5" borderId="253" xfId="10" quotePrefix="1" applyFont="1" applyFill="1" applyBorder="1" applyAlignment="1" applyProtection="1">
      <alignment vertical="center" wrapText="1"/>
      <protection locked="0"/>
    </xf>
    <xf numFmtId="0" fontId="53" fillId="5" borderId="506" xfId="0" applyFont="1" applyFill="1" applyBorder="1" applyAlignment="1" applyProtection="1">
      <alignment horizontal="left" vertical="center" wrapText="1"/>
      <protection locked="0"/>
    </xf>
    <xf numFmtId="0" fontId="53" fillId="5" borderId="337" xfId="0" applyFont="1" applyFill="1" applyBorder="1" applyAlignment="1" applyProtection="1">
      <alignment horizontal="left" vertical="center" wrapText="1"/>
      <protection locked="0"/>
    </xf>
    <xf numFmtId="0" fontId="50" fillId="5" borderId="832" xfId="10" quotePrefix="1" applyFont="1" applyFill="1" applyBorder="1" applyAlignment="1" applyProtection="1">
      <alignment horizontal="center" vertical="center" wrapText="1"/>
      <protection locked="0"/>
    </xf>
    <xf numFmtId="0" fontId="52" fillId="5" borderId="857" xfId="10" quotePrefix="1" applyFont="1" applyFill="1" applyBorder="1" applyAlignment="1" applyProtection="1">
      <alignment horizontal="center" vertical="center" wrapText="1"/>
      <protection locked="0"/>
    </xf>
    <xf numFmtId="0" fontId="50" fillId="5" borderId="847" xfId="10" quotePrefix="1" applyFont="1" applyFill="1" applyBorder="1" applyAlignment="1" applyProtection="1">
      <alignment horizontal="center" vertical="center" wrapText="1"/>
      <protection locked="0"/>
    </xf>
    <xf numFmtId="0" fontId="52" fillId="5" borderId="821" xfId="10" quotePrefix="1" applyFont="1" applyFill="1" applyBorder="1" applyAlignment="1" applyProtection="1">
      <alignment horizontal="center" vertical="center" wrapText="1"/>
      <protection locked="0"/>
    </xf>
    <xf numFmtId="0" fontId="52" fillId="5" borderId="675" xfId="10" quotePrefix="1" applyFont="1" applyFill="1" applyBorder="1" applyAlignment="1" applyProtection="1">
      <alignment horizontal="center" vertical="center" wrapText="1"/>
      <protection locked="0"/>
    </xf>
    <xf numFmtId="0" fontId="50" fillId="5" borderId="832" xfId="6" quotePrefix="1" applyFont="1" applyFill="1" applyBorder="1" applyAlignment="1" applyProtection="1">
      <alignment horizontal="center" vertical="center" wrapText="1"/>
      <protection locked="0"/>
    </xf>
    <xf numFmtId="0" fontId="50" fillId="5" borderId="256" xfId="6" quotePrefix="1" applyFont="1" applyFill="1" applyBorder="1" applyAlignment="1" applyProtection="1">
      <alignment horizontal="center" vertical="center" wrapText="1"/>
      <protection locked="0"/>
    </xf>
    <xf numFmtId="0" fontId="50" fillId="5" borderId="255" xfId="6" quotePrefix="1" applyFont="1" applyFill="1" applyBorder="1" applyAlignment="1" applyProtection="1">
      <alignment horizontal="center" vertical="center" wrapText="1"/>
      <protection locked="0"/>
    </xf>
    <xf numFmtId="0" fontId="50" fillId="5" borderId="859" xfId="6" quotePrefix="1" applyFont="1" applyFill="1" applyBorder="1" applyAlignment="1" applyProtection="1">
      <alignment horizontal="center" vertical="center" wrapText="1"/>
      <protection locked="0"/>
    </xf>
    <xf numFmtId="0" fontId="50" fillId="5" borderId="867" xfId="6" quotePrefix="1" applyFont="1" applyFill="1" applyBorder="1" applyAlignment="1" applyProtection="1">
      <alignment horizontal="center" vertical="center" wrapText="1"/>
      <protection locked="0"/>
    </xf>
    <xf numFmtId="0" fontId="50" fillId="5" borderId="868" xfId="6" quotePrefix="1" applyFont="1" applyFill="1" applyBorder="1" applyAlignment="1" applyProtection="1">
      <alignment horizontal="center" vertical="center" wrapText="1"/>
      <protection locked="0"/>
    </xf>
    <xf numFmtId="0" fontId="50" fillId="5" borderId="872" xfId="10" quotePrefix="1" applyFont="1" applyFill="1" applyBorder="1" applyAlignment="1" applyProtection="1">
      <alignment horizontal="center" vertical="center" wrapText="1"/>
      <protection locked="0"/>
    </xf>
    <xf numFmtId="0" fontId="52" fillId="5" borderId="855" xfId="10" quotePrefix="1" applyFont="1" applyFill="1" applyBorder="1" applyAlignment="1" applyProtection="1">
      <alignment horizontal="center" vertical="center" wrapText="1"/>
      <protection locked="0"/>
    </xf>
    <xf numFmtId="0" fontId="52" fillId="5" borderId="856" xfId="10" quotePrefix="1" applyFont="1" applyFill="1" applyBorder="1" applyAlignment="1" applyProtection="1">
      <alignment horizontal="center" vertical="center" wrapText="1"/>
      <protection locked="0"/>
    </xf>
    <xf numFmtId="0" fontId="52" fillId="5" borderId="874" xfId="10" quotePrefix="1" applyFont="1" applyFill="1" applyBorder="1" applyAlignment="1" applyProtection="1">
      <alignment horizontal="center" vertical="center" wrapText="1"/>
      <protection locked="0"/>
    </xf>
    <xf numFmtId="0" fontId="52" fillId="5" borderId="860" xfId="10" quotePrefix="1" applyFont="1" applyFill="1" applyBorder="1" applyAlignment="1" applyProtection="1">
      <alignment horizontal="center" vertical="center" wrapText="1"/>
      <protection locked="0"/>
    </xf>
    <xf numFmtId="0" fontId="50" fillId="5" borderId="856" xfId="0" applyFont="1" applyFill="1" applyBorder="1" applyAlignment="1" applyProtection="1">
      <alignment horizontal="center" vertical="center" wrapText="1"/>
      <protection locked="0"/>
    </xf>
    <xf numFmtId="0" fontId="50" fillId="5" borderId="874" xfId="0" applyFont="1" applyFill="1" applyBorder="1" applyAlignment="1" applyProtection="1">
      <alignment horizontal="center" vertical="center" wrapText="1"/>
      <protection locked="0"/>
    </xf>
    <xf numFmtId="0" fontId="77" fillId="5" borderId="503" xfId="10" quotePrefix="1" applyFont="1" applyFill="1" applyBorder="1" applyAlignment="1">
      <alignment horizontal="left" vertical="center" wrapText="1"/>
    </xf>
    <xf numFmtId="0" fontId="52" fillId="5" borderId="478" xfId="10" quotePrefix="1" applyFont="1" applyFill="1" applyBorder="1" applyAlignment="1" applyProtection="1">
      <alignment horizontal="center" vertical="center" wrapText="1"/>
      <protection locked="0"/>
    </xf>
    <xf numFmtId="0" fontId="52" fillId="5" borderId="477" xfId="10" quotePrefix="1" applyFont="1" applyFill="1" applyBorder="1" applyAlignment="1" applyProtection="1">
      <alignment horizontal="center" vertical="center" wrapText="1"/>
      <protection locked="0"/>
    </xf>
    <xf numFmtId="0" fontId="52" fillId="5" borderId="480" xfId="10" quotePrefix="1" applyFont="1" applyFill="1" applyBorder="1" applyAlignment="1" applyProtection="1">
      <alignment horizontal="center" vertical="center" wrapText="1"/>
      <protection locked="0"/>
    </xf>
    <xf numFmtId="0" fontId="53" fillId="5" borderId="870" xfId="10" quotePrefix="1" applyFont="1" applyFill="1" applyBorder="1" applyAlignment="1" applyProtection="1">
      <alignment vertical="center" wrapText="1"/>
      <protection locked="0"/>
    </xf>
    <xf numFmtId="0" fontId="50" fillId="5" borderId="869" xfId="6" quotePrefix="1" applyFont="1" applyFill="1" applyBorder="1" applyAlignment="1" applyProtection="1">
      <alignment horizontal="center" vertical="center" wrapText="1"/>
      <protection locked="0"/>
    </xf>
    <xf numFmtId="0" fontId="50" fillId="5" borderId="542" xfId="10" quotePrefix="1" applyFont="1" applyFill="1" applyBorder="1" applyAlignment="1" applyProtection="1">
      <alignment horizontal="center" vertical="center" wrapText="1"/>
      <protection locked="0"/>
    </xf>
    <xf numFmtId="0" fontId="50" fillId="5" borderId="870" xfId="10" quotePrefix="1" applyFont="1" applyFill="1" applyBorder="1" applyAlignment="1" applyProtection="1">
      <alignment horizontal="center" vertical="center" wrapText="1"/>
      <protection locked="0"/>
    </xf>
    <xf numFmtId="0" fontId="53" fillId="5" borderId="872" xfId="0" applyFont="1" applyFill="1" applyBorder="1" applyAlignment="1" applyProtection="1">
      <alignment horizontal="left" vertical="center" wrapText="1"/>
      <protection locked="0"/>
    </xf>
    <xf numFmtId="0" fontId="50" fillId="5" borderId="832" xfId="6" quotePrefix="1" applyFont="1" applyFill="1" applyBorder="1" applyAlignment="1" applyProtection="1">
      <alignment vertical="center" wrapText="1"/>
      <protection locked="0"/>
    </xf>
    <xf numFmtId="0" fontId="50" fillId="5" borderId="508" xfId="6" quotePrefix="1" applyFont="1" applyFill="1" applyBorder="1" applyAlignment="1" applyProtection="1">
      <alignment vertical="center" wrapText="1"/>
      <protection locked="0"/>
    </xf>
    <xf numFmtId="0" fontId="50" fillId="5" borderId="510" xfId="6" quotePrefix="1" applyFont="1" applyFill="1" applyBorder="1" applyAlignment="1" applyProtection="1">
      <alignment vertical="center" wrapText="1"/>
      <protection locked="0"/>
    </xf>
    <xf numFmtId="0" fontId="50" fillId="5" borderId="542" xfId="6" quotePrefix="1" applyFont="1" applyFill="1" applyBorder="1" applyAlignment="1" applyProtection="1">
      <alignment horizontal="center" vertical="center" wrapText="1"/>
      <protection locked="0"/>
    </xf>
    <xf numFmtId="0" fontId="52" fillId="5" borderId="337" xfId="6" quotePrefix="1" applyFont="1" applyFill="1" applyBorder="1" applyAlignment="1" applyProtection="1">
      <alignment horizontal="center" vertical="center" wrapText="1"/>
      <protection locked="0"/>
    </xf>
    <xf numFmtId="0" fontId="50" fillId="5" borderId="859" xfId="10" quotePrefix="1" applyFont="1" applyFill="1" applyBorder="1" applyAlignment="1" applyProtection="1">
      <alignment horizontal="center" vertical="center" wrapText="1"/>
      <protection locked="0"/>
    </xf>
    <xf numFmtId="0" fontId="53" fillId="5" borderId="872" xfId="10" applyFont="1" applyFill="1" applyBorder="1" applyAlignment="1" applyProtection="1">
      <alignment vertical="center" wrapText="1"/>
      <protection locked="0"/>
    </xf>
    <xf numFmtId="0" fontId="52" fillId="5" borderId="859" xfId="6" quotePrefix="1" applyFont="1" applyFill="1" applyBorder="1" applyAlignment="1" applyProtection="1">
      <alignment vertical="center" wrapText="1"/>
      <protection locked="0"/>
    </xf>
    <xf numFmtId="0" fontId="52" fillId="5" borderId="770" xfId="6" quotePrefix="1" applyFont="1" applyFill="1" applyBorder="1" applyAlignment="1" applyProtection="1">
      <alignment vertical="center" wrapText="1"/>
      <protection locked="0"/>
    </xf>
    <xf numFmtId="0" fontId="52" fillId="5" borderId="826" xfId="6" quotePrefix="1" applyFont="1" applyFill="1" applyBorder="1" applyAlignment="1" applyProtection="1">
      <alignment vertical="center" wrapText="1"/>
      <protection locked="0"/>
    </xf>
    <xf numFmtId="0" fontId="52" fillId="5" borderId="858" xfId="6" quotePrefix="1" applyFont="1" applyFill="1" applyBorder="1" applyAlignment="1" applyProtection="1">
      <alignment vertical="center" wrapText="1"/>
      <protection locked="0"/>
    </xf>
    <xf numFmtId="0" fontId="53" fillId="5" borderId="859" xfId="0" applyFont="1" applyFill="1" applyBorder="1" applyAlignment="1" applyProtection="1">
      <alignment horizontal="center" vertical="center" wrapText="1"/>
      <protection locked="0"/>
    </xf>
    <xf numFmtId="0" fontId="53" fillId="5" borderId="867" xfId="0" applyFont="1" applyFill="1" applyBorder="1" applyAlignment="1" applyProtection="1">
      <alignment horizontal="center" vertical="center" wrapText="1"/>
      <protection locked="0"/>
    </xf>
    <xf numFmtId="0" fontId="53" fillId="5" borderId="868" xfId="0" applyFont="1" applyFill="1" applyBorder="1" applyAlignment="1" applyProtection="1">
      <alignment horizontal="center" vertical="center" wrapText="1"/>
      <protection locked="0"/>
    </xf>
    <xf numFmtId="0" fontId="137" fillId="5" borderId="870" xfId="0" applyNumberFormat="1" applyFont="1" applyFill="1" applyBorder="1" applyAlignment="1" applyProtection="1">
      <alignment horizontal="left" vertical="center" wrapText="1"/>
      <protection locked="0"/>
    </xf>
    <xf numFmtId="0" fontId="137" fillId="5" borderId="859" xfId="0" applyFont="1" applyFill="1" applyBorder="1" applyAlignment="1" applyProtection="1">
      <alignment horizontal="center" vertical="center"/>
      <protection locked="0"/>
    </xf>
    <xf numFmtId="0" fontId="137" fillId="5" borderId="872" xfId="0" applyFont="1" applyFill="1" applyBorder="1" applyAlignment="1" applyProtection="1">
      <alignment horizontal="center" vertical="center"/>
      <protection locked="0"/>
    </xf>
    <xf numFmtId="0" fontId="76" fillId="5" borderId="832" xfId="3" quotePrefix="1" applyFont="1" applyFill="1" applyBorder="1" applyAlignment="1" applyProtection="1">
      <alignment horizontal="left" textRotation="90" wrapText="1"/>
      <protection locked="0"/>
    </xf>
    <xf numFmtId="0" fontId="52" fillId="5" borderId="832" xfId="0" applyFont="1" applyFill="1" applyBorder="1" applyAlignment="1" applyProtection="1">
      <alignment horizontal="center" vertical="center"/>
      <protection locked="0"/>
    </xf>
    <xf numFmtId="0" fontId="52" fillId="5" borderId="508" xfId="0" applyFont="1" applyFill="1" applyBorder="1" applyAlignment="1" applyProtection="1">
      <alignment horizontal="center" vertical="center"/>
      <protection locked="0"/>
    </xf>
    <xf numFmtId="0" fontId="98" fillId="5" borderId="832" xfId="10" quotePrefix="1" applyFont="1" applyFill="1" applyBorder="1" applyAlignment="1" applyProtection="1">
      <alignment horizontal="center" vertical="center" wrapText="1"/>
      <protection locked="0"/>
    </xf>
    <xf numFmtId="0" fontId="98" fillId="5" borderId="508" xfId="10" quotePrefix="1" applyFont="1" applyFill="1" applyBorder="1" applyAlignment="1" applyProtection="1">
      <alignment horizontal="center" vertical="center" wrapText="1"/>
      <protection locked="0"/>
    </xf>
    <xf numFmtId="0" fontId="98" fillId="5" borderId="859" xfId="10" quotePrefix="1" applyFont="1" applyFill="1" applyBorder="1" applyAlignment="1" applyProtection="1">
      <alignment horizontal="center" vertical="center" wrapText="1"/>
      <protection locked="0"/>
    </xf>
    <xf numFmtId="0" fontId="98" fillId="5" borderId="867" xfId="10" quotePrefix="1" applyFont="1" applyFill="1" applyBorder="1" applyAlignment="1" applyProtection="1">
      <alignment horizontal="center" vertical="center" wrapText="1"/>
      <protection locked="0"/>
    </xf>
    <xf numFmtId="0" fontId="98" fillId="5" borderId="770" xfId="10" quotePrefix="1" applyFont="1" applyFill="1" applyBorder="1" applyAlignment="1" applyProtection="1">
      <alignment horizontal="center" vertical="center" wrapText="1"/>
      <protection locked="0"/>
    </xf>
    <xf numFmtId="0" fontId="98" fillId="5" borderId="859" xfId="6" applyFont="1" applyFill="1" applyBorder="1" applyAlignment="1" applyProtection="1">
      <alignment horizontal="center" vertical="center" wrapText="1"/>
      <protection locked="0"/>
    </xf>
    <xf numFmtId="0" fontId="97" fillId="5" borderId="855" xfId="10" quotePrefix="1" applyFont="1" applyFill="1" applyBorder="1" applyAlignment="1">
      <alignment horizontal="center" vertical="center" wrapText="1"/>
    </xf>
    <xf numFmtId="0" fontId="97" fillId="5" borderId="856" xfId="10" quotePrefix="1" applyFont="1" applyFill="1" applyBorder="1" applyAlignment="1">
      <alignment horizontal="center" vertical="center" wrapText="1"/>
    </xf>
    <xf numFmtId="0" fontId="97" fillId="5" borderId="860" xfId="10" quotePrefix="1" applyFont="1" applyFill="1" applyBorder="1" applyAlignment="1">
      <alignment horizontal="center" vertical="center" wrapText="1"/>
    </xf>
    <xf numFmtId="0" fontId="98" fillId="5" borderId="832" xfId="6" applyFont="1" applyFill="1" applyBorder="1" applyAlignment="1" applyProtection="1">
      <alignment horizontal="center" vertical="center" wrapText="1"/>
      <protection locked="0"/>
    </xf>
    <xf numFmtId="0" fontId="97" fillId="5" borderId="803" xfId="10" quotePrefix="1" applyFont="1" applyFill="1" applyBorder="1" applyAlignment="1">
      <alignment horizontal="center" vertical="center" wrapText="1"/>
    </xf>
    <xf numFmtId="0" fontId="97" fillId="5" borderId="804" xfId="10" quotePrefix="1" applyFont="1" applyFill="1" applyBorder="1" applyAlignment="1">
      <alignment horizontal="center" vertical="center" wrapText="1"/>
    </xf>
    <xf numFmtId="0" fontId="97" fillId="5" borderId="830" xfId="10" quotePrefix="1" applyFont="1" applyFill="1" applyBorder="1" applyAlignment="1">
      <alignment horizontal="center" vertical="center" wrapText="1"/>
    </xf>
    <xf numFmtId="0" fontId="98" fillId="5" borderId="803" xfId="6" applyFont="1" applyFill="1" applyBorder="1" applyAlignment="1" applyProtection="1">
      <alignment horizontal="center" vertical="center" wrapText="1"/>
      <protection locked="0"/>
    </xf>
    <xf numFmtId="0" fontId="98" fillId="5" borderId="859" xfId="6" quotePrefix="1" applyFont="1" applyFill="1" applyBorder="1" applyAlignment="1" applyProtection="1">
      <alignment horizontal="center" vertical="center" wrapText="1"/>
      <protection locked="0"/>
    </xf>
    <xf numFmtId="0" fontId="98" fillId="5" borderId="506" xfId="6" quotePrefix="1" applyFont="1" applyFill="1" applyBorder="1" applyAlignment="1" applyProtection="1">
      <alignment horizontal="center" vertical="center" wrapText="1"/>
      <protection locked="0"/>
    </xf>
    <xf numFmtId="0" fontId="98" fillId="5" borderId="337" xfId="6" quotePrefix="1" applyFont="1" applyFill="1" applyBorder="1" applyAlignment="1" applyProtection="1">
      <alignment horizontal="center" vertical="center" wrapText="1"/>
      <protection locked="0"/>
    </xf>
    <xf numFmtId="0" fontId="98" fillId="5" borderId="337" xfId="6" applyFont="1" applyFill="1" applyBorder="1" applyAlignment="1" applyProtection="1">
      <alignment horizontal="center" vertical="center" wrapText="1"/>
      <protection locked="0"/>
    </xf>
    <xf numFmtId="0" fontId="98" fillId="5" borderId="859" xfId="0" applyFont="1" applyFill="1" applyBorder="1" applyAlignment="1" applyProtection="1">
      <alignment horizontal="center" vertical="center"/>
      <protection locked="0"/>
    </xf>
    <xf numFmtId="0" fontId="98" fillId="5" borderId="867" xfId="0" applyFont="1" applyFill="1" applyBorder="1" applyAlignment="1" applyProtection="1">
      <alignment horizontal="center" vertical="center"/>
      <protection locked="0"/>
    </xf>
    <xf numFmtId="0" fontId="98" fillId="5" borderId="770" xfId="0" applyFont="1" applyFill="1" applyBorder="1" applyAlignment="1" applyProtection="1">
      <alignment horizontal="center" vertical="center"/>
      <protection locked="0"/>
    </xf>
    <xf numFmtId="0" fontId="98" fillId="5" borderId="867" xfId="6" applyFont="1" applyFill="1" applyBorder="1" applyAlignment="1" applyProtection="1">
      <alignment horizontal="center" vertical="center" wrapText="1"/>
      <protection locked="0"/>
    </xf>
    <xf numFmtId="0" fontId="138" fillId="5" borderId="830" xfId="28" quotePrefix="1" applyFont="1" applyFill="1" applyBorder="1" applyAlignment="1">
      <alignment horizontal="center" vertical="center" wrapText="1"/>
    </xf>
    <xf numFmtId="0" fontId="138" fillId="5" borderId="804" xfId="28" quotePrefix="1" applyFont="1" applyFill="1" applyBorder="1" applyAlignment="1">
      <alignment horizontal="center" vertical="center" wrapText="1"/>
    </xf>
    <xf numFmtId="0" fontId="138" fillId="5" borderId="803" xfId="28" quotePrefix="1" applyFont="1" applyFill="1" applyBorder="1" applyAlignment="1">
      <alignment horizontal="center" vertical="center" wrapText="1"/>
    </xf>
    <xf numFmtId="0" fontId="103" fillId="5" borderId="803" xfId="28" quotePrefix="1" applyFont="1" applyFill="1" applyBorder="1" applyAlignment="1">
      <alignment horizontal="center" vertical="center" wrapText="1"/>
    </xf>
    <xf numFmtId="0" fontId="103" fillId="5" borderId="804" xfId="28" quotePrefix="1" applyFont="1" applyFill="1" applyBorder="1" applyAlignment="1">
      <alignment horizontal="center" vertical="center" wrapText="1"/>
    </xf>
    <xf numFmtId="0" fontId="103" fillId="5" borderId="830" xfId="28" quotePrefix="1" applyFont="1" applyFill="1" applyBorder="1" applyAlignment="1">
      <alignment horizontal="center" vertical="center" wrapText="1"/>
    </xf>
    <xf numFmtId="0" fontId="98" fillId="5" borderId="832" xfId="0" applyFont="1" applyFill="1" applyBorder="1" applyAlignment="1" applyProtection="1">
      <alignment horizontal="center" vertical="center"/>
      <protection locked="0"/>
    </xf>
    <xf numFmtId="0" fontId="138" fillId="5" borderId="803" xfId="28" quotePrefix="1" applyFont="1" applyFill="1" applyBorder="1" applyAlignment="1">
      <alignment vertical="center" wrapText="1"/>
    </xf>
    <xf numFmtId="0" fontId="138" fillId="5" borderId="830" xfId="28" quotePrefix="1" applyFont="1" applyFill="1" applyBorder="1" applyAlignment="1">
      <alignment vertical="center" wrapText="1"/>
    </xf>
    <xf numFmtId="0" fontId="138" fillId="5" borderId="804" xfId="28" quotePrefix="1" applyFont="1" applyFill="1" applyBorder="1" applyAlignment="1">
      <alignment vertical="center" wrapText="1"/>
    </xf>
    <xf numFmtId="0" fontId="103" fillId="5" borderId="803" xfId="28" quotePrefix="1" applyFont="1" applyFill="1" applyBorder="1" applyAlignment="1">
      <alignment vertical="center" wrapText="1"/>
    </xf>
    <xf numFmtId="0" fontId="103" fillId="5" borderId="804" xfId="28" quotePrefix="1" applyFont="1" applyFill="1" applyBorder="1" applyAlignment="1">
      <alignment vertical="center" wrapText="1"/>
    </xf>
    <xf numFmtId="0" fontId="98" fillId="5" borderId="143" xfId="6" quotePrefix="1" applyFont="1" applyFill="1" applyBorder="1" applyAlignment="1" applyProtection="1">
      <alignment horizontal="center" vertical="center" wrapText="1"/>
      <protection locked="0"/>
    </xf>
    <xf numFmtId="0" fontId="76" fillId="5" borderId="847" xfId="3" quotePrefix="1" applyFont="1" applyFill="1" applyBorder="1" applyAlignment="1" applyProtection="1">
      <alignment horizontal="left" textRotation="90" wrapText="1"/>
      <protection locked="0"/>
    </xf>
    <xf numFmtId="0" fontId="52" fillId="5" borderId="775" xfId="10" quotePrefix="1" applyFont="1" applyFill="1" applyBorder="1" applyAlignment="1" applyProtection="1">
      <alignment horizontal="center" vertical="center" wrapText="1"/>
      <protection locked="0"/>
    </xf>
    <xf numFmtId="0" fontId="52" fillId="5" borderId="487" xfId="10" quotePrefix="1" applyFont="1" applyFill="1" applyBorder="1" applyAlignment="1" applyProtection="1">
      <alignment horizontal="center" vertical="center" wrapText="1"/>
      <protection locked="0"/>
    </xf>
    <xf numFmtId="0" fontId="50" fillId="5" borderId="487" xfId="6" applyFont="1" applyFill="1" applyBorder="1" applyAlignment="1" applyProtection="1">
      <alignment horizontal="center" vertical="center" wrapText="1"/>
      <protection locked="0"/>
    </xf>
    <xf numFmtId="0" fontId="97" fillId="5" borderId="868" xfId="10" quotePrefix="1" applyFont="1" applyFill="1" applyBorder="1" applyAlignment="1" applyProtection="1">
      <alignment horizontal="center" vertical="center" wrapText="1"/>
      <protection locked="0"/>
    </xf>
    <xf numFmtId="0" fontId="98" fillId="5" borderId="874" xfId="10" quotePrefix="1" applyFont="1" applyFill="1" applyBorder="1" applyAlignment="1" applyProtection="1">
      <alignment horizontal="center" vertical="center" wrapText="1"/>
      <protection locked="0"/>
    </xf>
    <xf numFmtId="0" fontId="98" fillId="5" borderId="805" xfId="10" quotePrefix="1" applyFont="1" applyFill="1" applyBorder="1" applyAlignment="1" applyProtection="1">
      <alignment horizontal="center" vertical="center" wrapText="1"/>
      <protection locked="0"/>
    </xf>
    <xf numFmtId="0" fontId="98" fillId="5" borderId="868" xfId="10" quotePrefix="1" applyFont="1" applyFill="1" applyBorder="1" applyAlignment="1" applyProtection="1">
      <alignment horizontal="center" vertical="center" wrapText="1"/>
      <protection locked="0"/>
    </xf>
    <xf numFmtId="0" fontId="97" fillId="5" borderId="390" xfId="10" quotePrefix="1" applyFont="1" applyFill="1" applyBorder="1" applyAlignment="1" applyProtection="1">
      <alignment horizontal="center" vertical="center" wrapText="1"/>
      <protection locked="0"/>
    </xf>
    <xf numFmtId="0" fontId="98" fillId="5" borderId="390" xfId="6" quotePrefix="1" applyFont="1" applyFill="1" applyBorder="1" applyAlignment="1" applyProtection="1">
      <alignment horizontal="center" vertical="center" wrapText="1"/>
      <protection locked="0"/>
    </xf>
    <xf numFmtId="0" fontId="98" fillId="5" borderId="390" xfId="6" applyFont="1" applyFill="1" applyBorder="1" applyAlignment="1" applyProtection="1">
      <alignment horizontal="center" vertical="center" wrapText="1"/>
      <protection locked="0"/>
    </xf>
    <xf numFmtId="0" fontId="53" fillId="5" borderId="870" xfId="0" applyFont="1" applyFill="1" applyBorder="1" applyAlignment="1" applyProtection="1">
      <alignment horizontal="left" vertical="center" wrapText="1"/>
      <protection locked="0"/>
    </xf>
    <xf numFmtId="0" fontId="97" fillId="5" borderId="832" xfId="6" quotePrefix="1" applyFont="1" applyFill="1" applyBorder="1" applyAlignment="1" applyProtection="1">
      <alignment horizontal="center" vertical="center" wrapText="1"/>
      <protection locked="0"/>
    </xf>
    <xf numFmtId="0" fontId="97" fillId="5" borderId="508" xfId="6" quotePrefix="1" applyFont="1" applyFill="1" applyBorder="1" applyAlignment="1" applyProtection="1">
      <alignment horizontal="center" vertical="center" wrapText="1"/>
      <protection locked="0"/>
    </xf>
    <xf numFmtId="0" fontId="97" fillId="5" borderId="775" xfId="10" quotePrefix="1" applyFont="1" applyFill="1" applyBorder="1" applyAlignment="1" applyProtection="1">
      <alignment horizontal="center" vertical="center" wrapText="1"/>
      <protection locked="0"/>
    </xf>
    <xf numFmtId="0" fontId="98" fillId="5" borderId="775" xfId="6" quotePrefix="1" applyFont="1" applyFill="1" applyBorder="1" applyAlignment="1" applyProtection="1">
      <alignment horizontal="center" vertical="center" wrapText="1"/>
      <protection locked="0"/>
    </xf>
    <xf numFmtId="0" fontId="98" fillId="5" borderId="832" xfId="6" quotePrefix="1" applyFont="1" applyFill="1" applyBorder="1" applyAlignment="1" applyProtection="1">
      <alignment horizontal="center" vertical="center" wrapText="1"/>
      <protection locked="0"/>
    </xf>
    <xf numFmtId="0" fontId="98" fillId="5" borderId="508" xfId="6" quotePrefix="1" applyFont="1" applyFill="1" applyBorder="1" applyAlignment="1" applyProtection="1">
      <alignment horizontal="center" vertical="center" wrapText="1"/>
      <protection locked="0"/>
    </xf>
    <xf numFmtId="0" fontId="98" fillId="5" borderId="508" xfId="6" applyFont="1" applyFill="1" applyBorder="1" applyAlignment="1" applyProtection="1">
      <alignment horizontal="center" vertical="center" wrapText="1"/>
      <protection locked="0"/>
    </xf>
    <xf numFmtId="0" fontId="98" fillId="5" borderId="868" xfId="6" applyFont="1" applyFill="1" applyBorder="1" applyAlignment="1" applyProtection="1">
      <alignment horizontal="center" vertical="center" wrapText="1"/>
      <protection locked="0"/>
    </xf>
    <xf numFmtId="0" fontId="98" fillId="5" borderId="871" xfId="0" applyFont="1" applyFill="1" applyBorder="1" applyAlignment="1" applyProtection="1">
      <alignment horizontal="center" vertical="center"/>
      <protection locked="0"/>
    </xf>
    <xf numFmtId="0" fontId="98" fillId="5" borderId="868" xfId="0" applyFont="1" applyFill="1" applyBorder="1" applyAlignment="1" applyProtection="1">
      <alignment horizontal="center" vertical="center"/>
      <protection locked="0"/>
    </xf>
    <xf numFmtId="0" fontId="98" fillId="5" borderId="775" xfId="6" applyFont="1" applyFill="1" applyBorder="1" applyAlignment="1" applyProtection="1">
      <alignment horizontal="center" vertical="center" wrapText="1"/>
      <protection locked="0"/>
    </xf>
    <xf numFmtId="0" fontId="103" fillId="5" borderId="821" xfId="28" quotePrefix="1" applyFont="1" applyFill="1" applyBorder="1" applyAlignment="1">
      <alignment horizontal="center" vertical="center" wrapText="1"/>
    </xf>
    <xf numFmtId="0" fontId="103" fillId="5" borderId="805" xfId="28" quotePrefix="1" applyFont="1" applyFill="1" applyBorder="1" applyAlignment="1">
      <alignment horizontal="center" vertical="center" wrapText="1"/>
    </xf>
    <xf numFmtId="0" fontId="98" fillId="5" borderId="872" xfId="6" quotePrefix="1" applyFont="1" applyFill="1" applyBorder="1" applyAlignment="1" applyProtection="1">
      <alignment horizontal="center" vertical="center" wrapText="1"/>
      <protection locked="0"/>
    </xf>
    <xf numFmtId="0" fontId="53" fillId="5" borderId="870" xfId="10" applyFont="1" applyFill="1" applyBorder="1" applyAlignment="1" applyProtection="1">
      <alignment vertical="center" wrapText="1"/>
      <protection locked="0"/>
    </xf>
    <xf numFmtId="0" fontId="97" fillId="5" borderId="506" xfId="6" quotePrefix="1" applyFont="1" applyFill="1" applyBorder="1" applyAlignment="1" applyProtection="1">
      <alignment horizontal="center" vertical="center" wrapText="1"/>
      <protection locked="0"/>
    </xf>
    <xf numFmtId="0" fontId="97" fillId="5" borderId="337" xfId="6" quotePrefix="1" applyFont="1" applyFill="1" applyBorder="1" applyAlignment="1" applyProtection="1">
      <alignment horizontal="center" vertical="center" wrapText="1"/>
      <protection locked="0"/>
    </xf>
    <xf numFmtId="0" fontId="97" fillId="5" borderId="390" xfId="6" quotePrefix="1" applyFont="1" applyFill="1" applyBorder="1" applyAlignment="1" applyProtection="1">
      <alignment horizontal="center" vertical="center" wrapText="1"/>
      <protection locked="0"/>
    </xf>
    <xf numFmtId="0" fontId="98" fillId="5" borderId="847" xfId="0" applyFont="1" applyFill="1" applyBorder="1" applyAlignment="1" applyProtection="1">
      <alignment horizontal="center" vertical="center"/>
      <protection locked="0"/>
    </xf>
    <xf numFmtId="0" fontId="138" fillId="5" borderId="821" xfId="28" quotePrefix="1" applyFont="1" applyFill="1" applyBorder="1" applyAlignment="1">
      <alignment vertical="center" wrapText="1"/>
    </xf>
    <xf numFmtId="0" fontId="138" fillId="5" borderId="805" xfId="28" quotePrefix="1" applyFont="1" applyFill="1" applyBorder="1" applyAlignment="1">
      <alignment vertical="center" wrapText="1"/>
    </xf>
    <xf numFmtId="0" fontId="98" fillId="5" borderId="872" xfId="0" applyFont="1" applyFill="1" applyBorder="1" applyAlignment="1" applyProtection="1">
      <alignment horizontal="center" vertical="center"/>
      <protection locked="0"/>
    </xf>
    <xf numFmtId="0" fontId="50" fillId="5" borderId="859" xfId="3" quotePrefix="1" applyFont="1" applyFill="1" applyBorder="1" applyAlignment="1" applyProtection="1">
      <alignment horizontal="center" textRotation="90" wrapText="1"/>
      <protection locked="0"/>
    </xf>
    <xf numFmtId="0" fontId="50" fillId="5" borderId="872" xfId="3" quotePrefix="1" applyFont="1" applyFill="1" applyBorder="1" applyAlignment="1" applyProtection="1">
      <alignment horizontal="center" textRotation="90" wrapText="1"/>
      <protection locked="0"/>
    </xf>
    <xf numFmtId="0" fontId="50" fillId="5" borderId="832" xfId="10" quotePrefix="1" applyFont="1" applyFill="1" applyBorder="1" applyAlignment="1" applyProtection="1">
      <alignment vertical="center" wrapText="1"/>
      <protection locked="0"/>
    </xf>
    <xf numFmtId="0" fontId="50" fillId="5" borderId="508" xfId="10" quotePrefix="1" applyFont="1" applyFill="1" applyBorder="1" applyAlignment="1" applyProtection="1">
      <alignment vertical="center" wrapText="1"/>
      <protection locked="0"/>
    </xf>
    <xf numFmtId="0" fontId="52" fillId="5" borderId="510" xfId="10" quotePrefix="1" applyFont="1" applyFill="1" applyBorder="1" applyAlignment="1" applyProtection="1">
      <alignment vertical="center" wrapText="1"/>
      <protection locked="0"/>
    </xf>
    <xf numFmtId="0" fontId="52" fillId="5" borderId="775" xfId="10" quotePrefix="1" applyFont="1" applyFill="1" applyBorder="1" applyAlignment="1" applyProtection="1">
      <alignment vertical="center" wrapText="1"/>
      <protection locked="0"/>
    </xf>
    <xf numFmtId="0" fontId="50" fillId="5" borderId="256" xfId="10" quotePrefix="1" applyFont="1" applyFill="1" applyBorder="1" applyAlignment="1" applyProtection="1">
      <alignment vertical="center" wrapText="1"/>
      <protection locked="0"/>
    </xf>
    <xf numFmtId="0" fontId="53" fillId="5" borderId="832" xfId="0" applyFont="1" applyFill="1" applyBorder="1" applyAlignment="1" applyProtection="1">
      <alignment horizontal="left" vertical="center" wrapText="1"/>
      <protection locked="0"/>
    </xf>
    <xf numFmtId="0" fontId="53" fillId="5" borderId="508" xfId="0" applyFont="1" applyFill="1" applyBorder="1" applyAlignment="1" applyProtection="1">
      <alignment horizontal="left" vertical="center" wrapText="1"/>
      <protection locked="0"/>
    </xf>
    <xf numFmtId="0" fontId="53" fillId="5" borderId="775" xfId="0" applyFont="1" applyFill="1" applyBorder="1" applyAlignment="1" applyProtection="1">
      <alignment horizontal="left" vertical="center" wrapText="1"/>
      <protection locked="0"/>
    </xf>
    <xf numFmtId="0" fontId="50" fillId="5" borderId="508" xfId="10" quotePrefix="1" applyFont="1" applyFill="1" applyBorder="1" applyAlignment="1" applyProtection="1">
      <alignment horizontal="center" vertical="center" wrapText="1"/>
      <protection locked="0"/>
    </xf>
    <xf numFmtId="0" fontId="52" fillId="5" borderId="510" xfId="10" quotePrefix="1" applyFont="1" applyFill="1" applyBorder="1" applyAlignment="1" applyProtection="1">
      <alignment horizontal="center" vertical="center" wrapText="1"/>
      <protection locked="0"/>
    </xf>
    <xf numFmtId="0" fontId="53" fillId="5" borderId="832" xfId="0" applyFont="1" applyFill="1" applyBorder="1" applyAlignment="1" applyProtection="1">
      <alignment horizontal="center" vertical="center" wrapText="1"/>
      <protection locked="0"/>
    </xf>
    <xf numFmtId="0" fontId="53" fillId="5" borderId="508" xfId="0" applyFont="1" applyFill="1" applyBorder="1" applyAlignment="1" applyProtection="1">
      <alignment horizontal="center" vertical="center" wrapText="1"/>
      <protection locked="0"/>
    </xf>
    <xf numFmtId="0" fontId="77" fillId="5" borderId="853" xfId="10" quotePrefix="1" applyFont="1" applyFill="1" applyBorder="1" applyAlignment="1">
      <alignment horizontal="left" vertical="center" wrapText="1"/>
    </xf>
    <xf numFmtId="0" fontId="52" fillId="5" borderId="853" xfId="10" quotePrefix="1" applyFont="1" applyFill="1" applyBorder="1" applyAlignment="1" applyProtection="1">
      <alignment horizontal="center" vertical="center" wrapText="1"/>
      <protection locked="0"/>
    </xf>
    <xf numFmtId="0" fontId="52" fillId="5" borderId="853" xfId="0" applyFont="1" applyFill="1" applyBorder="1" applyAlignment="1" applyProtection="1">
      <alignment horizontal="center" vertical="center" wrapText="1"/>
      <protection locked="0"/>
    </xf>
    <xf numFmtId="0" fontId="52" fillId="5" borderId="829" xfId="10" quotePrefix="1" applyFont="1" applyFill="1" applyBorder="1" applyAlignment="1" applyProtection="1">
      <alignment horizontal="center" vertical="center" wrapText="1"/>
      <protection locked="0"/>
    </xf>
    <xf numFmtId="0" fontId="52" fillId="5" borderId="829" xfId="0" applyFont="1" applyFill="1" applyBorder="1" applyAlignment="1" applyProtection="1">
      <alignment horizontal="center" vertical="center" wrapText="1"/>
      <protection locked="0"/>
    </xf>
    <xf numFmtId="0" fontId="50" fillId="5" borderId="872" xfId="6" quotePrefix="1" applyFont="1" applyFill="1" applyBorder="1" applyAlignment="1" applyProtection="1">
      <alignment horizontal="center" vertical="center" wrapText="1"/>
      <protection locked="0"/>
    </xf>
    <xf numFmtId="0" fontId="50" fillId="5" borderId="770" xfId="6" quotePrefix="1" applyFont="1" applyFill="1" applyBorder="1" applyAlignment="1" applyProtection="1">
      <alignment horizontal="center" vertical="center" wrapText="1"/>
      <protection locked="0"/>
    </xf>
    <xf numFmtId="0" fontId="50" fillId="5" borderId="826" xfId="6" quotePrefix="1" applyFont="1" applyFill="1" applyBorder="1" applyAlignment="1" applyProtection="1">
      <alignment horizontal="center" vertical="center" wrapText="1"/>
      <protection locked="0"/>
    </xf>
    <xf numFmtId="0" fontId="50" fillId="5" borderId="370" xfId="0" applyFont="1" applyFill="1" applyBorder="1" applyAlignment="1" applyProtection="1">
      <alignment horizontal="center" vertical="center" wrapText="1"/>
      <protection locked="0"/>
    </xf>
    <xf numFmtId="0" fontId="50" fillId="5" borderId="371" xfId="0" applyFont="1" applyFill="1" applyBorder="1" applyAlignment="1" applyProtection="1">
      <alignment horizontal="center" vertical="center" wrapText="1"/>
      <protection locked="0"/>
    </xf>
    <xf numFmtId="0" fontId="50" fillId="5" borderId="372" xfId="0" applyFont="1" applyFill="1" applyBorder="1" applyAlignment="1" applyProtection="1">
      <alignment horizontal="center" vertical="center" wrapText="1"/>
      <protection locked="0"/>
    </xf>
    <xf numFmtId="0" fontId="50" fillId="5" borderId="855" xfId="0" applyFont="1" applyFill="1" applyBorder="1" applyAlignment="1" applyProtection="1">
      <alignment horizontal="center" vertical="center" wrapText="1"/>
      <protection locked="0"/>
    </xf>
    <xf numFmtId="0" fontId="52" fillId="5" borderId="830" xfId="10" quotePrefix="1" applyFont="1" applyFill="1" applyBorder="1" applyAlignment="1" applyProtection="1">
      <alignment horizontal="center" vertical="center" wrapText="1"/>
      <protection locked="0"/>
    </xf>
    <xf numFmtId="0" fontId="50" fillId="5" borderId="803" xfId="0" applyFont="1" applyFill="1" applyBorder="1" applyAlignment="1" applyProtection="1">
      <alignment horizontal="center" vertical="center" wrapText="1"/>
      <protection locked="0"/>
    </xf>
    <xf numFmtId="0" fontId="50" fillId="5" borderId="804" xfId="0" applyFont="1" applyFill="1" applyBorder="1" applyAlignment="1" applyProtection="1">
      <alignment horizontal="center" vertical="center" wrapText="1"/>
      <protection locked="0"/>
    </xf>
    <xf numFmtId="0" fontId="50" fillId="5" borderId="805" xfId="0" applyFont="1" applyFill="1" applyBorder="1" applyAlignment="1" applyProtection="1">
      <alignment horizontal="center" vertical="center" wrapText="1"/>
      <protection locked="0"/>
    </xf>
    <xf numFmtId="0" fontId="50" fillId="5" borderId="869" xfId="10" quotePrefix="1" applyFont="1" applyFill="1" applyBorder="1" applyAlignment="1" applyProtection="1">
      <alignment horizontal="center" vertical="center" wrapText="1"/>
      <protection locked="0"/>
    </xf>
    <xf numFmtId="0" fontId="50" fillId="5" borderId="867" xfId="10" quotePrefix="1" applyFont="1" applyFill="1" applyBorder="1" applyAlignment="1" applyProtection="1">
      <alignment horizontal="center" vertical="center" wrapText="1"/>
      <protection locked="0"/>
    </xf>
    <xf numFmtId="0" fontId="50" fillId="5" borderId="868" xfId="10" quotePrefix="1" applyFont="1" applyFill="1" applyBorder="1" applyAlignment="1" applyProtection="1">
      <alignment horizontal="center" vertical="center" wrapText="1"/>
      <protection locked="0"/>
    </xf>
    <xf numFmtId="0" fontId="50" fillId="5" borderId="859" xfId="6" quotePrefix="1" applyFont="1" applyFill="1" applyBorder="1" applyAlignment="1" applyProtection="1">
      <alignment vertical="center" wrapText="1"/>
      <protection locked="0"/>
    </xf>
    <xf numFmtId="0" fontId="50" fillId="5" borderId="867" xfId="6" quotePrefix="1" applyFont="1" applyFill="1" applyBorder="1" applyAlignment="1" applyProtection="1">
      <alignment vertical="center" wrapText="1"/>
      <protection locked="0"/>
    </xf>
    <xf numFmtId="0" fontId="50" fillId="5" borderId="871" xfId="6" quotePrefix="1" applyFont="1" applyFill="1" applyBorder="1" applyAlignment="1" applyProtection="1">
      <alignment vertical="center" wrapText="1"/>
      <protection locked="0"/>
    </xf>
    <xf numFmtId="0" fontId="50" fillId="5" borderId="506" xfId="0" applyFont="1" applyFill="1" applyBorder="1" applyAlignment="1" applyProtection="1">
      <alignment horizontal="center" vertical="center" wrapText="1"/>
      <protection locked="0"/>
    </xf>
    <xf numFmtId="0" fontId="50" fillId="5" borderId="337" xfId="0" applyFont="1" applyFill="1" applyBorder="1" applyAlignment="1" applyProtection="1">
      <alignment horizontal="center" vertical="center" wrapText="1"/>
      <protection locked="0"/>
    </xf>
    <xf numFmtId="0" fontId="50" fillId="5" borderId="390" xfId="0" applyFont="1" applyFill="1" applyBorder="1" applyAlignment="1" applyProtection="1">
      <alignment horizontal="center" vertical="center" wrapText="1"/>
      <protection locked="0"/>
    </xf>
    <xf numFmtId="0" fontId="52" fillId="5" borderId="859" xfId="6" quotePrefix="1" applyFont="1" applyFill="1" applyBorder="1" applyAlignment="1" applyProtection="1">
      <alignment horizontal="center" vertical="center" wrapText="1"/>
      <protection locked="0"/>
    </xf>
    <xf numFmtId="0" fontId="52" fillId="5" borderId="770" xfId="6" quotePrefix="1" applyFont="1" applyFill="1" applyBorder="1" applyAlignment="1" applyProtection="1">
      <alignment horizontal="center" vertical="center" wrapText="1"/>
      <protection locked="0"/>
    </xf>
    <xf numFmtId="0" fontId="52" fillId="5" borderId="826" xfId="6" quotePrefix="1" applyFont="1" applyFill="1" applyBorder="1" applyAlignment="1" applyProtection="1">
      <alignment horizontal="center" vertical="center" wrapText="1"/>
      <protection locked="0"/>
    </xf>
    <xf numFmtId="0" fontId="37" fillId="5" borderId="859" xfId="0" applyFont="1" applyFill="1" applyBorder="1" applyAlignment="1" applyProtection="1">
      <alignment horizontal="center" vertical="center"/>
      <protection locked="0"/>
    </xf>
    <xf numFmtId="0" fontId="37" fillId="5" borderId="872" xfId="0" applyFont="1" applyFill="1" applyBorder="1" applyAlignment="1" applyProtection="1">
      <alignment horizontal="center" vertical="center"/>
      <protection locked="0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24" fillId="7" borderId="853" xfId="0" applyFont="1" applyFill="1" applyBorder="1" applyAlignment="1">
      <alignment horizontal="center" vertical="center" wrapText="1"/>
    </xf>
    <xf numFmtId="0" fontId="24" fillId="7" borderId="854" xfId="0" applyFont="1" applyFill="1" applyBorder="1" applyAlignment="1">
      <alignment horizontal="center" vertical="center" wrapText="1"/>
    </xf>
    <xf numFmtId="0" fontId="24" fillId="7" borderId="873" xfId="0" applyFont="1" applyFill="1" applyBorder="1" applyAlignment="1">
      <alignment horizontal="center" vertical="center" wrapText="1"/>
    </xf>
    <xf numFmtId="0" fontId="85" fillId="7" borderId="853" xfId="0" applyFont="1" applyFill="1" applyBorder="1" applyAlignment="1">
      <alignment horizontal="center" vertical="center" wrapText="1"/>
    </xf>
    <xf numFmtId="0" fontId="85" fillId="7" borderId="854" xfId="0" applyFont="1" applyFill="1" applyBorder="1" applyAlignment="1">
      <alignment horizontal="center" vertical="center" wrapText="1"/>
    </xf>
    <xf numFmtId="0" fontId="85" fillId="7" borderId="873" xfId="0" applyFont="1" applyFill="1" applyBorder="1" applyAlignment="1">
      <alignment horizontal="center" vertical="center" wrapText="1"/>
    </xf>
    <xf numFmtId="0" fontId="17" fillId="4" borderId="879" xfId="0" applyFont="1" applyFill="1" applyBorder="1" applyAlignment="1">
      <alignment horizontal="center" wrapText="1"/>
    </xf>
    <xf numFmtId="0" fontId="17" fillId="4" borderId="850" xfId="0" applyFont="1" applyFill="1" applyBorder="1" applyAlignment="1">
      <alignment horizontal="center" wrapText="1"/>
    </xf>
    <xf numFmtId="0" fontId="17" fillId="4" borderId="849" xfId="0" applyFont="1" applyFill="1" applyBorder="1" applyAlignment="1">
      <alignment horizontal="center" wrapText="1"/>
    </xf>
    <xf numFmtId="0" fontId="24" fillId="4" borderId="879" xfId="0" applyFont="1" applyFill="1" applyBorder="1" applyAlignment="1">
      <alignment horizontal="center" wrapText="1"/>
    </xf>
    <xf numFmtId="0" fontId="24" fillId="4" borderId="850" xfId="0" applyFont="1" applyFill="1" applyBorder="1" applyAlignment="1">
      <alignment horizontal="center" wrapText="1"/>
    </xf>
    <xf numFmtId="0" fontId="24" fillId="4" borderId="849" xfId="0" applyFont="1" applyFill="1" applyBorder="1" applyAlignment="1">
      <alignment horizontal="center" wrapText="1"/>
    </xf>
    <xf numFmtId="0" fontId="24" fillId="4" borderId="880" xfId="0" applyFont="1" applyFill="1" applyBorder="1" applyAlignment="1">
      <alignment horizontal="center" wrapText="1"/>
    </xf>
    <xf numFmtId="0" fontId="24" fillId="4" borderId="881" xfId="0" applyFont="1" applyFill="1" applyBorder="1" applyAlignment="1">
      <alignment horizontal="center" wrapText="1"/>
    </xf>
    <xf numFmtId="0" fontId="24" fillId="4" borderId="882" xfId="0" applyFont="1" applyFill="1" applyBorder="1" applyAlignment="1">
      <alignment horizontal="center" wrapText="1"/>
    </xf>
    <xf numFmtId="0" fontId="17" fillId="4" borderId="882" xfId="0" applyFont="1" applyFill="1" applyBorder="1" applyAlignment="1">
      <alignment horizontal="center" wrapText="1"/>
    </xf>
    <xf numFmtId="0" fontId="85" fillId="7" borderId="879" xfId="0" applyFont="1" applyFill="1" applyBorder="1" applyAlignment="1">
      <alignment horizontal="center" vertical="center" wrapText="1"/>
    </xf>
    <xf numFmtId="0" fontId="24" fillId="7" borderId="850" xfId="0" applyFont="1" applyFill="1" applyBorder="1" applyAlignment="1">
      <alignment horizontal="center" vertical="center" wrapText="1"/>
    </xf>
    <xf numFmtId="0" fontId="24" fillId="7" borderId="849" xfId="0" applyFont="1" applyFill="1" applyBorder="1" applyAlignment="1">
      <alignment horizontal="center" vertical="center" wrapText="1"/>
    </xf>
    <xf numFmtId="0" fontId="24" fillId="7" borderId="879" xfId="0" applyFont="1" applyFill="1" applyBorder="1" applyAlignment="1">
      <alignment horizontal="center" vertical="center" wrapText="1"/>
    </xf>
    <xf numFmtId="0" fontId="85" fillId="7" borderId="850" xfId="0" applyFont="1" applyFill="1" applyBorder="1" applyAlignment="1">
      <alignment horizontal="center" vertical="center" wrapText="1"/>
    </xf>
    <xf numFmtId="0" fontId="17" fillId="4" borderId="880" xfId="0" applyFont="1" applyFill="1" applyBorder="1" applyAlignment="1">
      <alignment horizontal="center" wrapText="1"/>
    </xf>
    <xf numFmtId="0" fontId="17" fillId="4" borderId="881" xfId="0" applyFont="1" applyFill="1" applyBorder="1" applyAlignment="1">
      <alignment horizontal="center" wrapText="1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6" fillId="4" borderId="9" xfId="13" quotePrefix="1" applyFont="1" applyFill="1" applyBorder="1" applyAlignment="1">
      <alignment horizontal="center" vertical="center" wrapText="1"/>
    </xf>
    <xf numFmtId="0" fontId="16" fillId="4" borderId="29" xfId="13" quotePrefix="1" applyFont="1" applyFill="1" applyBorder="1" applyAlignment="1">
      <alignment horizontal="center" vertical="center" wrapText="1"/>
    </xf>
    <xf numFmtId="0" fontId="16" fillId="4" borderId="19" xfId="13" quotePrefix="1" applyFont="1" applyFill="1" applyBorder="1" applyAlignment="1">
      <alignment horizontal="center" vertical="center" wrapText="1"/>
    </xf>
    <xf numFmtId="0" fontId="16" fillId="4" borderId="2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40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5" fillId="5" borderId="0" xfId="0" applyFont="1" applyFill="1" applyBorder="1" applyAlignment="1">
      <alignment horizontal="center" wrapText="1"/>
    </xf>
    <xf numFmtId="0" fontId="105" fillId="4" borderId="0" xfId="0" applyFont="1" applyFill="1" applyAlignment="1">
      <alignment horizontal="center"/>
    </xf>
    <xf numFmtId="0" fontId="105" fillId="4" borderId="0" xfId="0" applyFont="1" applyFill="1" applyBorder="1" applyAlignment="1">
      <alignment horizontal="center" wrapText="1"/>
    </xf>
    <xf numFmtId="0" fontId="16" fillId="4" borderId="12" xfId="15" quotePrefix="1" applyFont="1" applyFill="1" applyBorder="1" applyAlignment="1">
      <alignment horizontal="center" vertical="center" wrapText="1"/>
    </xf>
    <xf numFmtId="0" fontId="16" fillId="4" borderId="36" xfId="15" quotePrefix="1" applyFont="1" applyFill="1" applyBorder="1" applyAlignment="1">
      <alignment horizontal="center" vertical="center" wrapText="1"/>
    </xf>
    <xf numFmtId="0" fontId="16" fillId="4" borderId="132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32" xfId="13" quotePrefix="1" applyFont="1" applyFill="1" applyBorder="1" applyAlignment="1">
      <alignment horizontal="center" vertical="center" wrapText="1"/>
    </xf>
    <xf numFmtId="0" fontId="16" fillId="4" borderId="21" xfId="13" quotePrefix="1" applyFont="1" applyFill="1" applyBorder="1" applyAlignment="1">
      <alignment horizontal="center" vertical="center" wrapText="1"/>
    </xf>
    <xf numFmtId="0" fontId="16" fillId="4" borderId="20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26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13" xfId="1" quotePrefix="1" applyFont="1" applyFill="1" applyBorder="1" applyAlignment="1">
      <alignment horizontal="center" vertical="center" wrapText="1"/>
    </xf>
    <xf numFmtId="0" fontId="16" fillId="4" borderId="31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555" xfId="15" quotePrefix="1" applyFont="1" applyFill="1" applyBorder="1" applyAlignment="1">
      <alignment horizontal="center" vertical="center" wrapText="1"/>
    </xf>
    <xf numFmtId="0" fontId="16" fillId="4" borderId="488" xfId="15" quotePrefix="1" applyFont="1" applyFill="1" applyBorder="1" applyAlignment="1">
      <alignment horizontal="center" vertical="center" wrapText="1"/>
    </xf>
    <xf numFmtId="0" fontId="16" fillId="4" borderId="563" xfId="1" quotePrefix="1" applyFont="1" applyFill="1" applyBorder="1" applyAlignment="1">
      <alignment horizontal="center" vertical="center" wrapText="1"/>
    </xf>
    <xf numFmtId="0" fontId="16" fillId="4" borderId="554" xfId="1" quotePrefix="1" applyFont="1" applyFill="1" applyBorder="1" applyAlignment="1">
      <alignment horizontal="center" vertical="center" wrapText="1"/>
    </xf>
    <xf numFmtId="0" fontId="16" fillId="4" borderId="610" xfId="1" quotePrefix="1" applyFont="1" applyFill="1" applyBorder="1" applyAlignment="1">
      <alignment horizontal="center" vertical="center" wrapText="1"/>
    </xf>
    <xf numFmtId="0" fontId="16" fillId="4" borderId="488" xfId="1" quotePrefix="1" applyFont="1" applyFill="1" applyBorder="1" applyAlignment="1">
      <alignment horizontal="center" vertical="center" wrapText="1"/>
    </xf>
    <xf numFmtId="0" fontId="16" fillId="4" borderId="489" xfId="1" quotePrefix="1" applyFont="1" applyFill="1" applyBorder="1" applyAlignment="1">
      <alignment horizontal="center" vertical="center" wrapText="1"/>
    </xf>
    <xf numFmtId="0" fontId="16" fillId="4" borderId="611" xfId="1" quotePrefix="1" applyFont="1" applyFill="1" applyBorder="1" applyAlignment="1">
      <alignment horizontal="center" vertical="center" wrapText="1"/>
    </xf>
    <xf numFmtId="0" fontId="16" fillId="4" borderId="378" xfId="1" quotePrefix="1" applyFont="1" applyFill="1" applyBorder="1" applyAlignment="1">
      <alignment horizontal="center" vertical="center" wrapText="1"/>
    </xf>
    <xf numFmtId="0" fontId="16" fillId="4" borderId="492" xfId="1" quotePrefix="1" applyFont="1" applyFill="1" applyBorder="1" applyAlignment="1">
      <alignment horizontal="center" vertical="center" wrapText="1"/>
    </xf>
    <xf numFmtId="0" fontId="16" fillId="4" borderId="493" xfId="1" quotePrefix="1" applyFont="1" applyFill="1" applyBorder="1" applyAlignment="1">
      <alignment horizontal="center" vertical="center" wrapText="1"/>
    </xf>
    <xf numFmtId="0" fontId="0" fillId="0" borderId="554" xfId="0" applyBorder="1" applyAlignment="1">
      <alignment horizontal="center" vertical="center" wrapText="1"/>
    </xf>
    <xf numFmtId="0" fontId="0" fillId="0" borderId="610" xfId="0" applyBorder="1" applyAlignment="1">
      <alignment horizontal="center" vertical="center" wrapText="1"/>
    </xf>
    <xf numFmtId="0" fontId="0" fillId="0" borderId="488" xfId="0" applyBorder="1" applyAlignment="1">
      <alignment horizontal="center" vertical="center" wrapText="1"/>
    </xf>
    <xf numFmtId="0" fontId="0" fillId="0" borderId="489" xfId="0" applyBorder="1" applyAlignment="1">
      <alignment horizontal="center" vertical="center" wrapText="1"/>
    </xf>
    <xf numFmtId="0" fontId="0" fillId="0" borderId="611" xfId="0" applyBorder="1" applyAlignment="1">
      <alignment horizontal="center" vertical="center" wrapText="1"/>
    </xf>
    <xf numFmtId="0" fontId="16" fillId="4" borderId="563" xfId="13" quotePrefix="1" applyFont="1" applyFill="1" applyBorder="1" applyAlignment="1">
      <alignment horizontal="center" vertical="center" wrapText="1"/>
    </xf>
    <xf numFmtId="0" fontId="16" fillId="4" borderId="554" xfId="13" quotePrefix="1" applyFont="1" applyFill="1" applyBorder="1" applyAlignment="1">
      <alignment horizontal="center" vertical="center" wrapText="1"/>
    </xf>
    <xf numFmtId="0" fontId="16" fillId="4" borderId="610" xfId="13" quotePrefix="1" applyFont="1" applyFill="1" applyBorder="1" applyAlignment="1">
      <alignment horizontal="center" vertical="center" wrapText="1"/>
    </xf>
    <xf numFmtId="0" fontId="16" fillId="4" borderId="488" xfId="13" quotePrefix="1" applyFont="1" applyFill="1" applyBorder="1" applyAlignment="1">
      <alignment horizontal="center" vertical="center" wrapText="1"/>
    </xf>
    <xf numFmtId="0" fontId="16" fillId="4" borderId="489" xfId="13" quotePrefix="1" applyFont="1" applyFill="1" applyBorder="1" applyAlignment="1">
      <alignment horizontal="center" vertical="center" wrapText="1"/>
    </xf>
    <xf numFmtId="0" fontId="16" fillId="4" borderId="611" xfId="13" quotePrefix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15" fillId="4" borderId="554" xfId="0" applyFont="1" applyFill="1" applyBorder="1" applyAlignment="1">
      <alignment wrapText="1"/>
    </xf>
    <xf numFmtId="0" fontId="15" fillId="4" borderId="542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610" xfId="0" applyFont="1" applyFill="1" applyBorder="1" applyAlignment="1">
      <alignment wrapText="1"/>
    </xf>
    <xf numFmtId="0" fontId="15" fillId="4" borderId="378" xfId="0" applyFont="1" applyFill="1" applyBorder="1" applyAlignment="1">
      <alignment wrapText="1"/>
    </xf>
    <xf numFmtId="0" fontId="15" fillId="4" borderId="492" xfId="0" applyFont="1" applyFill="1" applyBorder="1" applyAlignment="1">
      <alignment wrapText="1"/>
    </xf>
    <xf numFmtId="0" fontId="15" fillId="4" borderId="493" xfId="0" applyFont="1" applyFill="1" applyBorder="1" applyAlignment="1">
      <alignment wrapText="1"/>
    </xf>
    <xf numFmtId="0" fontId="15" fillId="4" borderId="488" xfId="0" applyFont="1" applyFill="1" applyBorder="1" applyAlignment="1">
      <alignment wrapText="1"/>
    </xf>
    <xf numFmtId="0" fontId="15" fillId="4" borderId="489" xfId="0" applyFont="1" applyFill="1" applyBorder="1" applyAlignment="1">
      <alignment wrapText="1"/>
    </xf>
    <xf numFmtId="0" fontId="15" fillId="4" borderId="611" xfId="0" applyFont="1" applyFill="1" applyBorder="1" applyAlignment="1">
      <alignment wrapText="1"/>
    </xf>
    <xf numFmtId="0" fontId="16" fillId="4" borderId="495" xfId="1" quotePrefix="1" applyFont="1" applyFill="1" applyBorder="1" applyAlignment="1">
      <alignment horizontal="center" vertical="center" wrapText="1"/>
    </xf>
    <xf numFmtId="0" fontId="16" fillId="4" borderId="497" xfId="1" quotePrefix="1" applyFont="1" applyFill="1" applyBorder="1" applyAlignment="1">
      <alignment horizontal="center" vertical="center" wrapText="1"/>
    </xf>
    <xf numFmtId="0" fontId="16" fillId="4" borderId="520" xfId="1" quotePrefix="1" applyFont="1" applyFill="1" applyBorder="1" applyAlignment="1">
      <alignment horizontal="center" vertical="center" wrapText="1"/>
    </xf>
    <xf numFmtId="0" fontId="16" fillId="4" borderId="481" xfId="13" quotePrefix="1" applyFont="1" applyFill="1" applyBorder="1" applyAlignment="1">
      <alignment horizontal="center" vertical="center" wrapText="1"/>
    </xf>
    <xf numFmtId="0" fontId="16" fillId="4" borderId="484" xfId="13" quotePrefix="1" applyFont="1" applyFill="1" applyBorder="1" applyAlignment="1">
      <alignment horizontal="center" vertical="center" wrapText="1"/>
    </xf>
    <xf numFmtId="0" fontId="16" fillId="4" borderId="408" xfId="13" quotePrefix="1" applyFont="1" applyFill="1" applyBorder="1" applyAlignment="1">
      <alignment horizontal="center" vertical="center" wrapText="1"/>
    </xf>
    <xf numFmtId="0" fontId="16" fillId="4" borderId="410" xfId="13" quotePrefix="1" applyFont="1" applyFill="1" applyBorder="1" applyAlignment="1">
      <alignment horizontal="center" vertical="center" wrapText="1"/>
    </xf>
    <xf numFmtId="0" fontId="16" fillId="4" borderId="407" xfId="13" quotePrefix="1" applyFont="1" applyFill="1" applyBorder="1" applyAlignment="1">
      <alignment horizontal="center" vertical="center" wrapText="1"/>
    </xf>
    <xf numFmtId="0" fontId="16" fillId="4" borderId="396" xfId="1" quotePrefix="1" applyFont="1" applyFill="1" applyBorder="1" applyAlignment="1">
      <alignment horizontal="center" vertical="center" wrapText="1"/>
    </xf>
    <xf numFmtId="0" fontId="16" fillId="4" borderId="397" xfId="1" quotePrefix="1" applyFont="1" applyFill="1" applyBorder="1" applyAlignment="1">
      <alignment horizontal="center" vertical="center" wrapText="1"/>
    </xf>
    <xf numFmtId="0" fontId="16" fillId="4" borderId="409" xfId="1" quotePrefix="1" applyFont="1" applyFill="1" applyBorder="1" applyAlignment="1">
      <alignment horizontal="center" vertical="center" wrapText="1"/>
    </xf>
    <xf numFmtId="0" fontId="16" fillId="4" borderId="394" xfId="13" quotePrefix="1" applyFont="1" applyFill="1" applyBorder="1" applyAlignment="1">
      <alignment horizontal="center" vertical="center" wrapText="1"/>
    </xf>
    <xf numFmtId="0" fontId="16" fillId="4" borderId="419" xfId="13" quotePrefix="1" applyFont="1" applyFill="1" applyBorder="1" applyAlignment="1">
      <alignment horizontal="center" vertical="center" wrapText="1"/>
    </xf>
    <xf numFmtId="0" fontId="16" fillId="4" borderId="395" xfId="13" quotePrefix="1" applyFont="1" applyFill="1" applyBorder="1" applyAlignment="1">
      <alignment horizontal="center" vertical="center" wrapText="1"/>
    </xf>
    <xf numFmtId="0" fontId="16" fillId="4" borderId="353" xfId="13" quotePrefix="1" applyFont="1" applyFill="1" applyBorder="1" applyAlignment="1">
      <alignment horizontal="center" vertical="center" wrapText="1"/>
    </xf>
    <xf numFmtId="0" fontId="16" fillId="4" borderId="289" xfId="13" quotePrefix="1" applyFont="1" applyFill="1" applyBorder="1" applyAlignment="1">
      <alignment horizontal="center" vertical="center" wrapText="1"/>
    </xf>
    <xf numFmtId="0" fontId="16" fillId="4" borderId="354" xfId="13" quotePrefix="1" applyFont="1" applyFill="1" applyBorder="1" applyAlignment="1">
      <alignment horizontal="center" vertical="center" wrapText="1"/>
    </xf>
    <xf numFmtId="0" fontId="16" fillId="4" borderId="393" xfId="15" quotePrefix="1" applyFont="1" applyFill="1" applyBorder="1" applyAlignment="1">
      <alignment horizontal="center" vertical="center" wrapText="1"/>
    </xf>
    <xf numFmtId="0" fontId="16" fillId="4" borderId="251" xfId="15" quotePrefix="1" applyFont="1" applyFill="1" applyBorder="1" applyAlignment="1">
      <alignment horizontal="center" vertical="center" wrapText="1"/>
    </xf>
    <xf numFmtId="0" fontId="16" fillId="4" borderId="353" xfId="15" quotePrefix="1" applyFont="1" applyFill="1" applyBorder="1" applyAlignment="1">
      <alignment horizontal="center" vertical="center" wrapText="1"/>
    </xf>
    <xf numFmtId="0" fontId="27" fillId="0" borderId="627" xfId="24" applyFont="1" applyBorder="1" applyAlignment="1">
      <alignment horizontal="center" vertical="center"/>
    </xf>
    <xf numFmtId="0" fontId="27" fillId="0" borderId="630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495" xfId="24" applyFont="1" applyBorder="1" applyAlignment="1">
      <alignment horizontal="center"/>
    </xf>
    <xf numFmtId="0" fontId="3" fillId="0" borderId="497" xfId="24" applyBorder="1" applyAlignment="1">
      <alignment horizontal="center"/>
    </xf>
    <xf numFmtId="0" fontId="3" fillId="0" borderId="469" xfId="24" applyBorder="1" applyAlignment="1">
      <alignment horizontal="center"/>
    </xf>
    <xf numFmtId="0" fontId="3" fillId="0" borderId="487" xfId="24" applyBorder="1" applyAlignment="1">
      <alignment horizontal="center"/>
    </xf>
    <xf numFmtId="0" fontId="26" fillId="0" borderId="485" xfId="24" applyFont="1" applyBorder="1" applyAlignment="1">
      <alignment horizontal="center" vertical="center" wrapText="1"/>
    </xf>
    <xf numFmtId="0" fontId="26" fillId="0" borderId="36" xfId="24" applyFont="1" applyBorder="1" applyAlignment="1">
      <alignment horizontal="center" vertical="center" wrapText="1"/>
    </xf>
    <xf numFmtId="0" fontId="26" fillId="0" borderId="518" xfId="24" applyFont="1" applyBorder="1" applyAlignment="1">
      <alignment horizontal="center" vertical="center" wrapText="1"/>
    </xf>
    <xf numFmtId="0" fontId="3" fillId="0" borderId="497" xfId="24" applyFont="1" applyBorder="1" applyAlignment="1">
      <alignment horizontal="center"/>
    </xf>
    <xf numFmtId="0" fontId="3" fillId="0" borderId="520" xfId="24" applyFont="1" applyBorder="1" applyAlignment="1">
      <alignment horizontal="center"/>
    </xf>
    <xf numFmtId="0" fontId="27" fillId="0" borderId="486" xfId="24" applyFont="1" applyBorder="1" applyAlignment="1">
      <alignment horizontal="center" vertical="center"/>
    </xf>
    <xf numFmtId="0" fontId="27" fillId="0" borderId="469" xfId="24" applyFont="1" applyBorder="1" applyAlignment="1">
      <alignment horizontal="center" vertical="center"/>
    </xf>
    <xf numFmtId="0" fontId="27" fillId="0" borderId="487" xfId="24" applyFont="1" applyBorder="1" applyAlignment="1">
      <alignment horizontal="center" vertical="center"/>
    </xf>
    <xf numFmtId="0" fontId="27" fillId="0" borderId="542" xfId="24" applyFont="1" applyBorder="1" applyAlignment="1">
      <alignment horizontal="center" vertical="center"/>
    </xf>
    <xf numFmtId="0" fontId="27" fillId="0" borderId="0" xfId="24" applyFont="1" applyBorder="1" applyAlignment="1">
      <alignment horizontal="center" vertical="center"/>
    </xf>
    <xf numFmtId="0" fontId="27" fillId="0" borderId="130" xfId="24" applyFont="1" applyBorder="1" applyAlignment="1">
      <alignment horizontal="center" vertical="center"/>
    </xf>
    <xf numFmtId="0" fontId="27" fillId="0" borderId="491" xfId="24" applyFont="1" applyBorder="1" applyAlignment="1">
      <alignment horizontal="center" vertical="center"/>
    </xf>
    <xf numFmtId="0" fontId="27" fillId="0" borderId="492" xfId="24" applyFont="1" applyBorder="1" applyAlignment="1">
      <alignment horizontal="center" vertical="center"/>
    </xf>
    <xf numFmtId="0" fontId="27" fillId="0" borderId="493" xfId="24" applyFont="1" applyBorder="1" applyAlignment="1">
      <alignment horizontal="center" vertical="center"/>
    </xf>
    <xf numFmtId="0" fontId="27" fillId="0" borderId="628" xfId="24" applyFont="1" applyBorder="1" applyAlignment="1">
      <alignment horizontal="center" vertical="center"/>
    </xf>
    <xf numFmtId="0" fontId="27" fillId="0" borderId="629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7" fillId="0" borderId="469" xfId="0" applyFont="1" applyBorder="1" applyAlignment="1">
      <alignment horizontal="center" vertical="center"/>
    </xf>
    <xf numFmtId="0" fontId="27" fillId="0" borderId="6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0" xfId="0" applyFont="1" applyBorder="1" applyAlignment="1">
      <alignment horizontal="center" vertical="center"/>
    </xf>
    <xf numFmtId="0" fontId="27" fillId="0" borderId="492" xfId="0" applyFont="1" applyBorder="1" applyAlignment="1">
      <alignment horizontal="center" vertical="center"/>
    </xf>
    <xf numFmtId="0" fontId="27" fillId="0" borderId="493" xfId="0" applyFont="1" applyBorder="1" applyAlignment="1">
      <alignment horizontal="center" vertical="center"/>
    </xf>
    <xf numFmtId="0" fontId="0" fillId="0" borderId="621" xfId="0" applyBorder="1" applyAlignment="1">
      <alignment horizontal="center"/>
    </xf>
    <xf numFmtId="0" fontId="0" fillId="0" borderId="536" xfId="0" applyBorder="1" applyAlignment="1">
      <alignment horizontal="center"/>
    </xf>
    <xf numFmtId="0" fontId="0" fillId="0" borderId="521" xfId="0" applyBorder="1" applyAlignment="1">
      <alignment horizontal="center"/>
    </xf>
    <xf numFmtId="0" fontId="0" fillId="0" borderId="517" xfId="0" applyBorder="1" applyAlignment="1">
      <alignment horizontal="center"/>
    </xf>
    <xf numFmtId="0" fontId="0" fillId="0" borderId="513" xfId="0" applyBorder="1" applyAlignment="1">
      <alignment horizontal="center"/>
    </xf>
    <xf numFmtId="0" fontId="27" fillId="0" borderId="542" xfId="0" applyFont="1" applyBorder="1" applyAlignment="1">
      <alignment horizontal="center" vertical="center"/>
    </xf>
    <xf numFmtId="0" fontId="27" fillId="0" borderId="239" xfId="0" applyFont="1" applyBorder="1" applyAlignment="1">
      <alignment horizontal="center" vertical="center"/>
    </xf>
    <xf numFmtId="0" fontId="27" fillId="0" borderId="491" xfId="0" applyFont="1" applyBorder="1" applyAlignment="1">
      <alignment horizontal="center" vertical="center"/>
    </xf>
    <xf numFmtId="0" fontId="27" fillId="0" borderId="501" xfId="0" applyFont="1" applyBorder="1" applyAlignment="1">
      <alignment horizontal="center" vertical="center"/>
    </xf>
    <xf numFmtId="0" fontId="27" fillId="0" borderId="253" xfId="0" applyFont="1" applyBorder="1" applyAlignment="1">
      <alignment horizontal="center" vertical="center"/>
    </xf>
    <xf numFmtId="0" fontId="27" fillId="0" borderId="502" xfId="0" applyFont="1" applyBorder="1" applyAlignment="1">
      <alignment horizontal="center" vertical="center"/>
    </xf>
    <xf numFmtId="0" fontId="26" fillId="0" borderId="55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97" xfId="0" applyBorder="1" applyAlignment="1">
      <alignment horizontal="center"/>
    </xf>
    <xf numFmtId="0" fontId="0" fillId="0" borderId="520" xfId="0" applyBorder="1" applyAlignment="1">
      <alignment horizontal="center"/>
    </xf>
    <xf numFmtId="0" fontId="91" fillId="0" borderId="495" xfId="24" applyFont="1" applyBorder="1" applyAlignment="1">
      <alignment horizontal="center"/>
    </xf>
    <xf numFmtId="0" fontId="3" fillId="0" borderId="519" xfId="24" applyBorder="1" applyAlignment="1">
      <alignment horizontal="center"/>
    </xf>
    <xf numFmtId="0" fontId="91" fillId="0" borderId="497" xfId="24" applyFont="1" applyBorder="1" applyAlignment="1">
      <alignment horizontal="center"/>
    </xf>
    <xf numFmtId="0" fontId="3" fillId="0" borderId="535" xfId="24" applyBorder="1" applyAlignment="1">
      <alignment horizontal="center"/>
    </xf>
    <xf numFmtId="0" fontId="3" fillId="0" borderId="520" xfId="24" applyBorder="1" applyAlignment="1">
      <alignment horizontal="center"/>
    </xf>
    <xf numFmtId="0" fontId="3" fillId="0" borderId="610" xfId="24" applyBorder="1" applyAlignment="1">
      <alignment horizontal="center"/>
    </xf>
    <xf numFmtId="0" fontId="27" fillId="0" borderId="610" xfId="24" applyFont="1" applyBorder="1" applyAlignment="1">
      <alignment horizontal="center" vertical="center"/>
    </xf>
    <xf numFmtId="0" fontId="26" fillId="0" borderId="555" xfId="24" applyFont="1" applyBorder="1" applyAlignment="1">
      <alignment horizontal="center" vertical="center" wrapText="1"/>
    </xf>
    <xf numFmtId="0" fontId="27" fillId="0" borderId="621" xfId="24" applyFont="1" applyBorder="1" applyAlignment="1">
      <alignment horizontal="center" vertical="center"/>
    </xf>
    <xf numFmtId="0" fontId="27" fillId="0" borderId="536" xfId="24" applyFont="1" applyBorder="1" applyAlignment="1">
      <alignment horizontal="center" vertical="center"/>
    </xf>
    <xf numFmtId="0" fontId="27" fillId="0" borderId="521" xfId="24" applyFont="1" applyBorder="1" applyAlignment="1">
      <alignment horizontal="center" vertical="center"/>
    </xf>
    <xf numFmtId="0" fontId="27" fillId="0" borderId="614" xfId="24" applyFont="1" applyBorder="1" applyAlignment="1">
      <alignment horizontal="center" vertical="center"/>
    </xf>
    <xf numFmtId="0" fontId="27" fillId="0" borderId="636" xfId="24" applyFont="1" applyFill="1" applyBorder="1" applyAlignment="1">
      <alignment horizontal="center" vertical="center"/>
    </xf>
    <xf numFmtId="0" fontId="27" fillId="0" borderId="482" xfId="24" applyFont="1" applyFill="1" applyBorder="1" applyAlignment="1">
      <alignment horizontal="center" vertical="center"/>
    </xf>
    <xf numFmtId="0" fontId="27" fillId="0" borderId="633" xfId="24" applyFont="1" applyFill="1" applyBorder="1" applyAlignment="1">
      <alignment horizontal="center" vertical="center"/>
    </xf>
    <xf numFmtId="0" fontId="27" fillId="0" borderId="654" xfId="24" applyFont="1" applyFill="1" applyBorder="1" applyAlignment="1">
      <alignment horizontal="center" vertical="center"/>
    </xf>
    <xf numFmtId="0" fontId="27" fillId="0" borderId="517" xfId="24" applyFont="1" applyBorder="1" applyAlignment="1">
      <alignment horizontal="center" vertical="center"/>
    </xf>
    <xf numFmtId="0" fontId="59" fillId="0" borderId="0" xfId="24" applyFont="1" applyFill="1" applyAlignment="1">
      <alignment horizontal="center"/>
    </xf>
    <xf numFmtId="0" fontId="59" fillId="0" borderId="0" xfId="24" applyFont="1" applyAlignment="1">
      <alignment horizontal="center"/>
    </xf>
    <xf numFmtId="0" fontId="59" fillId="0" borderId="495" xfId="24" applyFont="1" applyBorder="1" applyAlignment="1">
      <alignment horizontal="center"/>
    </xf>
    <xf numFmtId="0" fontId="59" fillId="0" borderId="497" xfId="24" applyFont="1" applyBorder="1" applyAlignment="1">
      <alignment horizontal="center"/>
    </xf>
    <xf numFmtId="0" fontId="59" fillId="0" borderId="469" xfId="24" applyFont="1" applyBorder="1" applyAlignment="1">
      <alignment horizontal="center"/>
    </xf>
    <xf numFmtId="0" fontId="59" fillId="0" borderId="610" xfId="24" applyFont="1" applyBorder="1" applyAlignment="1">
      <alignment horizontal="center"/>
    </xf>
    <xf numFmtId="0" fontId="59" fillId="0" borderId="555" xfId="24" applyFont="1" applyBorder="1" applyAlignment="1">
      <alignment horizontal="center" vertical="center" wrapText="1"/>
    </xf>
    <xf numFmtId="0" fontId="59" fillId="0" borderId="36" xfId="24" applyFont="1" applyBorder="1" applyAlignment="1">
      <alignment horizontal="center" vertical="center" wrapText="1"/>
    </xf>
    <xf numFmtId="0" fontId="59" fillId="0" borderId="518" xfId="24" applyFont="1" applyBorder="1" applyAlignment="1">
      <alignment horizontal="center" vertical="center" wrapText="1"/>
    </xf>
    <xf numFmtId="0" fontId="59" fillId="0" borderId="617" xfId="24" applyFont="1" applyBorder="1" applyAlignment="1">
      <alignment horizontal="center"/>
    </xf>
    <xf numFmtId="0" fontId="59" fillId="0" borderId="614" xfId="24" applyFont="1" applyBorder="1" applyAlignment="1">
      <alignment horizontal="center"/>
    </xf>
    <xf numFmtId="0" fontId="60" fillId="0" borderId="495" xfId="24" applyFont="1" applyBorder="1" applyAlignment="1">
      <alignment horizontal="center" vertical="center"/>
    </xf>
    <xf numFmtId="0" fontId="60" fillId="0" borderId="497" xfId="24" applyFont="1" applyBorder="1" applyAlignment="1">
      <alignment horizontal="center" vertical="center"/>
    </xf>
    <xf numFmtId="0" fontId="60" fillId="0" borderId="519" xfId="24" applyFont="1" applyBorder="1" applyAlignment="1">
      <alignment horizontal="center" vertical="center"/>
    </xf>
    <xf numFmtId="0" fontId="60" fillId="0" borderId="535" xfId="24" applyFont="1" applyBorder="1" applyAlignment="1">
      <alignment horizontal="center" vertical="center"/>
    </xf>
    <xf numFmtId="0" fontId="60" fillId="0" borderId="520" xfId="24" applyFont="1" applyBorder="1" applyAlignment="1">
      <alignment horizontal="center" vertical="center"/>
    </xf>
    <xf numFmtId="0" fontId="60" fillId="0" borderId="495" xfId="24" applyFont="1" applyBorder="1" applyAlignment="1">
      <alignment horizontal="center"/>
    </xf>
    <xf numFmtId="0" fontId="60" fillId="0" borderId="497" xfId="24" applyFont="1" applyBorder="1" applyAlignment="1">
      <alignment horizontal="center"/>
    </xf>
    <xf numFmtId="0" fontId="60" fillId="0" borderId="519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2" fillId="0" borderId="517" xfId="24" applyFont="1" applyBorder="1" applyAlignment="1">
      <alignment horizontal="center" vertical="top"/>
    </xf>
    <xf numFmtId="0" fontId="62" fillId="0" borderId="536" xfId="24" applyFont="1" applyBorder="1" applyAlignment="1">
      <alignment horizontal="center" vertical="top"/>
    </xf>
    <xf numFmtId="0" fontId="62" fillId="0" borderId="521" xfId="24" applyFont="1" applyBorder="1" applyAlignment="1">
      <alignment horizontal="center" vertical="top"/>
    </xf>
    <xf numFmtId="0" fontId="62" fillId="0" borderId="482" xfId="24" applyFont="1" applyBorder="1" applyAlignment="1">
      <alignment horizontal="center"/>
    </xf>
    <xf numFmtId="0" fontId="62" fillId="0" borderId="633" xfId="24" applyFont="1" applyBorder="1" applyAlignment="1">
      <alignment horizontal="center"/>
    </xf>
    <xf numFmtId="0" fontId="62" fillId="0" borderId="667" xfId="24" applyFont="1" applyBorder="1" applyAlignment="1">
      <alignment horizontal="center" vertical="top"/>
    </xf>
    <xf numFmtId="0" fontId="62" fillId="0" borderId="482" xfId="24" applyFont="1" applyBorder="1" applyAlignment="1">
      <alignment horizontal="center" vertical="top"/>
    </xf>
    <xf numFmtId="0" fontId="62" fillId="0" borderId="633" xfId="24" applyFont="1" applyBorder="1" applyAlignment="1">
      <alignment horizontal="center" vertical="top"/>
    </xf>
    <xf numFmtId="0" fontId="61" fillId="0" borderId="535" xfId="24" applyFont="1" applyBorder="1" applyAlignment="1">
      <alignment horizontal="center" vertical="top"/>
    </xf>
    <xf numFmtId="0" fontId="61" fillId="0" borderId="497" xfId="24" applyFont="1" applyBorder="1" applyAlignment="1">
      <alignment horizontal="center" vertical="top"/>
    </xf>
    <xf numFmtId="0" fontId="61" fillId="0" borderId="519" xfId="24" applyFont="1" applyBorder="1" applyAlignment="1">
      <alignment horizontal="center" vertical="top"/>
    </xf>
    <xf numFmtId="0" fontId="62" fillId="0" borderId="469" xfId="24" applyFont="1" applyBorder="1" applyAlignment="1">
      <alignment horizontal="center" vertical="center"/>
    </xf>
    <xf numFmtId="0" fontId="62" fillId="0" borderId="610" xfId="24" applyFont="1" applyBorder="1" applyAlignment="1">
      <alignment horizontal="center" vertical="center"/>
    </xf>
    <xf numFmtId="0" fontId="62" fillId="0" borderId="492" xfId="24" applyFont="1" applyBorder="1" applyAlignment="1">
      <alignment horizontal="center" vertical="center"/>
    </xf>
    <xf numFmtId="0" fontId="62" fillId="0" borderId="493" xfId="24" applyFont="1" applyBorder="1" applyAlignment="1">
      <alignment horizontal="center" vertical="center"/>
    </xf>
    <xf numFmtId="0" fontId="61" fillId="0" borderId="535" xfId="24" applyFont="1" applyBorder="1" applyAlignment="1">
      <alignment horizontal="center"/>
    </xf>
    <xf numFmtId="0" fontId="61" fillId="0" borderId="497" xfId="24" applyFont="1" applyBorder="1" applyAlignment="1">
      <alignment horizontal="center"/>
    </xf>
    <xf numFmtId="0" fontId="61" fillId="0" borderId="519" xfId="24" applyFont="1" applyBorder="1" applyAlignment="1">
      <alignment horizontal="center"/>
    </xf>
    <xf numFmtId="0" fontId="62" fillId="0" borderId="617" xfId="24" applyFont="1" applyBorder="1" applyAlignment="1">
      <alignment horizontal="center" vertical="center"/>
    </xf>
    <xf numFmtId="0" fontId="62" fillId="0" borderId="614" xfId="24" applyFont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 wrapText="1"/>
    </xf>
    <xf numFmtId="0" fontId="24" fillId="5" borderId="255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/>
    </xf>
    <xf numFmtId="0" fontId="16" fillId="4" borderId="847" xfId="15" quotePrefix="1" applyFont="1" applyFill="1" applyBorder="1" applyAlignment="1">
      <alignment horizontal="center" vertical="center" wrapText="1"/>
    </xf>
    <xf numFmtId="0" fontId="16" fillId="4" borderId="542" xfId="15" quotePrefix="1" applyFont="1" applyFill="1" applyBorder="1" applyAlignment="1">
      <alignment horizontal="center" vertical="center" wrapText="1"/>
    </xf>
    <xf numFmtId="0" fontId="16" fillId="4" borderId="834" xfId="1" quotePrefix="1" applyFont="1" applyFill="1" applyBorder="1" applyAlignment="1">
      <alignment horizontal="center" vertical="center" wrapText="1"/>
    </xf>
    <xf numFmtId="0" fontId="16" fillId="4" borderId="255" xfId="1" quotePrefix="1" applyFont="1" applyFill="1" applyBorder="1" applyAlignment="1">
      <alignment horizontal="center" vertical="center" wrapText="1"/>
    </xf>
    <xf numFmtId="0" fontId="16" fillId="4" borderId="487" xfId="1" quotePrefix="1" applyFont="1" applyFill="1" applyBorder="1" applyAlignment="1">
      <alignment horizontal="center" vertical="center" wrapText="1"/>
    </xf>
    <xf numFmtId="0" fontId="16" fillId="4" borderId="848" xfId="1" quotePrefix="1" applyFont="1" applyFill="1" applyBorder="1" applyAlignment="1">
      <alignment horizontal="center" vertical="center" wrapText="1"/>
    </xf>
    <xf numFmtId="0" fontId="16" fillId="4" borderId="875" xfId="1" quotePrefix="1" applyFont="1" applyFill="1" applyBorder="1" applyAlignment="1">
      <alignment horizontal="center" vertical="center" wrapText="1"/>
    </xf>
    <xf numFmtId="0" fontId="16" fillId="4" borderId="876" xfId="1" quotePrefix="1" applyFont="1" applyFill="1" applyBorder="1" applyAlignment="1">
      <alignment horizontal="center" vertical="center" wrapText="1"/>
    </xf>
    <xf numFmtId="0" fontId="16" fillId="4" borderId="834" xfId="13" quotePrefix="1" applyFont="1" applyFill="1" applyBorder="1" applyAlignment="1">
      <alignment horizontal="center" vertical="center" wrapText="1"/>
    </xf>
    <xf numFmtId="0" fontId="16" fillId="4" borderId="255" xfId="13" quotePrefix="1" applyFont="1" applyFill="1" applyBorder="1" applyAlignment="1">
      <alignment horizontal="center" vertical="center" wrapText="1"/>
    </xf>
    <xf numFmtId="0" fontId="16" fillId="4" borderId="487" xfId="13" quotePrefix="1" applyFont="1" applyFill="1" applyBorder="1" applyAlignment="1">
      <alignment horizontal="center" vertical="center" wrapText="1"/>
    </xf>
    <xf numFmtId="0" fontId="16" fillId="4" borderId="848" xfId="13" quotePrefix="1" applyFont="1" applyFill="1" applyBorder="1" applyAlignment="1">
      <alignment horizontal="center" vertical="center" wrapText="1"/>
    </xf>
    <xf numFmtId="0" fontId="16" fillId="4" borderId="834" xfId="15" quotePrefix="1" applyFont="1" applyFill="1" applyBorder="1" applyAlignment="1">
      <alignment horizontal="center" vertical="center" wrapText="1"/>
    </xf>
    <xf numFmtId="0" fontId="24" fillId="4" borderId="255" xfId="0" applyFont="1" applyFill="1" applyBorder="1" applyAlignment="1">
      <alignment wrapText="1"/>
    </xf>
    <xf numFmtId="0" fontId="24" fillId="4" borderId="487" xfId="0" applyFont="1" applyFill="1" applyBorder="1" applyAlignment="1">
      <alignment wrapText="1"/>
    </xf>
    <xf numFmtId="0" fontId="24" fillId="4" borderId="542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130" xfId="0" applyFont="1" applyFill="1" applyBorder="1" applyAlignment="1">
      <alignment wrapText="1"/>
    </xf>
    <xf numFmtId="0" fontId="24" fillId="4" borderId="378" xfId="0" applyFont="1" applyFill="1" applyBorder="1" applyAlignment="1">
      <alignment wrapText="1"/>
    </xf>
    <xf numFmtId="0" fontId="24" fillId="4" borderId="875" xfId="0" applyFont="1" applyFill="1" applyBorder="1" applyAlignment="1">
      <alignment wrapText="1"/>
    </xf>
    <xf numFmtId="0" fontId="24" fillId="4" borderId="876" xfId="0" applyFont="1" applyFill="1" applyBorder="1" applyAlignment="1">
      <alignment wrapText="1"/>
    </xf>
    <xf numFmtId="0" fontId="24" fillId="4" borderId="848" xfId="0" applyFont="1" applyFill="1" applyBorder="1" applyAlignment="1">
      <alignment wrapText="1"/>
    </xf>
    <xf numFmtId="0" fontId="24" fillId="4" borderId="489" xfId="0" applyFont="1" applyFill="1" applyBorder="1" applyAlignment="1">
      <alignment wrapText="1"/>
    </xf>
    <xf numFmtId="0" fontId="24" fillId="4" borderId="611" xfId="0" applyFont="1" applyFill="1" applyBorder="1" applyAlignment="1">
      <alignment wrapText="1"/>
    </xf>
    <xf numFmtId="164" fontId="14" fillId="4" borderId="0" xfId="29" applyFont="1" applyFill="1" applyBorder="1" applyAlignment="1">
      <alignment horizontal="center" wrapText="1"/>
    </xf>
    <xf numFmtId="0" fontId="110" fillId="5" borderId="0" xfId="0" applyFont="1" applyFill="1" applyBorder="1" applyAlignment="1">
      <alignment horizontal="center" wrapText="1"/>
    </xf>
    <xf numFmtId="0" fontId="16" fillId="4" borderId="870" xfId="1" quotePrefix="1" applyFont="1" applyFill="1" applyBorder="1" applyAlignment="1">
      <alignment horizontal="center" vertical="center" wrapText="1"/>
    </xf>
    <xf numFmtId="0" fontId="16" fillId="4" borderId="826" xfId="1" quotePrefix="1" applyFont="1" applyFill="1" applyBorder="1" applyAlignment="1">
      <alignment horizontal="center" vertical="center" wrapText="1"/>
    </xf>
    <xf numFmtId="0" fontId="16" fillId="4" borderId="858" xfId="1" quotePrefix="1" applyFont="1" applyFill="1" applyBorder="1" applyAlignment="1">
      <alignment horizontal="center" vertical="center" wrapText="1"/>
    </xf>
    <xf numFmtId="0" fontId="16" fillId="4" borderId="852" xfId="13" quotePrefix="1" applyFont="1" applyFill="1" applyBorder="1" applyAlignment="1">
      <alignment horizontal="center" vertical="center" wrapText="1"/>
    </xf>
    <xf numFmtId="0" fontId="16" fillId="4" borderId="873" xfId="13" quotePrefix="1" applyFont="1" applyFill="1" applyBorder="1" applyAlignment="1">
      <alignment horizontal="center" vertical="center" wrapText="1"/>
    </xf>
    <xf numFmtId="0" fontId="16" fillId="4" borderId="854" xfId="13" quotePrefix="1" applyFont="1" applyFill="1" applyBorder="1" applyAlignment="1">
      <alignment horizontal="center" vertical="center" wrapText="1"/>
    </xf>
    <xf numFmtId="0" fontId="109" fillId="4" borderId="0" xfId="0" applyFont="1" applyFill="1" applyBorder="1" applyAlignment="1">
      <alignment horizontal="center" wrapText="1"/>
    </xf>
    <xf numFmtId="0" fontId="16" fillId="4" borderId="870" xfId="13" quotePrefix="1" applyFont="1" applyFill="1" applyBorder="1" applyAlignment="1">
      <alignment horizontal="center" vertical="center" wrapText="1"/>
    </xf>
    <xf numFmtId="0" fontId="16" fillId="4" borderId="826" xfId="13" quotePrefix="1" applyFont="1" applyFill="1" applyBorder="1" applyAlignment="1">
      <alignment horizontal="center" vertical="center" wrapText="1"/>
    </xf>
    <xf numFmtId="0" fontId="16" fillId="4" borderId="858" xfId="13" quotePrefix="1" applyFont="1" applyFill="1" applyBorder="1" applyAlignment="1">
      <alignment horizontal="center" vertical="center" wrapText="1"/>
    </xf>
    <xf numFmtId="0" fontId="5" fillId="0" borderId="61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68" xfId="14" applyFont="1" applyFill="1" applyBorder="1" applyAlignment="1">
      <alignment horizontal="center" vertical="center" wrapText="1"/>
    </xf>
    <xf numFmtId="0" fontId="5" fillId="0" borderId="61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41" fillId="0" borderId="73" xfId="10" applyFont="1" applyFill="1" applyBorder="1" applyAlignment="1">
      <alignment horizontal="left" vertical="center" wrapText="1"/>
    </xf>
    <xf numFmtId="0" fontId="45" fillId="0" borderId="122" xfId="0" applyFont="1" applyFill="1" applyBorder="1" applyAlignment="1">
      <alignment horizontal="left" vertical="center" wrapText="1"/>
    </xf>
    <xf numFmtId="0" fontId="45" fillId="0" borderId="69" xfId="0" applyFont="1" applyFill="1" applyBorder="1" applyAlignment="1">
      <alignment horizontal="left" vertical="center" wrapText="1"/>
    </xf>
    <xf numFmtId="0" fontId="45" fillId="0" borderId="67" xfId="2" applyFont="1" applyFill="1" applyBorder="1" applyAlignment="1">
      <alignment horizontal="center" vertical="center" wrapText="1"/>
    </xf>
    <xf numFmtId="0" fontId="45" fillId="0" borderId="63" xfId="2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left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103" xfId="2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1" fillId="0" borderId="61" xfId="1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1" fillId="0" borderId="64" xfId="10" applyFont="1" applyFill="1" applyBorder="1" applyAlignment="1">
      <alignment horizontal="left" vertical="center" wrapText="1"/>
    </xf>
    <xf numFmtId="0" fontId="41" fillId="0" borderId="123" xfId="10" applyFont="1" applyFill="1" applyBorder="1" applyAlignment="1">
      <alignment horizontal="left" vertical="center" wrapText="1"/>
    </xf>
    <xf numFmtId="0" fontId="41" fillId="0" borderId="105" xfId="10" applyFont="1" applyFill="1" applyBorder="1" applyAlignment="1">
      <alignment horizontal="left" vertical="center" wrapText="1"/>
    </xf>
    <xf numFmtId="0" fontId="5" fillId="0" borderId="68" xfId="2" applyFont="1" applyFill="1" applyBorder="1" applyAlignment="1">
      <alignment horizontal="center" vertical="center" wrapText="1"/>
    </xf>
    <xf numFmtId="0" fontId="45" fillId="0" borderId="396" xfId="0" applyFont="1" applyFill="1" applyBorder="1" applyAlignment="1">
      <alignment horizontal="left" vertical="center" wrapText="1"/>
    </xf>
    <xf numFmtId="0" fontId="45" fillId="0" borderId="397" xfId="0" applyFont="1" applyFill="1" applyBorder="1" applyAlignment="1">
      <alignment horizontal="left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5" fillId="0" borderId="412" xfId="0" applyFont="1" applyFill="1" applyBorder="1" applyAlignment="1">
      <alignment horizontal="center" vertical="center" wrapText="1"/>
    </xf>
    <xf numFmtId="0" fontId="5" fillId="0" borderId="545" xfId="0" applyFont="1" applyFill="1" applyBorder="1" applyAlignment="1">
      <alignment horizontal="center" vertical="center" wrapText="1"/>
    </xf>
    <xf numFmtId="0" fontId="5" fillId="0" borderId="546" xfId="0" applyFont="1" applyFill="1" applyBorder="1" applyAlignment="1">
      <alignment horizontal="center" vertical="center" wrapText="1"/>
    </xf>
    <xf numFmtId="0" fontId="5" fillId="0" borderId="547" xfId="0" applyFont="1" applyFill="1" applyBorder="1" applyAlignment="1">
      <alignment horizontal="center" vertical="center" wrapText="1"/>
    </xf>
    <xf numFmtId="0" fontId="5" fillId="0" borderId="553" xfId="0" applyFont="1" applyFill="1" applyBorder="1" applyAlignment="1">
      <alignment horizontal="center" vertical="center" wrapText="1"/>
    </xf>
    <xf numFmtId="0" fontId="5" fillId="0" borderId="543" xfId="2" applyFont="1" applyFill="1" applyBorder="1" applyAlignment="1">
      <alignment horizontal="center" vertical="center" wrapText="1"/>
    </xf>
    <xf numFmtId="0" fontId="5" fillId="0" borderId="544" xfId="2" applyFont="1" applyFill="1" applyBorder="1" applyAlignment="1">
      <alignment horizontal="center" vertical="center" wrapText="1"/>
    </xf>
    <xf numFmtId="0" fontId="5" fillId="0" borderId="547" xfId="2" applyFont="1" applyFill="1" applyBorder="1" applyAlignment="1">
      <alignment horizontal="center" vertical="center" wrapText="1"/>
    </xf>
    <xf numFmtId="0" fontId="5" fillId="0" borderId="548" xfId="2" applyFont="1" applyFill="1" applyBorder="1" applyAlignment="1">
      <alignment horizontal="center" vertical="center" wrapText="1"/>
    </xf>
    <xf numFmtId="0" fontId="5" fillId="0" borderId="413" xfId="2" applyFont="1" applyFill="1" applyBorder="1" applyAlignment="1">
      <alignment horizontal="center" vertical="center" wrapText="1"/>
    </xf>
    <xf numFmtId="0" fontId="5" fillId="0" borderId="549" xfId="2" applyFont="1" applyFill="1" applyBorder="1" applyAlignment="1">
      <alignment horizontal="center" vertical="center" wrapText="1"/>
    </xf>
    <xf numFmtId="0" fontId="5" fillId="0" borderId="414" xfId="2" applyFont="1" applyFill="1" applyBorder="1" applyAlignment="1">
      <alignment horizontal="center" vertical="center" wrapText="1"/>
    </xf>
    <xf numFmtId="0" fontId="45" fillId="0" borderId="415" xfId="2" applyFont="1" applyFill="1" applyBorder="1" applyAlignment="1">
      <alignment horizontal="center" vertical="center" wrapText="1"/>
    </xf>
    <xf numFmtId="0" fontId="45" fillId="0" borderId="416" xfId="2" applyFont="1" applyFill="1" applyBorder="1" applyAlignment="1">
      <alignment horizontal="center" vertical="center" wrapText="1"/>
    </xf>
    <xf numFmtId="0" fontId="45" fillId="0" borderId="550" xfId="2" applyFont="1" applyFill="1" applyBorder="1" applyAlignment="1">
      <alignment horizontal="center" vertical="center" wrapText="1"/>
    </xf>
    <xf numFmtId="0" fontId="45" fillId="0" borderId="551" xfId="2" applyFont="1" applyFill="1" applyBorder="1" applyAlignment="1">
      <alignment horizontal="center" vertical="center" wrapText="1"/>
    </xf>
    <xf numFmtId="0" fontId="5" fillId="0" borderId="417" xfId="14" applyFont="1" applyFill="1" applyBorder="1" applyAlignment="1">
      <alignment horizontal="center" vertical="center" wrapText="1"/>
    </xf>
    <xf numFmtId="0" fontId="5" fillId="0" borderId="414" xfId="14" applyFont="1" applyFill="1" applyBorder="1" applyAlignment="1">
      <alignment horizontal="center" vertical="center" wrapText="1"/>
    </xf>
    <xf numFmtId="0" fontId="5" fillId="0" borderId="418" xfId="14" applyFont="1" applyFill="1" applyBorder="1" applyAlignment="1">
      <alignment horizontal="center" vertical="center" wrapText="1"/>
    </xf>
    <xf numFmtId="0" fontId="5" fillId="0" borderId="549" xfId="14" applyFont="1" applyFill="1" applyBorder="1" applyAlignment="1">
      <alignment horizontal="center" vertical="center" wrapText="1"/>
    </xf>
    <xf numFmtId="0" fontId="5" fillId="0" borderId="548" xfId="14" applyFont="1" applyFill="1" applyBorder="1" applyAlignment="1">
      <alignment horizontal="center" vertical="center" wrapText="1"/>
    </xf>
    <xf numFmtId="0" fontId="5" fillId="0" borderId="552" xfId="14" applyFont="1" applyFill="1" applyBorder="1" applyAlignment="1">
      <alignment horizontal="center" vertical="center" wrapText="1"/>
    </xf>
    <xf numFmtId="0" fontId="45" fillId="0" borderId="147" xfId="0" applyFont="1" applyFill="1" applyBorder="1" applyAlignment="1">
      <alignment horizontal="left" vertical="center" wrapText="1"/>
    </xf>
    <xf numFmtId="0" fontId="45" fillId="0" borderId="420" xfId="0" applyFont="1" applyFill="1" applyBorder="1" applyAlignment="1">
      <alignment horizontal="left" vertical="center" wrapText="1"/>
    </xf>
    <xf numFmtId="0" fontId="41" fillId="0" borderId="147" xfId="10" applyFont="1" applyFill="1" applyBorder="1" applyAlignment="1">
      <alignment horizontal="center" vertical="center" wrapText="1"/>
    </xf>
    <xf numFmtId="0" fontId="41" fillId="0" borderId="420" xfId="10" applyFont="1" applyFill="1" applyBorder="1" applyAlignment="1">
      <alignment horizontal="center" vertical="center" wrapText="1"/>
    </xf>
    <xf numFmtId="0" fontId="42" fillId="0" borderId="124" xfId="0" applyFont="1" applyFill="1" applyBorder="1" applyAlignment="1">
      <alignment horizontal="left" vertical="center" wrapText="1"/>
    </xf>
    <xf numFmtId="0" fontId="42" fillId="0" borderId="562" xfId="0" applyFont="1" applyFill="1" applyBorder="1" applyAlignment="1">
      <alignment horizontal="left" vertical="center" wrapText="1"/>
    </xf>
    <xf numFmtId="0" fontId="42" fillId="0" borderId="396" xfId="0" applyFont="1" applyFill="1" applyBorder="1" applyAlignment="1">
      <alignment horizontal="left" vertical="center" wrapText="1"/>
    </xf>
    <xf numFmtId="0" fontId="42" fillId="0" borderId="397" xfId="0" applyFont="1" applyFill="1" applyBorder="1" applyAlignment="1">
      <alignment horizontal="left" vertical="center" wrapText="1"/>
    </xf>
    <xf numFmtId="0" fontId="81" fillId="0" borderId="147" xfId="0" applyFont="1" applyFill="1" applyBorder="1" applyAlignment="1">
      <alignment horizontal="left" vertical="center" wrapText="1"/>
    </xf>
    <xf numFmtId="0" fontId="81" fillId="0" borderId="420" xfId="0" applyFont="1" applyFill="1" applyBorder="1" applyAlignment="1">
      <alignment horizontal="left" vertical="center" wrapText="1"/>
    </xf>
    <xf numFmtId="0" fontId="41" fillId="0" borderId="147" xfId="10" applyFont="1" applyFill="1" applyBorder="1" applyAlignment="1">
      <alignment horizontal="left" vertical="center" wrapText="1"/>
    </xf>
    <xf numFmtId="0" fontId="41" fillId="0" borderId="420" xfId="10" applyFont="1" applyFill="1" applyBorder="1" applyAlignment="1">
      <alignment horizontal="left" vertical="center" wrapText="1"/>
    </xf>
    <xf numFmtId="0" fontId="41" fillId="0" borderId="543" xfId="10" applyFont="1" applyFill="1" applyBorder="1" applyAlignment="1">
      <alignment horizontal="left" vertical="center" wrapText="1"/>
    </xf>
    <xf numFmtId="0" fontId="41" fillId="0" borderId="557" xfId="10" applyFont="1" applyFill="1" applyBorder="1" applyAlignment="1">
      <alignment horizontal="left" vertical="center" wrapText="1"/>
    </xf>
    <xf numFmtId="0" fontId="41" fillId="0" borderId="488" xfId="10" applyFont="1" applyFill="1" applyBorder="1" applyAlignment="1">
      <alignment horizontal="left" vertical="center" wrapText="1"/>
    </xf>
    <xf numFmtId="0" fontId="41" fillId="0" borderId="489" xfId="10" applyFont="1" applyFill="1" applyBorder="1" applyAlignment="1">
      <alignment horizontal="left" vertical="center" wrapText="1"/>
    </xf>
    <xf numFmtId="0" fontId="42" fillId="0" borderId="546" xfId="0" applyFont="1" applyFill="1" applyBorder="1" applyAlignment="1">
      <alignment horizontal="left" vertical="center" wrapText="1"/>
    </xf>
    <xf numFmtId="0" fontId="5" fillId="0" borderId="557" xfId="2" applyFont="1" applyFill="1" applyBorder="1" applyAlignment="1">
      <alignment horizontal="center" vertical="center" wrapText="1"/>
    </xf>
    <xf numFmtId="0" fontId="5" fillId="0" borderId="553" xfId="2" applyFont="1" applyFill="1" applyBorder="1" applyAlignment="1">
      <alignment horizontal="center" vertical="center" wrapText="1"/>
    </xf>
    <xf numFmtId="0" fontId="5" fillId="0" borderId="544" xfId="14" applyFont="1" applyFill="1" applyBorder="1" applyAlignment="1">
      <alignment horizontal="center" vertical="center" wrapText="1"/>
    </xf>
    <xf numFmtId="0" fontId="5" fillId="0" borderId="569" xfId="14" applyFont="1" applyFill="1" applyBorder="1" applyAlignment="1">
      <alignment horizontal="center" vertical="center" wrapText="1"/>
    </xf>
    <xf numFmtId="0" fontId="41" fillId="0" borderId="396" xfId="10" applyFont="1" applyFill="1" applyBorder="1" applyAlignment="1">
      <alignment horizontal="left" vertical="center" wrapText="1"/>
    </xf>
    <xf numFmtId="0" fontId="41" fillId="0" borderId="431" xfId="10" applyFont="1" applyFill="1" applyBorder="1" applyAlignment="1">
      <alignment horizontal="left" vertical="center" wrapText="1"/>
    </xf>
    <xf numFmtId="0" fontId="41" fillId="0" borderId="432" xfId="10" applyFont="1" applyFill="1" applyBorder="1" applyAlignment="1">
      <alignment horizontal="left" vertical="center" wrapText="1"/>
    </xf>
    <xf numFmtId="0" fontId="5" fillId="0" borderId="411" xfId="16" applyFont="1" applyFill="1" applyBorder="1" applyAlignment="1">
      <alignment horizontal="center" vertical="center" wrapText="1"/>
    </xf>
    <xf numFmtId="0" fontId="5" fillId="0" borderId="412" xfId="16" applyFont="1" applyFill="1" applyBorder="1" applyAlignment="1">
      <alignment horizontal="center" vertical="center" wrapText="1"/>
    </xf>
    <xf numFmtId="0" fontId="5" fillId="0" borderId="545" xfId="16" applyFont="1" applyFill="1" applyBorder="1" applyAlignment="1">
      <alignment horizontal="center" vertical="center" wrapText="1"/>
    </xf>
    <xf numFmtId="0" fontId="5" fillId="0" borderId="546" xfId="16" applyFont="1" applyFill="1" applyBorder="1" applyAlignment="1">
      <alignment horizontal="center" vertical="center" wrapText="1"/>
    </xf>
    <xf numFmtId="0" fontId="5" fillId="0" borderId="547" xfId="16" applyFont="1" applyFill="1" applyBorder="1" applyAlignment="1">
      <alignment horizontal="center" vertical="center" wrapText="1"/>
    </xf>
    <xf numFmtId="0" fontId="5" fillId="0" borderId="553" xfId="16" applyFont="1" applyFill="1" applyBorder="1" applyAlignment="1">
      <alignment horizontal="center" vertical="center" wrapText="1"/>
    </xf>
    <xf numFmtId="0" fontId="5" fillId="0" borderId="563" xfId="2" applyFont="1" applyFill="1" applyBorder="1" applyAlignment="1">
      <alignment horizontal="center" vertical="center" wrapText="1"/>
    </xf>
    <xf numFmtId="0" fontId="5" fillId="0" borderId="554" xfId="2" applyFont="1" applyFill="1" applyBorder="1" applyAlignment="1">
      <alignment horizontal="center" vertical="center" wrapText="1"/>
    </xf>
    <xf numFmtId="0" fontId="5" fillId="0" borderId="571" xfId="2" applyFont="1" applyFill="1" applyBorder="1" applyAlignment="1">
      <alignment horizontal="center" vertical="center" wrapText="1"/>
    </xf>
    <xf numFmtId="0" fontId="5" fillId="0" borderId="467" xfId="2" applyFont="1" applyFill="1" applyBorder="1" applyAlignment="1">
      <alignment horizontal="center" vertical="center" wrapText="1"/>
    </xf>
    <xf numFmtId="0" fontId="41" fillId="0" borderId="571" xfId="10" applyFont="1" applyFill="1" applyBorder="1" applyAlignment="1">
      <alignment horizontal="left" vertical="center" wrapText="1"/>
    </xf>
    <xf numFmtId="0" fontId="41" fillId="0" borderId="553" xfId="10" applyFont="1" applyFill="1" applyBorder="1" applyAlignment="1">
      <alignment horizontal="left" vertical="center" wrapText="1"/>
    </xf>
    <xf numFmtId="0" fontId="45" fillId="0" borderId="437" xfId="0" applyFont="1" applyFill="1" applyBorder="1" applyAlignment="1">
      <alignment horizontal="left" vertical="center" wrapText="1"/>
    </xf>
    <xf numFmtId="0" fontId="45" fillId="0" borderId="582" xfId="0" applyFont="1" applyFill="1" applyBorder="1" applyAlignment="1">
      <alignment horizontal="left" vertical="center" wrapText="1"/>
    </xf>
    <xf numFmtId="0" fontId="41" fillId="0" borderId="397" xfId="10" applyFont="1" applyFill="1" applyBorder="1" applyAlignment="1">
      <alignment horizontal="left" vertical="center" wrapText="1"/>
    </xf>
    <xf numFmtId="0" fontId="41" fillId="0" borderId="542" xfId="10" applyFont="1" applyFill="1" applyBorder="1" applyAlignment="1">
      <alignment horizontal="left" vertical="center" wrapText="1"/>
    </xf>
    <xf numFmtId="0" fontId="41" fillId="0" borderId="562" xfId="10" applyFont="1" applyFill="1" applyBorder="1" applyAlignment="1">
      <alignment horizontal="left" vertical="center" wrapText="1"/>
    </xf>
    <xf numFmtId="0" fontId="45" fillId="0" borderId="125" xfId="0" applyFont="1" applyFill="1" applyBorder="1" applyAlignment="1">
      <alignment horizontal="left" vertical="center" wrapText="1"/>
    </xf>
    <xf numFmtId="0" fontId="45" fillId="0" borderId="383" xfId="0" applyFont="1" applyFill="1" applyBorder="1" applyAlignment="1">
      <alignment horizontal="left" vertical="center" wrapText="1"/>
    </xf>
    <xf numFmtId="0" fontId="45" fillId="0" borderId="576" xfId="0" applyFont="1" applyFill="1" applyBorder="1" applyAlignment="1">
      <alignment horizontal="left" vertical="center" wrapText="1"/>
    </xf>
    <xf numFmtId="0" fontId="45" fillId="0" borderId="562" xfId="0" applyFont="1" applyFill="1" applyBorder="1" applyAlignment="1">
      <alignment horizontal="left" vertical="center" wrapText="1"/>
    </xf>
    <xf numFmtId="0" fontId="41" fillId="0" borderId="353" xfId="10" applyFont="1" applyFill="1" applyBorder="1" applyAlignment="1">
      <alignment horizontal="left" vertical="center" wrapText="1"/>
    </xf>
    <xf numFmtId="0" fontId="41" fillId="0" borderId="388" xfId="10" applyFont="1" applyFill="1" applyBorder="1" applyAlignment="1">
      <alignment horizontal="left" vertical="center" wrapText="1"/>
    </xf>
    <xf numFmtId="0" fontId="42" fillId="0" borderId="431" xfId="0" applyFont="1" applyFill="1" applyBorder="1" applyAlignment="1">
      <alignment horizontal="left" vertical="center" wrapText="1"/>
    </xf>
    <xf numFmtId="0" fontId="42" fillId="0" borderId="432" xfId="0" applyFont="1" applyFill="1" applyBorder="1" applyAlignment="1">
      <alignment horizontal="left" vertical="center" wrapText="1"/>
    </xf>
    <xf numFmtId="0" fontId="5" fillId="0" borderId="430" xfId="16" applyFont="1" applyFill="1" applyBorder="1" applyAlignment="1">
      <alignment horizontal="center" vertical="center" wrapText="1"/>
    </xf>
    <xf numFmtId="0" fontId="5" fillId="0" borderId="570" xfId="16" applyFont="1" applyFill="1" applyBorder="1" applyAlignment="1">
      <alignment horizontal="center" vertical="center" wrapText="1"/>
    </xf>
    <xf numFmtId="0" fontId="42" fillId="0" borderId="571" xfId="0" applyFont="1" applyFill="1" applyBorder="1" applyAlignment="1">
      <alignment horizontal="left" vertical="center" wrapText="1"/>
    </xf>
    <xf numFmtId="0" fontId="42" fillId="0" borderId="553" xfId="0" applyFont="1" applyFill="1" applyBorder="1" applyAlignment="1">
      <alignment horizontal="left" vertical="center" wrapText="1"/>
    </xf>
    <xf numFmtId="0" fontId="41" fillId="0" borderId="591" xfId="0" applyFont="1" applyFill="1" applyBorder="1" applyAlignment="1">
      <alignment horizontal="left" vertical="center"/>
    </xf>
    <xf numFmtId="0" fontId="41" fillId="0" borderId="592" xfId="0" applyFont="1" applyFill="1" applyBorder="1" applyAlignment="1">
      <alignment horizontal="left" vertical="center"/>
    </xf>
    <xf numFmtId="0" fontId="41" fillId="0" borderId="353" xfId="0" applyFont="1" applyFill="1" applyBorder="1" applyAlignment="1">
      <alignment horizontal="left" vertical="center"/>
    </xf>
    <xf numFmtId="0" fontId="41" fillId="0" borderId="386" xfId="0" applyFont="1" applyFill="1" applyBorder="1" applyAlignment="1">
      <alignment horizontal="left" vertical="center"/>
    </xf>
    <xf numFmtId="0" fontId="41" fillId="0" borderId="396" xfId="0" applyFont="1" applyFill="1" applyBorder="1" applyAlignment="1">
      <alignment horizontal="left" vertical="center" wrapText="1"/>
    </xf>
    <xf numFmtId="0" fontId="41" fillId="0" borderId="42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right" wrapText="1"/>
    </xf>
    <xf numFmtId="0" fontId="94" fillId="0" borderId="0" xfId="0" applyFont="1" applyFill="1" applyBorder="1" applyAlignment="1">
      <alignment horizontal="center" wrapText="1"/>
    </xf>
    <xf numFmtId="0" fontId="94" fillId="0" borderId="0" xfId="0" applyFont="1" applyFill="1" applyBorder="1" applyAlignment="1">
      <alignment horizontal="left" wrapText="1"/>
    </xf>
    <xf numFmtId="0" fontId="5" fillId="0" borderId="411" xfId="16" applyFont="1" applyFill="1" applyBorder="1" applyAlignment="1">
      <alignment horizontal="center" vertical="center"/>
    </xf>
    <xf numFmtId="0" fontId="5" fillId="0" borderId="412" xfId="16" applyFont="1" applyFill="1" applyBorder="1" applyAlignment="1">
      <alignment horizontal="center" vertical="center"/>
    </xf>
    <xf numFmtId="0" fontId="5" fillId="0" borderId="545" xfId="16" applyFont="1" applyFill="1" applyBorder="1" applyAlignment="1">
      <alignment horizontal="center" vertical="center"/>
    </xf>
    <xf numFmtId="0" fontId="5" fillId="0" borderId="546" xfId="16" applyFont="1" applyFill="1" applyBorder="1" applyAlignment="1">
      <alignment horizontal="center" vertical="center"/>
    </xf>
    <xf numFmtId="0" fontId="5" fillId="0" borderId="547" xfId="16" applyFont="1" applyFill="1" applyBorder="1" applyAlignment="1">
      <alignment horizontal="center" vertical="center"/>
    </xf>
    <xf numFmtId="0" fontId="5" fillId="0" borderId="553" xfId="16" applyFont="1" applyFill="1" applyBorder="1" applyAlignment="1">
      <alignment horizontal="center" vertical="center"/>
    </xf>
    <xf numFmtId="0" fontId="41" fillId="0" borderId="563" xfId="10" applyFont="1" applyFill="1" applyBorder="1" applyAlignment="1">
      <alignment horizontal="left" vertical="center"/>
    </xf>
    <xf numFmtId="0" fontId="41" fillId="0" borderId="557" xfId="10" applyFont="1" applyFill="1" applyBorder="1" applyAlignment="1">
      <alignment horizontal="left" vertical="center"/>
    </xf>
    <xf numFmtId="0" fontId="41" fillId="0" borderId="589" xfId="0" applyFont="1" applyFill="1" applyBorder="1" applyAlignment="1">
      <alignment horizontal="left" vertical="center" wrapText="1"/>
    </xf>
    <xf numFmtId="0" fontId="41" fillId="0" borderId="582" xfId="0" applyFont="1" applyFill="1" applyBorder="1" applyAlignment="1">
      <alignment horizontal="left" vertical="center" wrapText="1"/>
    </xf>
    <xf numFmtId="0" fontId="41" fillId="0" borderId="542" xfId="10" applyFont="1" applyFill="1" applyBorder="1" applyAlignment="1">
      <alignment horizontal="left" vertical="center"/>
    </xf>
    <xf numFmtId="0" fontId="41" fillId="0" borderId="562" xfId="10" applyFont="1" applyFill="1" applyBorder="1" applyAlignment="1">
      <alignment horizontal="left" vertical="center"/>
    </xf>
    <xf numFmtId="0" fontId="41" fillId="0" borderId="436" xfId="0" applyFont="1" applyFill="1" applyBorder="1" applyAlignment="1">
      <alignment horizontal="left" vertical="center" wrapText="1"/>
    </xf>
    <xf numFmtId="0" fontId="41" fillId="0" borderId="437" xfId="0" applyFont="1" applyFill="1" applyBorder="1" applyAlignment="1">
      <alignment horizontal="left" vertical="center" wrapText="1"/>
    </xf>
    <xf numFmtId="0" fontId="41" fillId="0" borderId="431" xfId="0" applyFont="1" applyFill="1" applyBorder="1" applyAlignment="1">
      <alignment horizontal="left" vertical="center"/>
    </xf>
    <xf numFmtId="0" fontId="41" fillId="0" borderId="432" xfId="0" applyFont="1" applyFill="1" applyBorder="1" applyAlignment="1">
      <alignment horizontal="left" vertical="center"/>
    </xf>
    <xf numFmtId="0" fontId="41" fillId="0" borderId="542" xfId="0" applyFont="1" applyFill="1" applyBorder="1" applyAlignment="1">
      <alignment horizontal="left" vertical="center"/>
    </xf>
    <xf numFmtId="0" fontId="41" fillId="0" borderId="590" xfId="0" applyFont="1" applyFill="1" applyBorder="1" applyAlignment="1">
      <alignment horizontal="left" vertical="center"/>
    </xf>
    <xf numFmtId="0" fontId="41" fillId="0" borderId="396" xfId="0" applyFont="1" applyFill="1" applyBorder="1" applyAlignment="1">
      <alignment horizontal="left" vertical="center"/>
    </xf>
    <xf numFmtId="0" fontId="41" fillId="0" borderId="438" xfId="0" applyFont="1" applyFill="1" applyBorder="1" applyAlignment="1">
      <alignment horizontal="left" vertical="center"/>
    </xf>
    <xf numFmtId="0" fontId="5" fillId="0" borderId="413" xfId="2" applyFont="1" applyFill="1" applyBorder="1" applyAlignment="1">
      <alignment horizontal="center" vertical="center"/>
    </xf>
    <xf numFmtId="0" fontId="5" fillId="0" borderId="434" xfId="2" applyFont="1" applyFill="1" applyBorder="1" applyAlignment="1">
      <alignment horizontal="center" vertical="center"/>
    </xf>
    <xf numFmtId="0" fontId="5" fillId="0" borderId="583" xfId="2" applyFont="1" applyFill="1" applyBorder="1" applyAlignment="1">
      <alignment horizontal="center" vertical="center"/>
    </xf>
    <xf numFmtId="0" fontId="5" fillId="0" borderId="584" xfId="2" applyFont="1" applyFill="1" applyBorder="1" applyAlignment="1">
      <alignment horizontal="center" vertical="center"/>
    </xf>
    <xf numFmtId="0" fontId="5" fillId="0" borderId="417" xfId="14" applyFont="1" applyFill="1" applyBorder="1" applyAlignment="1">
      <alignment horizontal="center" vertical="center"/>
    </xf>
    <xf numFmtId="0" fontId="5" fillId="0" borderId="414" xfId="14" applyFont="1" applyFill="1" applyBorder="1" applyAlignment="1">
      <alignment horizontal="center" vertical="center"/>
    </xf>
    <xf numFmtId="0" fontId="5" fillId="0" borderId="418" xfId="14" applyFont="1" applyFill="1" applyBorder="1" applyAlignment="1">
      <alignment horizontal="center" vertical="center"/>
    </xf>
    <xf numFmtId="0" fontId="5" fillId="0" borderId="585" xfId="14" applyFont="1" applyFill="1" applyBorder="1" applyAlignment="1">
      <alignment horizontal="center" vertical="center"/>
    </xf>
    <xf numFmtId="0" fontId="5" fillId="0" borderId="586" xfId="14" applyFont="1" applyFill="1" applyBorder="1" applyAlignment="1">
      <alignment horizontal="center" vertical="center"/>
    </xf>
    <xf numFmtId="0" fontId="5" fillId="0" borderId="587" xfId="14" applyFont="1" applyFill="1" applyBorder="1" applyAlignment="1">
      <alignment horizontal="center" vertical="center"/>
    </xf>
    <xf numFmtId="0" fontId="5" fillId="0" borderId="543" xfId="2" applyFont="1" applyFill="1" applyBorder="1" applyAlignment="1">
      <alignment horizontal="center" vertical="center"/>
    </xf>
    <xf numFmtId="0" fontId="5" fillId="0" borderId="544" xfId="2" applyFont="1" applyFill="1" applyBorder="1" applyAlignment="1">
      <alignment horizontal="center" vertical="center"/>
    </xf>
    <xf numFmtId="0" fontId="5" fillId="0" borderId="547" xfId="2" applyFont="1" applyFill="1" applyBorder="1" applyAlignment="1">
      <alignment horizontal="center" vertical="center"/>
    </xf>
    <xf numFmtId="0" fontId="5" fillId="0" borderId="548" xfId="2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 wrapText="1"/>
    </xf>
    <xf numFmtId="0" fontId="41" fillId="0" borderId="329" xfId="0" applyFont="1" applyFill="1" applyBorder="1" applyAlignment="1">
      <alignment horizontal="left" vertical="center" wrapText="1"/>
    </xf>
    <xf numFmtId="0" fontId="5" fillId="0" borderId="324" xfId="2" applyFont="1" applyFill="1" applyBorder="1" applyAlignment="1">
      <alignment horizontal="center" vertical="center" wrapText="1"/>
    </xf>
    <xf numFmtId="0" fontId="5" fillId="0" borderId="286" xfId="2" applyFont="1" applyFill="1" applyBorder="1" applyAlignment="1">
      <alignment horizontal="center" vertical="center" wrapText="1"/>
    </xf>
    <xf numFmtId="0" fontId="41" fillId="0" borderId="320" xfId="0" applyFont="1" applyFill="1" applyBorder="1" applyAlignment="1">
      <alignment horizontal="left" vertical="center" wrapText="1"/>
    </xf>
    <xf numFmtId="0" fontId="41" fillId="0" borderId="316" xfId="0" applyFont="1" applyFill="1" applyBorder="1" applyAlignment="1">
      <alignment horizontal="left" vertical="center" wrapText="1"/>
    </xf>
    <xf numFmtId="0" fontId="5" fillId="0" borderId="285" xfId="16" applyFont="1" applyFill="1" applyBorder="1" applyAlignment="1">
      <alignment horizontal="center" vertical="center" wrapText="1"/>
    </xf>
    <xf numFmtId="0" fontId="41" fillId="0" borderId="285" xfId="10" applyFont="1" applyFill="1" applyBorder="1" applyAlignment="1">
      <alignment horizontal="left" vertical="center" wrapText="1"/>
    </xf>
    <xf numFmtId="0" fontId="5" fillId="0" borderId="323" xfId="2" applyFont="1" applyFill="1" applyBorder="1" applyAlignment="1">
      <alignment horizontal="center" vertical="center" wrapText="1"/>
    </xf>
    <xf numFmtId="0" fontId="5" fillId="0" borderId="169" xfId="2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104" xfId="0" applyFont="1" applyFill="1" applyBorder="1" applyAlignment="1">
      <alignment horizontal="left" vertical="center" wrapText="1"/>
    </xf>
    <xf numFmtId="0" fontId="5" fillId="0" borderId="318" xfId="2" applyFont="1" applyFill="1" applyBorder="1" applyAlignment="1">
      <alignment horizontal="center" vertical="center" wrapText="1"/>
    </xf>
    <xf numFmtId="0" fontId="5" fillId="0" borderId="307" xfId="2" applyFont="1" applyFill="1" applyBorder="1" applyAlignment="1">
      <alignment horizontal="center" vertical="center" wrapText="1"/>
    </xf>
    <xf numFmtId="0" fontId="5" fillId="0" borderId="281" xfId="2" applyFont="1" applyFill="1" applyBorder="1" applyAlignment="1">
      <alignment horizontal="center" vertical="center" wrapText="1"/>
    </xf>
    <xf numFmtId="0" fontId="41" fillId="0" borderId="319" xfId="0" applyFont="1" applyFill="1" applyBorder="1" applyAlignment="1">
      <alignment horizontal="left" vertical="center" wrapText="1"/>
    </xf>
    <xf numFmtId="0" fontId="41" fillId="0" borderId="312" xfId="0" applyFont="1" applyFill="1" applyBorder="1" applyAlignment="1">
      <alignment horizontal="left" vertical="center" wrapText="1"/>
    </xf>
    <xf numFmtId="0" fontId="41" fillId="0" borderId="171" xfId="0" applyFont="1" applyFill="1" applyBorder="1" applyAlignment="1">
      <alignment horizontal="left" vertical="center" wrapText="1"/>
    </xf>
    <xf numFmtId="0" fontId="41" fillId="0" borderId="158" xfId="0" applyFont="1" applyFill="1" applyBorder="1" applyAlignment="1">
      <alignment horizontal="left" vertical="center" wrapText="1"/>
    </xf>
    <xf numFmtId="0" fontId="41" fillId="0" borderId="287" xfId="10" applyFont="1" applyFill="1" applyBorder="1" applyAlignment="1">
      <alignment horizontal="left" vertical="center" wrapText="1"/>
    </xf>
    <xf numFmtId="0" fontId="5" fillId="0" borderId="116" xfId="14" applyFont="1" applyFill="1" applyBorder="1" applyAlignment="1">
      <alignment horizontal="center" vertical="center" wrapText="1"/>
    </xf>
    <xf numFmtId="0" fontId="5" fillId="0" borderId="325" xfId="14" applyFont="1" applyFill="1" applyBorder="1" applyAlignment="1">
      <alignment horizontal="center" vertical="center" wrapText="1"/>
    </xf>
    <xf numFmtId="0" fontId="5" fillId="0" borderId="282" xfId="14" applyFont="1" applyFill="1" applyBorder="1" applyAlignment="1">
      <alignment horizontal="center" vertical="center" wrapText="1"/>
    </xf>
    <xf numFmtId="0" fontId="5" fillId="0" borderId="283" xfId="14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right" vertical="center" wrapText="1"/>
    </xf>
    <xf numFmtId="14" fontId="94" fillId="0" borderId="0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86" fillId="0" borderId="304" xfId="0" applyFont="1" applyFill="1" applyBorder="1" applyAlignment="1">
      <alignment horizontal="left" vertical="center" wrapText="1"/>
    </xf>
    <xf numFmtId="0" fontId="41" fillId="0" borderId="304" xfId="0" applyFont="1" applyFill="1" applyBorder="1" applyAlignment="1">
      <alignment horizontal="left" vertical="center" wrapText="1"/>
    </xf>
    <xf numFmtId="0" fontId="41" fillId="0" borderId="596" xfId="0" applyFont="1" applyFill="1" applyBorder="1" applyAlignment="1">
      <alignment horizontal="left" vertical="center" wrapText="1"/>
    </xf>
    <xf numFmtId="0" fontId="41" fillId="0" borderId="434" xfId="0" applyFont="1" applyFill="1" applyBorder="1" applyAlignment="1">
      <alignment horizontal="left" vertical="center" wrapText="1"/>
    </xf>
    <xf numFmtId="0" fontId="5" fillId="0" borderId="418" xfId="16" applyFont="1" applyFill="1" applyBorder="1" applyAlignment="1">
      <alignment horizontal="center" vertical="center" wrapText="1"/>
    </xf>
    <xf numFmtId="0" fontId="5" fillId="0" borderId="587" xfId="16" applyFont="1" applyFill="1" applyBorder="1" applyAlignment="1">
      <alignment horizontal="center" vertical="center" wrapText="1"/>
    </xf>
    <xf numFmtId="0" fontId="5" fillId="0" borderId="595" xfId="2" applyFont="1" applyFill="1" applyBorder="1" applyAlignment="1">
      <alignment horizontal="center" vertical="center" wrapText="1"/>
    </xf>
    <xf numFmtId="0" fontId="42" fillId="0" borderId="147" xfId="0" applyFont="1" applyFill="1" applyBorder="1" applyAlignment="1">
      <alignment horizontal="left" vertical="center" wrapText="1"/>
    </xf>
    <xf numFmtId="0" fontId="42" fillId="0" borderId="420" xfId="0" applyFont="1" applyFill="1" applyBorder="1" applyAlignment="1">
      <alignment horizontal="left" vertical="center" wrapText="1"/>
    </xf>
    <xf numFmtId="0" fontId="41" fillId="0" borderId="597" xfId="0" applyFont="1" applyFill="1" applyBorder="1" applyAlignment="1">
      <alignment horizontal="left" vertical="center" wrapText="1"/>
    </xf>
    <xf numFmtId="0" fontId="41" fillId="0" borderId="598" xfId="0" applyFont="1" applyFill="1" applyBorder="1" applyAlignment="1">
      <alignment horizontal="left" vertical="center" wrapText="1"/>
    </xf>
    <xf numFmtId="0" fontId="41" fillId="0" borderId="563" xfId="10" applyFont="1" applyFill="1" applyBorder="1" applyAlignment="1">
      <alignment horizontal="left" vertical="center" wrapText="1"/>
    </xf>
    <xf numFmtId="0" fontId="86" fillId="0" borderId="125" xfId="0" applyFont="1" applyFill="1" applyBorder="1" applyAlignment="1">
      <alignment horizontal="left" vertical="center" wrapText="1"/>
    </xf>
    <xf numFmtId="0" fontId="86" fillId="0" borderId="386" xfId="0" applyFont="1" applyFill="1" applyBorder="1" applyAlignment="1">
      <alignment horizontal="left" vertical="center" wrapText="1"/>
    </xf>
    <xf numFmtId="0" fontId="41" fillId="0" borderId="40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353" xfId="0" applyFont="1" applyFill="1" applyBorder="1" applyAlignment="1">
      <alignment horizontal="left" vertical="center" wrapText="1"/>
    </xf>
    <xf numFmtId="0" fontId="41" fillId="0" borderId="388" xfId="0" applyFont="1" applyFill="1" applyBorder="1" applyAlignment="1">
      <alignment horizontal="left" vertical="center" wrapText="1"/>
    </xf>
    <xf numFmtId="0" fontId="41" fillId="0" borderId="336" xfId="0" applyFont="1" applyFill="1" applyBorder="1" applyAlignment="1">
      <alignment horizontal="left" vertical="center" wrapText="1"/>
    </xf>
    <xf numFmtId="0" fontId="5" fillId="0" borderId="604" xfId="2" applyFont="1" applyFill="1" applyBorder="1" applyAlignment="1">
      <alignment horizontal="center" vertical="center" wrapText="1"/>
    </xf>
    <xf numFmtId="0" fontId="5" fillId="0" borderId="415" xfId="2" applyFont="1" applyFill="1" applyBorder="1" applyAlignment="1">
      <alignment horizontal="center" vertical="center" wrapText="1"/>
    </xf>
    <xf numFmtId="0" fontId="41" fillId="0" borderId="397" xfId="0" applyFont="1" applyFill="1" applyBorder="1" applyAlignment="1">
      <alignment horizontal="left" vertical="center" wrapText="1"/>
    </xf>
    <xf numFmtId="0" fontId="41" fillId="0" borderId="554" xfId="10" applyFont="1" applyFill="1" applyBorder="1" applyAlignment="1">
      <alignment horizontal="left" vertical="center" wrapText="1"/>
    </xf>
    <xf numFmtId="0" fontId="86" fillId="0" borderId="605" xfId="0" applyFont="1" applyFill="1" applyBorder="1" applyAlignment="1">
      <alignment horizontal="left" vertical="center" wrapText="1"/>
    </xf>
    <xf numFmtId="0" fontId="86" fillId="0" borderId="606" xfId="0" applyFont="1" applyFill="1" applyBorder="1" applyAlignment="1">
      <alignment horizontal="left" vertical="center" wrapText="1"/>
    </xf>
    <xf numFmtId="0" fontId="5" fillId="0" borderId="563" xfId="16" applyFont="1" applyFill="1" applyBorder="1" applyAlignment="1">
      <alignment horizontal="center" vertical="center" wrapText="1"/>
    </xf>
    <xf numFmtId="0" fontId="5" fillId="0" borderId="557" xfId="16" applyFont="1" applyFill="1" applyBorder="1" applyAlignment="1">
      <alignment horizontal="center" vertical="center" wrapText="1"/>
    </xf>
    <xf numFmtId="0" fontId="5" fillId="0" borderId="571" xfId="16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5" fillId="4" borderId="454" xfId="1" quotePrefix="1" applyFont="1" applyFill="1" applyBorder="1" applyAlignment="1">
      <alignment horizontal="center" vertical="center" wrapText="1"/>
    </xf>
    <xf numFmtId="0" fontId="5" fillId="4" borderId="516" xfId="1" quotePrefix="1" applyFont="1" applyFill="1" applyBorder="1" applyAlignment="1">
      <alignment horizontal="center" vertical="center" wrapText="1"/>
    </xf>
    <xf numFmtId="0" fontId="5" fillId="4" borderId="539" xfId="1" quotePrefix="1" applyFont="1" applyFill="1" applyBorder="1" applyAlignment="1">
      <alignment horizontal="center" vertical="center" wrapText="1"/>
    </xf>
    <xf numFmtId="0" fontId="5" fillId="4" borderId="521" xfId="13" quotePrefix="1" applyFont="1" applyFill="1" applyBorder="1" applyAlignment="1">
      <alignment horizontal="center" vertical="center" wrapText="1"/>
    </xf>
    <xf numFmtId="0" fontId="5" fillId="4" borderId="516" xfId="13" quotePrefix="1" applyFont="1" applyFill="1" applyBorder="1" applyAlignment="1">
      <alignment horizontal="center" vertical="center" wrapText="1"/>
    </xf>
    <xf numFmtId="0" fontId="5" fillId="4" borderId="539" xfId="13" quotePrefix="1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right" wrapText="1"/>
    </xf>
    <xf numFmtId="0" fontId="5" fillId="4" borderId="454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485" xfId="15" quotePrefix="1" applyFont="1" applyFill="1" applyBorder="1" applyAlignment="1">
      <alignment horizontal="center" vertical="center" wrapText="1"/>
    </xf>
    <xf numFmtId="0" fontId="16" fillId="5" borderId="36" xfId="15" quotePrefix="1" applyFont="1" applyFill="1" applyBorder="1" applyAlignment="1">
      <alignment horizontal="center" vertical="center" wrapText="1"/>
    </xf>
    <xf numFmtId="0" fontId="16" fillId="5" borderId="488" xfId="15" quotePrefix="1" applyFont="1" applyFill="1" applyBorder="1" applyAlignment="1">
      <alignment horizontal="center" vertical="center" wrapText="1"/>
    </xf>
    <xf numFmtId="0" fontId="16" fillId="5" borderId="486" xfId="1" quotePrefix="1" applyFont="1" applyFill="1" applyBorder="1" applyAlignment="1">
      <alignment horizontal="center" vertical="center" wrapText="1"/>
    </xf>
    <xf numFmtId="0" fontId="16" fillId="5" borderId="469" xfId="1" quotePrefix="1" applyFont="1" applyFill="1" applyBorder="1" applyAlignment="1">
      <alignment horizontal="center" vertical="center" wrapText="1"/>
    </xf>
    <xf numFmtId="0" fontId="16" fillId="4" borderId="490" xfId="1" quotePrefix="1" applyFont="1" applyFill="1" applyBorder="1" applyAlignment="1">
      <alignment horizontal="center" vertical="center" wrapText="1"/>
    </xf>
    <xf numFmtId="0" fontId="16" fillId="4" borderId="491" xfId="1" quotePrefix="1" applyFont="1" applyFill="1" applyBorder="1" applyAlignment="1">
      <alignment horizontal="center" vertical="center" wrapText="1"/>
    </xf>
    <xf numFmtId="0" fontId="16" fillId="5" borderId="486" xfId="13" quotePrefix="1" applyFont="1" applyFill="1" applyBorder="1" applyAlignment="1">
      <alignment horizontal="center" vertical="center" wrapText="1"/>
    </xf>
    <xf numFmtId="0" fontId="16" fillId="5" borderId="469" xfId="13" quotePrefix="1" applyFont="1" applyFill="1" applyBorder="1" applyAlignment="1">
      <alignment horizontal="center" vertical="center" wrapText="1"/>
    </xf>
    <xf numFmtId="0" fontId="16" fillId="5" borderId="487" xfId="13" quotePrefix="1" applyFont="1" applyFill="1" applyBorder="1" applyAlignment="1">
      <alignment horizontal="center" vertical="center" wrapText="1"/>
    </xf>
    <xf numFmtId="0" fontId="16" fillId="5" borderId="488" xfId="13" quotePrefix="1" applyFont="1" applyFill="1" applyBorder="1" applyAlignment="1">
      <alignment horizontal="center" vertical="center" wrapText="1"/>
    </xf>
    <xf numFmtId="0" fontId="16" fillId="5" borderId="489" xfId="13" quotePrefix="1" applyFont="1" applyFill="1" applyBorder="1" applyAlignment="1">
      <alignment horizontal="center" vertical="center" wrapText="1"/>
    </xf>
    <xf numFmtId="0" fontId="16" fillId="5" borderId="490" xfId="13" quotePrefix="1" applyFont="1" applyFill="1" applyBorder="1" applyAlignment="1">
      <alignment horizontal="center" vertical="center" wrapText="1"/>
    </xf>
    <xf numFmtId="0" fontId="16" fillId="5" borderId="181" xfId="15" quotePrefix="1" applyFont="1" applyFill="1" applyBorder="1" applyAlignment="1">
      <alignment horizontal="center" vertical="center" wrapText="1"/>
    </xf>
    <xf numFmtId="0" fontId="16" fillId="5" borderId="170" xfId="15" quotePrefix="1" applyFont="1" applyFill="1" applyBorder="1" applyAlignment="1">
      <alignment horizontal="center" vertical="center" wrapText="1"/>
    </xf>
    <xf numFmtId="0" fontId="16" fillId="5" borderId="186" xfId="1" quotePrefix="1" applyFont="1" applyFill="1" applyBorder="1" applyAlignment="1">
      <alignment horizontal="center" vertical="center" wrapText="1"/>
    </xf>
    <xf numFmtId="0" fontId="15" fillId="5" borderId="168" xfId="0" applyFont="1" applyFill="1" applyBorder="1" applyAlignment="1">
      <alignment wrapText="1"/>
    </xf>
    <xf numFmtId="0" fontId="15" fillId="5" borderId="154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178" xfId="0" applyFont="1" applyFill="1" applyBorder="1" applyAlignment="1">
      <alignment wrapText="1"/>
    </xf>
    <xf numFmtId="0" fontId="15" fillId="5" borderId="144" xfId="0" applyFont="1" applyFill="1" applyBorder="1" applyAlignment="1">
      <alignment wrapText="1"/>
    </xf>
    <xf numFmtId="0" fontId="15" fillId="5" borderId="165" xfId="0" applyFont="1" applyFill="1" applyBorder="1" applyAlignment="1">
      <alignment wrapText="1"/>
    </xf>
    <xf numFmtId="0" fontId="15" fillId="5" borderId="164" xfId="0" applyFont="1" applyFill="1" applyBorder="1" applyAlignment="1">
      <alignment wrapText="1"/>
    </xf>
    <xf numFmtId="0" fontId="16" fillId="5" borderId="168" xfId="1" quotePrefix="1" applyFont="1" applyFill="1" applyBorder="1" applyAlignment="1">
      <alignment horizontal="center" vertical="center" wrapText="1"/>
    </xf>
    <xf numFmtId="0" fontId="15" fillId="5" borderId="170" xfId="0" applyFont="1" applyFill="1" applyBorder="1" applyAlignment="1">
      <alignment wrapText="1"/>
    </xf>
    <xf numFmtId="0" fontId="15" fillId="5" borderId="166" xfId="0" applyFont="1" applyFill="1" applyBorder="1" applyAlignment="1">
      <alignment wrapText="1"/>
    </xf>
    <xf numFmtId="0" fontId="15" fillId="5" borderId="167" xfId="0" applyFont="1" applyFill="1" applyBorder="1" applyAlignment="1">
      <alignment wrapText="1"/>
    </xf>
    <xf numFmtId="0" fontId="16" fillId="5" borderId="186" xfId="13" quotePrefix="1" applyFont="1" applyFill="1" applyBorder="1" applyAlignment="1">
      <alignment horizontal="center" vertical="center" wrapText="1"/>
    </xf>
    <xf numFmtId="0" fontId="16" fillId="5" borderId="168" xfId="13" quotePrefix="1" applyFont="1" applyFill="1" applyBorder="1" applyAlignment="1">
      <alignment horizontal="center" vertical="center" wrapText="1"/>
    </xf>
    <xf numFmtId="0" fontId="16" fillId="5" borderId="178" xfId="13" quotePrefix="1" applyFont="1" applyFill="1" applyBorder="1" applyAlignment="1">
      <alignment horizontal="center" vertical="center" wrapText="1"/>
    </xf>
    <xf numFmtId="0" fontId="16" fillId="5" borderId="170" xfId="13" quotePrefix="1" applyFont="1" applyFill="1" applyBorder="1" applyAlignment="1">
      <alignment horizontal="center" vertical="center" wrapText="1"/>
    </xf>
    <xf numFmtId="0" fontId="16" fillId="5" borderId="166" xfId="13" quotePrefix="1" applyFont="1" applyFill="1" applyBorder="1" applyAlignment="1">
      <alignment horizontal="center" vertical="center" wrapText="1"/>
    </xf>
    <xf numFmtId="0" fontId="16" fillId="5" borderId="167" xfId="13" quotePrefix="1" applyFont="1" applyFill="1" applyBorder="1" applyAlignment="1">
      <alignment horizontal="center" vertical="center" wrapText="1"/>
    </xf>
    <xf numFmtId="0" fontId="15" fillId="5" borderId="469" xfId="0" applyFont="1" applyFill="1" applyBorder="1" applyAlignment="1">
      <alignment wrapText="1"/>
    </xf>
    <xf numFmtId="0" fontId="15" fillId="5" borderId="542" xfId="0" applyFont="1" applyFill="1" applyBorder="1" applyAlignment="1">
      <alignment wrapText="1"/>
    </xf>
    <xf numFmtId="0" fontId="15" fillId="5" borderId="487" xfId="0" applyFont="1" applyFill="1" applyBorder="1" applyAlignment="1">
      <alignment wrapText="1"/>
    </xf>
    <xf numFmtId="0" fontId="15" fillId="5" borderId="491" xfId="0" applyFont="1" applyFill="1" applyBorder="1" applyAlignment="1">
      <alignment wrapText="1"/>
    </xf>
    <xf numFmtId="0" fontId="15" fillId="5" borderId="492" xfId="0" applyFont="1" applyFill="1" applyBorder="1" applyAlignment="1">
      <alignment wrapText="1"/>
    </xf>
    <xf numFmtId="0" fontId="15" fillId="5" borderId="493" xfId="0" applyFont="1" applyFill="1" applyBorder="1" applyAlignment="1">
      <alignment wrapText="1"/>
    </xf>
    <xf numFmtId="0" fontId="15" fillId="5" borderId="488" xfId="0" applyFont="1" applyFill="1" applyBorder="1" applyAlignment="1">
      <alignment wrapText="1"/>
    </xf>
    <xf numFmtId="0" fontId="15" fillId="5" borderId="489" xfId="0" applyFont="1" applyFill="1" applyBorder="1" applyAlignment="1">
      <alignment wrapText="1"/>
    </xf>
    <xf numFmtId="0" fontId="15" fillId="5" borderId="490" xfId="0" applyFont="1" applyFill="1" applyBorder="1" applyAlignment="1">
      <alignment wrapText="1"/>
    </xf>
    <xf numFmtId="0" fontId="16" fillId="5" borderId="511" xfId="13" quotePrefix="1" applyFont="1" applyFill="1" applyBorder="1" applyAlignment="1">
      <alignment horizontal="center" vertical="center" wrapText="1"/>
    </xf>
    <xf numFmtId="0" fontId="16" fillId="5" borderId="536" xfId="13" quotePrefix="1" applyFont="1" applyFill="1" applyBorder="1" applyAlignment="1">
      <alignment horizontal="center" vertical="center" wrapText="1"/>
    </xf>
    <xf numFmtId="0" fontId="16" fillId="5" borderId="513" xfId="13" quotePrefix="1" applyFont="1" applyFill="1" applyBorder="1" applyAlignment="1">
      <alignment horizontal="center" vertical="center" wrapText="1"/>
    </xf>
    <xf numFmtId="0" fontId="16" fillId="5" borderId="495" xfId="1" quotePrefix="1" applyFont="1" applyFill="1" applyBorder="1" applyAlignment="1">
      <alignment horizontal="center" vertical="center" wrapText="1"/>
    </xf>
    <xf numFmtId="0" fontId="16" fillId="5" borderId="497" xfId="1" quotePrefix="1" applyFont="1" applyFill="1" applyBorder="1" applyAlignment="1">
      <alignment horizontal="center" vertical="center" wrapText="1"/>
    </xf>
    <xf numFmtId="0" fontId="16" fillId="5" borderId="520" xfId="1" quotePrefix="1" applyFont="1" applyFill="1" applyBorder="1" applyAlignment="1">
      <alignment horizontal="center" vertical="center" wrapText="1"/>
    </xf>
    <xf numFmtId="0" fontId="16" fillId="4" borderId="185" xfId="1" quotePrefix="1" applyFont="1" applyFill="1" applyBorder="1" applyAlignment="1">
      <alignment horizontal="center" vertical="center" wrapText="1"/>
    </xf>
    <xf numFmtId="0" fontId="16" fillId="4" borderId="188" xfId="1" quotePrefix="1" applyFont="1" applyFill="1" applyBorder="1" applyAlignment="1">
      <alignment horizontal="center" vertical="center" wrapText="1"/>
    </xf>
    <xf numFmtId="0" fontId="16" fillId="4" borderId="183" xfId="1" quotePrefix="1" applyFont="1" applyFill="1" applyBorder="1" applyAlignment="1">
      <alignment horizontal="center" vertical="center" wrapText="1"/>
    </xf>
    <xf numFmtId="0" fontId="16" fillId="4" borderId="191" xfId="13" quotePrefix="1" applyFont="1" applyFill="1" applyBorder="1" applyAlignment="1">
      <alignment horizontal="center" vertical="center" wrapText="1"/>
    </xf>
    <xf numFmtId="0" fontId="16" fillId="4" borderId="197" xfId="13" quotePrefix="1" applyFont="1" applyFill="1" applyBorder="1" applyAlignment="1">
      <alignment horizontal="center" vertical="center" wrapText="1"/>
    </xf>
    <xf numFmtId="0" fontId="16" fillId="4" borderId="199" xfId="13" quotePrefix="1" applyFont="1" applyFill="1" applyBorder="1" applyAlignment="1">
      <alignment horizontal="center" vertical="center" wrapText="1"/>
    </xf>
    <xf numFmtId="0" fontId="16" fillId="5" borderId="246" xfId="15" quotePrefix="1" applyFont="1" applyFill="1" applyBorder="1" applyAlignment="1">
      <alignment horizontal="center" vertical="center" wrapText="1"/>
    </xf>
    <xf numFmtId="0" fontId="16" fillId="5" borderId="251" xfId="15" quotePrefix="1" applyFont="1" applyFill="1" applyBorder="1" applyAlignment="1">
      <alignment horizontal="center" vertical="center" wrapText="1"/>
    </xf>
    <xf numFmtId="0" fontId="16" fillId="5" borderId="205" xfId="15" quotePrefix="1" applyFont="1" applyFill="1" applyBorder="1" applyAlignment="1">
      <alignment horizontal="center" vertical="center" wrapText="1"/>
    </xf>
    <xf numFmtId="0" fontId="16" fillId="4" borderId="272" xfId="1" quotePrefix="1" applyFont="1" applyFill="1" applyBorder="1" applyAlignment="1">
      <alignment horizontal="center" vertical="center" wrapText="1"/>
    </xf>
    <xf numFmtId="0" fontId="16" fillId="4" borderId="264" xfId="1" quotePrefix="1" applyFont="1" applyFill="1" applyBorder="1" applyAlignment="1">
      <alignment horizontal="center" vertical="center" wrapText="1"/>
    </xf>
    <xf numFmtId="0" fontId="16" fillId="4" borderId="262" xfId="1" quotePrefix="1" applyFont="1" applyFill="1" applyBorder="1" applyAlignment="1">
      <alignment horizontal="center" vertical="center" wrapText="1"/>
    </xf>
    <xf numFmtId="0" fontId="16" fillId="5" borderId="240" xfId="13" quotePrefix="1" applyFont="1" applyFill="1" applyBorder="1" applyAlignment="1">
      <alignment horizontal="center" vertical="center" wrapText="1"/>
    </xf>
    <xf numFmtId="0" fontId="16" fillId="5" borderId="243" xfId="13" quotePrefix="1" applyFont="1" applyFill="1" applyBorder="1" applyAlignment="1">
      <alignment horizontal="center" vertical="center" wrapText="1"/>
    </xf>
    <xf numFmtId="0" fontId="16" fillId="5" borderId="205" xfId="13" quotePrefix="1" applyFont="1" applyFill="1" applyBorder="1" applyAlignment="1">
      <alignment horizontal="center" vertical="center" wrapText="1"/>
    </xf>
    <xf numFmtId="0" fontId="16" fillId="5" borderId="237" xfId="13" quotePrefix="1" applyFont="1" applyFill="1" applyBorder="1" applyAlignment="1">
      <alignment horizontal="center" vertical="center" wrapText="1"/>
    </xf>
    <xf numFmtId="0" fontId="16" fillId="5" borderId="235" xfId="13" quotePrefix="1" applyFont="1" applyFill="1" applyBorder="1" applyAlignment="1">
      <alignment horizontal="center" vertical="center" wrapText="1"/>
    </xf>
    <xf numFmtId="0" fontId="16" fillId="4" borderId="265" xfId="13" quotePrefix="1" applyFont="1" applyFill="1" applyBorder="1" applyAlignment="1">
      <alignment horizontal="center" vertical="center" wrapText="1"/>
    </xf>
    <xf numFmtId="0" fontId="16" fillId="4" borderId="268" xfId="13" quotePrefix="1" applyFont="1" applyFill="1" applyBorder="1" applyAlignment="1">
      <alignment horizontal="center" vertical="center" wrapText="1"/>
    </xf>
    <xf numFmtId="0" fontId="16" fillId="4" borderId="267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6" fillId="4" borderId="848" xfId="15" quotePrefix="1" applyFont="1" applyFill="1" applyBorder="1" applyAlignment="1">
      <alignment horizontal="center" vertical="center" wrapText="1"/>
    </xf>
    <xf numFmtId="0" fontId="16" fillId="4" borderId="763" xfId="1" quotePrefix="1" applyFont="1" applyFill="1" applyBorder="1" applyAlignment="1">
      <alignment horizontal="center" vertical="center" wrapText="1"/>
    </xf>
    <xf numFmtId="0" fontId="16" fillId="4" borderId="765" xfId="1" quotePrefix="1" applyFont="1" applyFill="1" applyBorder="1" applyAlignment="1">
      <alignment horizontal="center" vertical="center" wrapText="1"/>
    </xf>
    <xf numFmtId="0" fontId="16" fillId="4" borderId="819" xfId="1" quotePrefix="1" applyFont="1" applyFill="1" applyBorder="1" applyAlignment="1">
      <alignment horizontal="center" vertical="center" wrapText="1"/>
    </xf>
    <xf numFmtId="0" fontId="16" fillId="4" borderId="54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6" fillId="4" borderId="763" xfId="13" quotePrefix="1" applyFont="1" applyFill="1" applyBorder="1" applyAlignment="1">
      <alignment horizontal="center" vertical="center" wrapText="1"/>
    </xf>
    <xf numFmtId="0" fontId="16" fillId="4" borderId="765" xfId="13" quotePrefix="1" applyFont="1" applyFill="1" applyBorder="1" applyAlignment="1">
      <alignment horizontal="center" vertical="center" wrapText="1"/>
    </xf>
    <xf numFmtId="0" fontId="16" fillId="4" borderId="819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765" xfId="0" applyFont="1" applyFill="1" applyBorder="1" applyAlignment="1">
      <alignment wrapText="1"/>
    </xf>
    <xf numFmtId="0" fontId="15" fillId="4" borderId="0" xfId="0" applyFont="1" applyFill="1" applyAlignment="1">
      <alignment wrapText="1"/>
    </xf>
    <xf numFmtId="0" fontId="15" fillId="4" borderId="819" xfId="0" applyFont="1" applyFill="1" applyBorder="1" applyAlignment="1">
      <alignment wrapText="1"/>
    </xf>
    <xf numFmtId="0" fontId="15" fillId="4" borderId="491" xfId="0" applyFont="1" applyFill="1" applyBorder="1" applyAlignment="1">
      <alignment wrapText="1"/>
    </xf>
    <xf numFmtId="0" fontId="15" fillId="4" borderId="848" xfId="0" applyFont="1" applyFill="1" applyBorder="1" applyAlignment="1">
      <alignment wrapText="1"/>
    </xf>
    <xf numFmtId="0" fontId="15" fillId="4" borderId="54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6" fillId="4" borderId="511" xfId="13" quotePrefix="1" applyFont="1" applyFill="1" applyBorder="1" applyAlignment="1">
      <alignment horizontal="center" vertical="center" wrapText="1"/>
    </xf>
    <xf numFmtId="0" fontId="16" fillId="4" borderId="536" xfId="13" quotePrefix="1" applyFont="1" applyFill="1" applyBorder="1" applyAlignment="1">
      <alignment horizontal="center" vertical="center" wrapText="1"/>
    </xf>
    <xf numFmtId="0" fontId="16" fillId="4" borderId="513" xfId="13" quotePrefix="1" applyFont="1" applyFill="1" applyBorder="1" applyAlignment="1">
      <alignment horizontal="center" vertical="center" wrapText="1"/>
    </xf>
    <xf numFmtId="0" fontId="16" fillId="4" borderId="486" xfId="13" quotePrefix="1" applyFont="1" applyFill="1" applyBorder="1" applyAlignment="1">
      <alignment horizontal="center" vertical="center" wrapText="1"/>
    </xf>
    <xf numFmtId="0" fontId="16" fillId="4" borderId="168" xfId="13" quotePrefix="1" applyFont="1" applyFill="1" applyBorder="1" applyAlignment="1">
      <alignment horizontal="center" vertical="center" wrapText="1"/>
    </xf>
    <xf numFmtId="0" fontId="16" fillId="4" borderId="490" xfId="13" quotePrefix="1" applyFont="1" applyFill="1" applyBorder="1" applyAlignment="1">
      <alignment horizontal="center" vertical="center" wrapText="1"/>
    </xf>
    <xf numFmtId="0" fontId="16" fillId="4" borderId="485" xfId="15" quotePrefix="1" applyFont="1" applyFill="1" applyBorder="1" applyAlignment="1">
      <alignment horizontal="center" vertical="center" wrapText="1"/>
    </xf>
    <xf numFmtId="0" fontId="16" fillId="0" borderId="9" xfId="13" quotePrefix="1" applyFont="1" applyFill="1" applyBorder="1" applyAlignment="1">
      <alignment horizontal="center" vertical="center" wrapText="1"/>
    </xf>
    <xf numFmtId="0" fontId="16" fillId="0" borderId="29" xfId="13" quotePrefix="1" applyFont="1" applyFill="1" applyBorder="1" applyAlignment="1">
      <alignment horizontal="center" vertical="center" wrapText="1"/>
    </xf>
    <xf numFmtId="0" fontId="16" fillId="0" borderId="19" xfId="13" quotePrefix="1" applyFont="1" applyFill="1" applyBorder="1" applyAlignment="1">
      <alignment horizontal="center" vertical="center" wrapText="1"/>
    </xf>
    <xf numFmtId="0" fontId="16" fillId="0" borderId="170" xfId="13" quotePrefix="1" applyFont="1" applyFill="1" applyBorder="1" applyAlignment="1">
      <alignment horizontal="center" vertical="center" wrapText="1"/>
    </xf>
    <xf numFmtId="0" fontId="16" fillId="0" borderId="305" xfId="13" quotePrefix="1" applyFont="1" applyFill="1" applyBorder="1" applyAlignment="1">
      <alignment horizontal="center" vertical="center" wrapText="1"/>
    </xf>
    <xf numFmtId="0" fontId="16" fillId="0" borderId="291" xfId="13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2" xfId="15" quotePrefix="1" applyFont="1" applyFill="1" applyBorder="1" applyAlignment="1">
      <alignment horizontal="center" vertical="center" wrapText="1"/>
    </xf>
    <xf numFmtId="0" fontId="16" fillId="0" borderId="36" xfId="15" quotePrefix="1" applyFont="1" applyFill="1" applyBorder="1" applyAlignment="1">
      <alignment horizontal="center" vertical="center" wrapText="1"/>
    </xf>
    <xf numFmtId="0" fontId="16" fillId="0" borderId="41" xfId="15" quotePrefix="1" applyFont="1" applyFill="1" applyBorder="1" applyAlignment="1">
      <alignment horizontal="center" vertical="center" wrapText="1"/>
    </xf>
    <xf numFmtId="0" fontId="16" fillId="0" borderId="9" xfId="1" quotePrefix="1" applyFont="1" applyFill="1" applyBorder="1" applyAlignment="1">
      <alignment horizontal="center" vertical="center" wrapText="1"/>
    </xf>
    <xf numFmtId="0" fontId="16" fillId="0" borderId="29" xfId="1" quotePrefix="1" applyFont="1" applyFill="1" applyBorder="1" applyAlignment="1">
      <alignment horizontal="center" vertical="center" wrapText="1"/>
    </xf>
    <xf numFmtId="0" fontId="16" fillId="0" borderId="19" xfId="1" quotePrefix="1" applyFont="1" applyFill="1" applyBorder="1" applyAlignment="1">
      <alignment horizontal="center" vertical="center" wrapText="1"/>
    </xf>
    <xf numFmtId="0" fontId="16" fillId="0" borderId="170" xfId="1" quotePrefix="1" applyFont="1" applyFill="1" applyBorder="1" applyAlignment="1">
      <alignment horizontal="center" vertical="center" wrapText="1"/>
    </xf>
    <xf numFmtId="0" fontId="16" fillId="0" borderId="305" xfId="1" quotePrefix="1" applyFont="1" applyFill="1" applyBorder="1" applyAlignment="1">
      <alignment horizontal="center" vertical="center" wrapText="1"/>
    </xf>
    <xf numFmtId="0" fontId="16" fillId="0" borderId="291" xfId="1" quotePrefix="1" applyFont="1" applyFill="1" applyBorder="1" applyAlignment="1">
      <alignment horizontal="center" vertical="center" wrapText="1"/>
    </xf>
    <xf numFmtId="0" fontId="16" fillId="0" borderId="279" xfId="1" quotePrefix="1" applyFont="1" applyFill="1" applyBorder="1" applyAlignment="1">
      <alignment horizontal="center" vertical="center" wrapText="1"/>
    </xf>
    <xf numFmtId="0" fontId="16" fillId="0" borderId="338" xfId="1" quotePrefix="1" applyFont="1" applyFill="1" applyBorder="1" applyAlignment="1">
      <alignment horizontal="center" vertical="center" wrapText="1"/>
    </xf>
    <xf numFmtId="0" fontId="16" fillId="0" borderId="339" xfId="1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wrapText="1"/>
    </xf>
    <xf numFmtId="0" fontId="15" fillId="0" borderId="17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170" xfId="15" quotePrefix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wrapText="1"/>
    </xf>
    <xf numFmtId="0" fontId="15" fillId="0" borderId="279" xfId="0" applyFont="1" applyFill="1" applyBorder="1" applyAlignment="1">
      <alignment wrapText="1"/>
    </xf>
    <xf numFmtId="0" fontId="15" fillId="0" borderId="338" xfId="0" applyFont="1" applyFill="1" applyBorder="1" applyAlignment="1">
      <alignment wrapText="1"/>
    </xf>
    <xf numFmtId="0" fontId="15" fillId="0" borderId="339" xfId="0" applyFont="1" applyFill="1" applyBorder="1" applyAlignment="1">
      <alignment wrapText="1"/>
    </xf>
    <xf numFmtId="0" fontId="15" fillId="0" borderId="170" xfId="0" applyFont="1" applyFill="1" applyBorder="1" applyAlignment="1">
      <alignment wrapText="1"/>
    </xf>
    <xf numFmtId="0" fontId="15" fillId="0" borderId="305" xfId="0" applyFont="1" applyFill="1" applyBorder="1" applyAlignment="1">
      <alignment wrapText="1"/>
    </xf>
    <xf numFmtId="0" fontId="15" fillId="0" borderId="291" xfId="0" applyFont="1" applyFill="1" applyBorder="1" applyAlignment="1">
      <alignment wrapText="1"/>
    </xf>
    <xf numFmtId="0" fontId="5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0" xfId="0" applyNumberFormat="1" applyFont="1" applyFill="1" applyBorder="1" applyAlignment="1" applyProtection="1">
      <alignment horizontal="center"/>
      <protection locked="0"/>
    </xf>
    <xf numFmtId="0" fontId="50" fillId="4" borderId="555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488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563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255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610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563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255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610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41" xfId="13" quotePrefix="1" applyFont="1" applyFill="1" applyBorder="1" applyAlignment="1" applyProtection="1">
      <alignment horizontal="center" vertical="center" wrapText="1"/>
      <protection locked="0"/>
    </xf>
    <xf numFmtId="0" fontId="50" fillId="5" borderId="746" xfId="13" quotePrefix="1" applyFont="1" applyFill="1" applyBorder="1" applyAlignment="1" applyProtection="1">
      <alignment horizontal="center" vertical="center" wrapText="1"/>
      <protection locked="0"/>
    </xf>
    <xf numFmtId="0" fontId="50" fillId="5" borderId="754" xfId="13" quotePrefix="1" applyFont="1" applyFill="1" applyBorder="1" applyAlignment="1" applyProtection="1">
      <alignment horizontal="center" vertical="center" wrapText="1"/>
      <protection locked="0"/>
    </xf>
    <xf numFmtId="0" fontId="50" fillId="5" borderId="488" xfId="13" quotePrefix="1" applyFont="1" applyFill="1" applyBorder="1" applyAlignment="1" applyProtection="1">
      <alignment horizontal="center" vertical="center" wrapText="1"/>
      <protection locked="0"/>
    </xf>
    <xf numFmtId="0" fontId="50" fillId="5" borderId="489" xfId="13" quotePrefix="1" applyFont="1" applyFill="1" applyBorder="1" applyAlignment="1" applyProtection="1">
      <alignment horizontal="center" vertical="center" wrapText="1"/>
      <protection locked="0"/>
    </xf>
    <xf numFmtId="0" fontId="50" fillId="5" borderId="611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742" xfId="15" quotePrefix="1" applyFont="1" applyFill="1" applyBorder="1" applyAlignment="1" applyProtection="1">
      <alignment horizontal="center" vertical="center" wrapText="1"/>
      <protection locked="0"/>
    </xf>
    <xf numFmtId="0" fontId="50" fillId="5" borderId="251" xfId="15" quotePrefix="1" applyFont="1" applyFill="1" applyBorder="1" applyAlignment="1" applyProtection="1">
      <alignment horizontal="center" vertical="center" wrapText="1"/>
      <protection locked="0"/>
    </xf>
    <xf numFmtId="0" fontId="50" fillId="5" borderId="488" xfId="15" quotePrefix="1" applyFont="1" applyFill="1" applyBorder="1" applyAlignment="1" applyProtection="1">
      <alignment horizontal="center" vertical="center" wrapText="1"/>
      <protection locked="0"/>
    </xf>
    <xf numFmtId="0" fontId="50" fillId="5" borderId="741" xfId="1" quotePrefix="1" applyFont="1" applyFill="1" applyBorder="1" applyAlignment="1" applyProtection="1">
      <alignment horizontal="center" vertical="center" wrapText="1"/>
      <protection locked="0"/>
    </xf>
    <xf numFmtId="0" fontId="52" fillId="5" borderId="746" xfId="0" applyFont="1" applyFill="1" applyBorder="1" applyAlignment="1" applyProtection="1">
      <alignment wrapText="1"/>
      <protection locked="0"/>
    </xf>
    <xf numFmtId="0" fontId="52" fillId="5" borderId="542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2" fillId="5" borderId="754" xfId="0" applyFont="1" applyFill="1" applyBorder="1" applyAlignment="1" applyProtection="1">
      <alignment wrapText="1"/>
      <protection locked="0"/>
    </xf>
    <xf numFmtId="0" fontId="52" fillId="5" borderId="378" xfId="0" applyFont="1" applyFill="1" applyBorder="1" applyAlignment="1" applyProtection="1">
      <alignment wrapText="1"/>
      <protection locked="0"/>
    </xf>
    <xf numFmtId="0" fontId="52" fillId="5" borderId="380" xfId="0" applyFont="1" applyFill="1" applyBorder="1" applyAlignment="1" applyProtection="1">
      <alignment wrapText="1"/>
      <protection locked="0"/>
    </xf>
    <xf numFmtId="0" fontId="52" fillId="5" borderId="381" xfId="0" applyFont="1" applyFill="1" applyBorder="1" applyAlignment="1" applyProtection="1">
      <alignment wrapText="1"/>
      <protection locked="0"/>
    </xf>
    <xf numFmtId="0" fontId="50" fillId="5" borderId="746" xfId="1" quotePrefix="1" applyFont="1" applyFill="1" applyBorder="1" applyAlignment="1" applyProtection="1">
      <alignment horizontal="center" vertical="center" wrapText="1"/>
      <protection locked="0"/>
    </xf>
    <xf numFmtId="0" fontId="52" fillId="5" borderId="488" xfId="0" applyFont="1" applyFill="1" applyBorder="1" applyAlignment="1" applyProtection="1">
      <alignment wrapText="1"/>
      <protection locked="0"/>
    </xf>
    <xf numFmtId="0" fontId="52" fillId="5" borderId="489" xfId="0" applyFont="1" applyFill="1" applyBorder="1" applyAlignment="1" applyProtection="1">
      <alignment wrapText="1"/>
      <protection locked="0"/>
    </xf>
    <xf numFmtId="0" fontId="52" fillId="5" borderId="611" xfId="0" applyFont="1" applyFill="1" applyBorder="1" applyAlignment="1" applyProtection="1">
      <alignment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763" xfId="13" quotePrefix="1" applyFont="1" applyFill="1" applyBorder="1" applyAlignment="1" applyProtection="1">
      <alignment horizontal="center" vertical="center" wrapText="1"/>
      <protection locked="0"/>
    </xf>
    <xf numFmtId="0" fontId="50" fillId="4" borderId="765" xfId="13" quotePrefix="1" applyFont="1" applyFill="1" applyBorder="1" applyAlignment="1" applyProtection="1">
      <alignment horizontal="center" vertical="center" wrapText="1"/>
      <protection locked="0"/>
    </xf>
    <xf numFmtId="0" fontId="50" fillId="4" borderId="819" xfId="13" quotePrefix="1" applyFont="1" applyFill="1" applyBorder="1" applyAlignment="1" applyProtection="1">
      <alignment horizontal="center" vertical="center" wrapText="1"/>
      <protection locked="0"/>
    </xf>
    <xf numFmtId="0" fontId="50" fillId="4" borderId="488" xfId="13" quotePrefix="1" applyFont="1" applyFill="1" applyBorder="1" applyAlignment="1" applyProtection="1">
      <alignment horizontal="center" vertical="center" wrapText="1"/>
      <protection locked="0"/>
    </xf>
    <xf numFmtId="0" fontId="50" fillId="4" borderId="489" xfId="13" quotePrefix="1" applyFont="1" applyFill="1" applyBorder="1" applyAlignment="1" applyProtection="1">
      <alignment horizontal="center" vertical="center" wrapText="1"/>
      <protection locked="0"/>
    </xf>
    <xf numFmtId="0" fontId="50" fillId="4" borderId="611" xfId="13" quotePrefix="1" applyFont="1" applyFill="1" applyBorder="1" applyAlignment="1" applyProtection="1">
      <alignment horizontal="center" vertical="center" wrapText="1"/>
      <protection locked="0"/>
    </xf>
    <xf numFmtId="0" fontId="50" fillId="4" borderId="818" xfId="15" quotePrefix="1" applyFont="1" applyFill="1" applyBorder="1" applyAlignment="1" applyProtection="1">
      <alignment horizontal="center" vertical="center" wrapText="1"/>
      <protection locked="0"/>
    </xf>
    <xf numFmtId="0" fontId="50" fillId="4" borderId="251" xfId="15" quotePrefix="1" applyFont="1" applyFill="1" applyBorder="1" applyAlignment="1" applyProtection="1">
      <alignment horizontal="center" vertical="center" wrapText="1"/>
      <protection locked="0"/>
    </xf>
    <xf numFmtId="0" fontId="50" fillId="4" borderId="488" xfId="15" quotePrefix="1" applyFont="1" applyFill="1" applyBorder="1" applyAlignment="1" applyProtection="1">
      <alignment horizontal="center" vertical="center" wrapText="1"/>
      <protection locked="0"/>
    </xf>
    <xf numFmtId="0" fontId="50" fillId="4" borderId="763" xfId="1" quotePrefix="1" applyFont="1" applyFill="1" applyBorder="1" applyAlignment="1" applyProtection="1">
      <alignment horizontal="center" vertical="center" wrapText="1"/>
      <protection locked="0"/>
    </xf>
    <xf numFmtId="0" fontId="52" fillId="4" borderId="765" xfId="0" applyFont="1" applyFill="1" applyBorder="1" applyAlignment="1" applyProtection="1">
      <alignment wrapText="1"/>
      <protection locked="0"/>
    </xf>
    <xf numFmtId="0" fontId="52" fillId="4" borderId="542" xfId="0" applyFont="1" applyFill="1" applyBorder="1" applyAlignment="1" applyProtection="1">
      <alignment wrapText="1"/>
      <protection locked="0"/>
    </xf>
    <xf numFmtId="0" fontId="52" fillId="4" borderId="0" xfId="0" applyFont="1" applyFill="1" applyBorder="1" applyAlignment="1" applyProtection="1">
      <alignment wrapText="1"/>
      <protection locked="0"/>
    </xf>
    <xf numFmtId="0" fontId="52" fillId="4" borderId="819" xfId="0" applyFont="1" applyFill="1" applyBorder="1" applyAlignment="1" applyProtection="1">
      <alignment wrapText="1"/>
      <protection locked="0"/>
    </xf>
    <xf numFmtId="0" fontId="52" fillId="4" borderId="378" xfId="0" applyFont="1" applyFill="1" applyBorder="1" applyAlignment="1" applyProtection="1">
      <alignment wrapText="1"/>
      <protection locked="0"/>
    </xf>
    <xf numFmtId="0" fontId="52" fillId="4" borderId="380" xfId="0" applyFont="1" applyFill="1" applyBorder="1" applyAlignment="1" applyProtection="1">
      <alignment wrapText="1"/>
      <protection locked="0"/>
    </xf>
    <xf numFmtId="0" fontId="52" fillId="4" borderId="381" xfId="0" applyFont="1" applyFill="1" applyBorder="1" applyAlignment="1" applyProtection="1">
      <alignment wrapText="1"/>
      <protection locked="0"/>
    </xf>
    <xf numFmtId="0" fontId="50" fillId="4" borderId="765" xfId="1" quotePrefix="1" applyFont="1" applyFill="1" applyBorder="1" applyAlignment="1" applyProtection="1">
      <alignment horizontal="center" vertical="center" wrapText="1"/>
      <protection locked="0"/>
    </xf>
    <xf numFmtId="0" fontId="52" fillId="4" borderId="488" xfId="0" applyFont="1" applyFill="1" applyBorder="1" applyAlignment="1" applyProtection="1">
      <alignment wrapText="1"/>
      <protection locked="0"/>
    </xf>
    <xf numFmtId="0" fontId="52" fillId="4" borderId="489" xfId="0" applyFont="1" applyFill="1" applyBorder="1" applyAlignment="1" applyProtection="1">
      <alignment wrapText="1"/>
      <protection locked="0"/>
    </xf>
    <xf numFmtId="0" fontId="52" fillId="4" borderId="611" xfId="0" applyFont="1" applyFill="1" applyBorder="1" applyAlignment="1" applyProtection="1">
      <alignment wrapText="1"/>
      <protection locked="0"/>
    </xf>
    <xf numFmtId="0" fontId="50" fillId="4" borderId="563" xfId="13" quotePrefix="1" applyFont="1" applyFill="1" applyBorder="1" applyAlignment="1" applyProtection="1">
      <alignment horizontal="center" vertical="center" wrapText="1"/>
      <protection locked="0"/>
    </xf>
    <xf numFmtId="0" fontId="50" fillId="4" borderId="255" xfId="13" quotePrefix="1" applyFont="1" applyFill="1" applyBorder="1" applyAlignment="1" applyProtection="1">
      <alignment horizontal="center" vertical="center" wrapText="1"/>
      <protection locked="0"/>
    </xf>
    <xf numFmtId="0" fontId="50" fillId="4" borderId="610" xfId="13" quotePrefix="1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563" xfId="1" quotePrefix="1" applyFont="1" applyFill="1" applyBorder="1" applyAlignment="1" applyProtection="1">
      <alignment horizontal="center" vertical="center" wrapText="1"/>
      <protection locked="0"/>
    </xf>
    <xf numFmtId="0" fontId="50" fillId="4" borderId="255" xfId="1" quotePrefix="1" applyFont="1" applyFill="1" applyBorder="1" applyAlignment="1" applyProtection="1">
      <alignment horizontal="center" vertical="center" wrapText="1"/>
      <protection locked="0"/>
    </xf>
    <xf numFmtId="0" fontId="50" fillId="4" borderId="610" xfId="1" quotePrefix="1" applyFont="1" applyFill="1" applyBorder="1" applyAlignment="1" applyProtection="1">
      <alignment horizontal="center" vertical="center" wrapText="1"/>
      <protection locked="0"/>
    </xf>
    <xf numFmtId="0" fontId="50" fillId="4" borderId="488" xfId="1" quotePrefix="1" applyFont="1" applyFill="1" applyBorder="1" applyAlignment="1" applyProtection="1">
      <alignment horizontal="center" vertical="center" wrapText="1"/>
      <protection locked="0"/>
    </xf>
    <xf numFmtId="0" fontId="50" fillId="4" borderId="489" xfId="1" quotePrefix="1" applyFont="1" applyFill="1" applyBorder="1" applyAlignment="1" applyProtection="1">
      <alignment horizontal="center" vertical="center" wrapText="1"/>
      <protection locked="0"/>
    </xf>
    <xf numFmtId="0" fontId="50" fillId="4" borderId="611" xfId="1" quotePrefix="1" applyFont="1" applyFill="1" applyBorder="1" applyAlignment="1" applyProtection="1">
      <alignment horizontal="center" vertical="center" wrapText="1"/>
      <protection locked="0"/>
    </xf>
    <xf numFmtId="0" fontId="50" fillId="4" borderId="555" xfId="15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4" borderId="683" xfId="1" quotePrefix="1" applyFont="1" applyFill="1" applyBorder="1" applyAlignment="1" applyProtection="1">
      <alignment horizontal="center" vertical="center" wrapText="1"/>
      <protection locked="0"/>
    </xf>
    <xf numFmtId="0" fontId="50" fillId="4" borderId="721" xfId="1" quotePrefix="1" applyFont="1" applyFill="1" applyBorder="1" applyAlignment="1" applyProtection="1">
      <alignment horizontal="center" vertical="center" wrapText="1"/>
      <protection locked="0"/>
    </xf>
    <xf numFmtId="0" fontId="50" fillId="4" borderId="722" xfId="1" quotePrefix="1" applyFont="1" applyFill="1" applyBorder="1" applyAlignment="1" applyProtection="1">
      <alignment horizontal="center" vertical="center" wrapText="1"/>
      <protection locked="0"/>
    </xf>
    <xf numFmtId="0" fontId="37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768" xfId="1" quotePrefix="1" applyFont="1" applyFill="1" applyBorder="1" applyAlignment="1" applyProtection="1">
      <alignment horizontal="center" vertical="center" wrapText="1"/>
      <protection locked="0"/>
    </xf>
    <xf numFmtId="0" fontId="50" fillId="4" borderId="826" xfId="1" quotePrefix="1" applyFont="1" applyFill="1" applyBorder="1" applyAlignment="1" applyProtection="1">
      <alignment horizontal="center" vertical="center" wrapText="1"/>
      <protection locked="0"/>
    </xf>
    <xf numFmtId="0" fontId="50" fillId="4" borderId="827" xfId="1" quotePrefix="1" applyFont="1" applyFill="1" applyBorder="1" applyAlignment="1" applyProtection="1">
      <alignment horizontal="center" vertical="center" wrapText="1"/>
      <protection locked="0"/>
    </xf>
    <xf numFmtId="0" fontId="50" fillId="4" borderId="303" xfId="1" quotePrefix="1" applyFont="1" applyFill="1" applyBorder="1" applyAlignment="1" applyProtection="1">
      <alignment horizontal="center" vertical="center" wrapText="1"/>
      <protection locked="0"/>
    </xf>
    <xf numFmtId="0" fontId="50" fillId="4" borderId="301" xfId="1" quotePrefix="1" applyFont="1" applyFill="1" applyBorder="1" applyAlignment="1" applyProtection="1">
      <alignment horizontal="center" vertical="center" wrapText="1"/>
      <protection locked="0"/>
    </xf>
    <xf numFmtId="0" fontId="50" fillId="4" borderId="348" xfId="1" quotePrefix="1" applyFont="1" applyFill="1" applyBorder="1" applyAlignment="1" applyProtection="1">
      <alignment horizontal="center" vertical="center" wrapText="1"/>
      <protection locked="0"/>
    </xf>
    <xf numFmtId="0" fontId="50" fillId="4" borderId="365" xfId="13" quotePrefix="1" applyFont="1" applyFill="1" applyBorder="1" applyAlignment="1" applyProtection="1">
      <alignment horizontal="center" vertical="center" wrapText="1"/>
      <protection locked="0"/>
    </xf>
    <xf numFmtId="0" fontId="50" fillId="4" borderId="299" xfId="13" quotePrefix="1" applyFont="1" applyFill="1" applyBorder="1" applyAlignment="1" applyProtection="1">
      <alignment horizontal="center" vertical="center" wrapText="1"/>
      <protection locked="0"/>
    </xf>
    <xf numFmtId="0" fontId="50" fillId="4" borderId="352" xfId="13" quotePrefix="1" applyFont="1" applyFill="1" applyBorder="1" applyAlignment="1" applyProtection="1">
      <alignment horizontal="center" vertical="center" wrapText="1"/>
      <protection locked="0"/>
    </xf>
    <xf numFmtId="0" fontId="50" fillId="4" borderId="300" xfId="15" quotePrefix="1" applyFont="1" applyFill="1" applyBorder="1" applyAlignment="1" applyProtection="1">
      <alignment horizontal="center" vertical="center" wrapText="1"/>
      <protection locked="0"/>
    </xf>
    <xf numFmtId="0" fontId="50" fillId="4" borderId="353" xfId="15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847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48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34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55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87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34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55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87" xfId="13" quotePrefix="1" applyNumberFormat="1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847" xfId="15" quotePrefix="1" applyFont="1" applyFill="1" applyBorder="1" applyAlignment="1" applyProtection="1">
      <alignment horizontal="center" vertical="center" wrapText="1"/>
      <protection locked="0"/>
    </xf>
    <xf numFmtId="0" fontId="50" fillId="5" borderId="848" xfId="15" quotePrefix="1" applyFont="1" applyFill="1" applyBorder="1" applyAlignment="1" applyProtection="1">
      <alignment horizontal="center" vertical="center" wrapText="1"/>
      <protection locked="0"/>
    </xf>
    <xf numFmtId="0" fontId="50" fillId="5" borderId="834" xfId="1" quotePrefix="1" applyFont="1" applyFill="1" applyBorder="1" applyAlignment="1" applyProtection="1">
      <alignment horizontal="center" vertical="center" wrapText="1"/>
      <protection locked="0"/>
    </xf>
    <xf numFmtId="0" fontId="52" fillId="5" borderId="255" xfId="0" applyFont="1" applyFill="1" applyBorder="1" applyAlignment="1" applyProtection="1">
      <alignment wrapText="1"/>
      <protection locked="0"/>
    </xf>
    <xf numFmtId="0" fontId="52" fillId="5" borderId="487" xfId="0" applyFont="1" applyFill="1" applyBorder="1" applyAlignment="1" applyProtection="1">
      <alignment wrapText="1"/>
      <protection locked="0"/>
    </xf>
    <xf numFmtId="0" fontId="52" fillId="5" borderId="875" xfId="0" applyFont="1" applyFill="1" applyBorder="1" applyAlignment="1" applyProtection="1">
      <alignment wrapText="1"/>
      <protection locked="0"/>
    </xf>
    <xf numFmtId="0" fontId="52" fillId="5" borderId="876" xfId="0" applyFont="1" applyFill="1" applyBorder="1" applyAlignment="1" applyProtection="1">
      <alignment wrapText="1"/>
      <protection locked="0"/>
    </xf>
    <xf numFmtId="0" fontId="50" fillId="5" borderId="255" xfId="1" quotePrefix="1" applyFont="1" applyFill="1" applyBorder="1" applyAlignment="1" applyProtection="1">
      <alignment horizontal="center" vertical="center" wrapText="1"/>
      <protection locked="0"/>
    </xf>
    <xf numFmtId="0" fontId="52" fillId="5" borderId="848" xfId="0" applyFont="1" applyFill="1" applyBorder="1" applyAlignment="1" applyProtection="1">
      <alignment wrapText="1"/>
      <protection locked="0"/>
    </xf>
    <xf numFmtId="0" fontId="52" fillId="5" borderId="490" xfId="0" applyFont="1" applyFill="1" applyBorder="1" applyAlignment="1" applyProtection="1">
      <alignment wrapText="1"/>
      <protection locked="0"/>
    </xf>
    <xf numFmtId="0" fontId="50" fillId="5" borderId="834" xfId="13" quotePrefix="1" applyFont="1" applyFill="1" applyBorder="1" applyAlignment="1" applyProtection="1">
      <alignment horizontal="center" vertical="center" wrapText="1"/>
      <protection locked="0"/>
    </xf>
    <xf numFmtId="0" fontId="50" fillId="5" borderId="255" xfId="13" quotePrefix="1" applyFont="1" applyFill="1" applyBorder="1" applyAlignment="1" applyProtection="1">
      <alignment horizontal="center" vertical="center" wrapText="1"/>
      <protection locked="0"/>
    </xf>
    <xf numFmtId="0" fontId="50" fillId="5" borderId="487" xfId="13" quotePrefix="1" applyFont="1" applyFill="1" applyBorder="1" applyAlignment="1" applyProtection="1">
      <alignment horizontal="center" vertical="center" wrapText="1"/>
      <protection locked="0"/>
    </xf>
    <xf numFmtId="0" fontId="50" fillId="5" borderId="848" xfId="13" quotePrefix="1" applyFont="1" applyFill="1" applyBorder="1" applyAlignment="1" applyProtection="1">
      <alignment horizontal="center" vertical="center" wrapText="1"/>
      <protection locked="0"/>
    </xf>
    <xf numFmtId="0" fontId="50" fillId="5" borderId="490" xfId="13" quotePrefix="1" applyFont="1" applyFill="1" applyBorder="1" applyAlignment="1" applyProtection="1">
      <alignment horizontal="center" vertical="center" wrapText="1"/>
      <protection locked="0"/>
    </xf>
    <xf numFmtId="0" fontId="50" fillId="5" borderId="870" xfId="1" quotePrefix="1" applyFont="1" applyFill="1" applyBorder="1" applyAlignment="1" applyProtection="1">
      <alignment horizontal="center" vertical="center" wrapText="1"/>
      <protection locked="0"/>
    </xf>
    <xf numFmtId="0" fontId="50" fillId="5" borderId="826" xfId="1" quotePrefix="1" applyFont="1" applyFill="1" applyBorder="1" applyAlignment="1" applyProtection="1">
      <alignment horizontal="center" vertical="center" wrapText="1"/>
      <protection locked="0"/>
    </xf>
    <xf numFmtId="0" fontId="50" fillId="5" borderId="858" xfId="1" quotePrefix="1" applyFont="1" applyFill="1" applyBorder="1" applyAlignment="1" applyProtection="1">
      <alignment horizontal="center" vertical="center" wrapText="1"/>
      <protection locked="0"/>
    </xf>
    <xf numFmtId="0" fontId="67" fillId="5" borderId="126" xfId="26" applyFont="1" applyFill="1" applyBorder="1" applyAlignment="1">
      <alignment horizontal="center" vertical="center" wrapText="1"/>
    </xf>
    <xf numFmtId="0" fontId="67" fillId="5" borderId="127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5" fillId="6" borderId="110" xfId="14" applyFont="1" applyFill="1" applyBorder="1" applyAlignment="1">
      <alignment horizontal="center" vertical="center" wrapText="1"/>
    </xf>
    <xf numFmtId="0" fontId="5" fillId="6" borderId="29" xfId="14" applyFont="1" applyFill="1" applyBorder="1" applyAlignment="1">
      <alignment horizontal="center" vertical="center" wrapText="1"/>
    </xf>
    <xf numFmtId="0" fontId="5" fillId="6" borderId="19" xfId="14" applyFont="1" applyFill="1" applyBorder="1" applyAlignment="1">
      <alignment horizontal="center" vertical="center" wrapText="1"/>
    </xf>
    <xf numFmtId="0" fontId="5" fillId="6" borderId="111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40" xfId="14" applyFont="1" applyFill="1" applyBorder="1" applyAlignment="1">
      <alignment horizontal="center" vertical="center" wrapText="1"/>
    </xf>
    <xf numFmtId="0" fontId="64" fillId="5" borderId="37" xfId="26" applyFont="1" applyFill="1" applyBorder="1" applyAlignment="1">
      <alignment horizontal="center" vertical="center"/>
    </xf>
    <xf numFmtId="0" fontId="64" fillId="5" borderId="43" xfId="26" applyFont="1" applyFill="1" applyBorder="1" applyAlignment="1">
      <alignment horizontal="center" vertical="center"/>
    </xf>
    <xf numFmtId="0" fontId="64" fillId="5" borderId="44" xfId="26" applyFont="1" applyFill="1" applyBorder="1" applyAlignment="1">
      <alignment horizontal="center" vertical="center"/>
    </xf>
    <xf numFmtId="0" fontId="96" fillId="5" borderId="133" xfId="1" quotePrefix="1" applyFont="1" applyFill="1" applyBorder="1" applyAlignment="1">
      <alignment horizontal="center" vertical="center" wrapText="1"/>
    </xf>
    <xf numFmtId="0" fontId="96" fillId="5" borderId="128" xfId="1" quotePrefix="1" applyFont="1" applyFill="1" applyBorder="1" applyAlignment="1">
      <alignment horizontal="center" vertical="center" wrapText="1"/>
    </xf>
    <xf numFmtId="0" fontId="96" fillId="5" borderId="131" xfId="1" quotePrefix="1" applyFont="1" applyFill="1" applyBorder="1" applyAlignment="1">
      <alignment horizontal="center" vertical="center" wrapText="1"/>
    </xf>
    <xf numFmtId="0" fontId="96" fillId="6" borderId="118" xfId="2" applyFont="1" applyFill="1" applyBorder="1" applyAlignment="1">
      <alignment horizontal="center" vertical="center" wrapText="1"/>
    </xf>
    <xf numFmtId="0" fontId="96" fillId="6" borderId="117" xfId="2" applyFont="1" applyFill="1" applyBorder="1" applyAlignment="1">
      <alignment horizontal="center" vertical="center" wrapText="1"/>
    </xf>
    <xf numFmtId="0" fontId="96" fillId="6" borderId="116" xfId="2" applyFont="1" applyFill="1" applyBorder="1" applyAlignment="1">
      <alignment horizontal="center" vertical="center" wrapText="1"/>
    </xf>
    <xf numFmtId="0" fontId="88" fillId="5" borderId="54" xfId="26" applyFont="1" applyFill="1" applyBorder="1" applyAlignment="1">
      <alignment horizontal="center" vertical="center"/>
    </xf>
    <xf numFmtId="0" fontId="88" fillId="5" borderId="128" xfId="26" applyFont="1" applyFill="1" applyBorder="1" applyAlignment="1">
      <alignment horizontal="center" vertical="center"/>
    </xf>
    <xf numFmtId="0" fontId="5" fillId="6" borderId="119" xfId="14" applyFont="1" applyFill="1" applyBorder="1" applyAlignment="1">
      <alignment horizontal="center" vertical="center" wrapText="1"/>
    </xf>
    <xf numFmtId="0" fontId="5" fillId="6" borderId="120" xfId="14" applyFont="1" applyFill="1" applyBorder="1" applyAlignment="1">
      <alignment horizontal="center" vertical="center" wrapText="1"/>
    </xf>
    <xf numFmtId="0" fontId="5" fillId="6" borderId="114" xfId="14" applyFont="1" applyFill="1" applyBorder="1" applyAlignment="1">
      <alignment horizontal="center" vertical="center" wrapText="1"/>
    </xf>
    <xf numFmtId="0" fontId="96" fillId="6" borderId="115" xfId="2" applyFont="1" applyFill="1" applyBorder="1" applyAlignment="1">
      <alignment horizontal="center" vertical="center" wrapText="1"/>
    </xf>
    <xf numFmtId="0" fontId="96" fillId="6" borderId="9" xfId="2" applyFont="1" applyFill="1" applyBorder="1" applyAlignment="1">
      <alignment horizontal="center" vertical="center" wrapText="1"/>
    </xf>
    <xf numFmtId="0" fontId="96" fillId="6" borderId="29" xfId="2" applyFont="1" applyFill="1" applyBorder="1" applyAlignment="1">
      <alignment horizontal="center" vertical="center" wrapText="1"/>
    </xf>
    <xf numFmtId="0" fontId="96" fillId="6" borderId="19" xfId="2" applyFont="1" applyFill="1" applyBorder="1" applyAlignment="1">
      <alignment horizontal="center" vertical="center" wrapText="1"/>
    </xf>
    <xf numFmtId="0" fontId="96" fillId="6" borderId="26" xfId="2" applyFont="1" applyFill="1" applyBorder="1" applyAlignment="1">
      <alignment horizontal="center" vertical="center" wrapText="1"/>
    </xf>
    <xf numFmtId="0" fontId="96" fillId="6" borderId="54" xfId="2" applyFont="1" applyFill="1" applyBorder="1" applyAlignment="1">
      <alignment horizontal="center" vertical="center" wrapText="1"/>
    </xf>
    <xf numFmtId="0" fontId="96" fillId="6" borderId="40" xfId="2" applyFont="1" applyFill="1" applyBorder="1" applyAlignment="1">
      <alignment horizontal="center" vertical="center" wrapText="1"/>
    </xf>
    <xf numFmtId="0" fontId="5" fillId="6" borderId="113" xfId="14" applyFont="1" applyFill="1" applyBorder="1" applyAlignment="1">
      <alignment horizontal="center" vertical="center" wrapText="1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103" fillId="5" borderId="9" xfId="26" applyFont="1" applyFill="1" applyBorder="1" applyAlignment="1">
      <alignment horizontal="center" vertical="center"/>
    </xf>
    <xf numFmtId="0" fontId="103" fillId="5" borderId="29" xfId="26" applyFont="1" applyFill="1" applyBorder="1" applyAlignment="1">
      <alignment horizontal="center" vertical="center"/>
    </xf>
    <xf numFmtId="0" fontId="103" fillId="5" borderId="19" xfId="26" applyFont="1" applyFill="1" applyBorder="1" applyAlignment="1">
      <alignment horizontal="center" vertical="center"/>
    </xf>
    <xf numFmtId="0" fontId="103" fillId="5" borderId="26" xfId="26" applyFont="1" applyFill="1" applyBorder="1" applyAlignment="1">
      <alignment horizontal="center" vertical="center"/>
    </xf>
    <xf numFmtId="0" fontId="103" fillId="5" borderId="54" xfId="26" applyFont="1" applyFill="1" applyBorder="1" applyAlignment="1">
      <alignment horizontal="center" vertical="center"/>
    </xf>
    <xf numFmtId="0" fontId="103" fillId="5" borderId="40" xfId="26" applyFont="1" applyFill="1" applyBorder="1" applyAlignment="1">
      <alignment horizontal="center" vertical="center"/>
    </xf>
    <xf numFmtId="0" fontId="67" fillId="5" borderId="18" xfId="26" applyFont="1" applyFill="1" applyBorder="1" applyAlignment="1">
      <alignment horizontal="center" vertical="center" wrapText="1"/>
    </xf>
    <xf numFmtId="0" fontId="67" fillId="5" borderId="16" xfId="26" applyFont="1" applyFill="1" applyBorder="1" applyAlignment="1">
      <alignment horizontal="center" vertical="center" wrapText="1"/>
    </xf>
    <xf numFmtId="0" fontId="96" fillId="6" borderId="62" xfId="2" applyFont="1" applyFill="1" applyBorder="1" applyAlignment="1">
      <alignment horizontal="center" vertical="center" wrapText="1"/>
    </xf>
    <xf numFmtId="0" fontId="96" fillId="6" borderId="63" xfId="2" applyFont="1" applyFill="1" applyBorder="1" applyAlignment="1">
      <alignment horizontal="center" vertical="center" wrapText="1"/>
    </xf>
    <xf numFmtId="0" fontId="96" fillId="6" borderId="121" xfId="2" applyFont="1" applyFill="1" applyBorder="1" applyAlignment="1">
      <alignment horizontal="center" vertical="center" wrapText="1"/>
    </xf>
    <xf numFmtId="0" fontId="96" fillId="6" borderId="111" xfId="2" applyFont="1" applyFill="1" applyBorder="1" applyAlignment="1">
      <alignment horizontal="center" vertical="center" wrapText="1"/>
    </xf>
    <xf numFmtId="0" fontId="96" fillId="5" borderId="3" xfId="1" quotePrefix="1" applyFont="1" applyFill="1" applyBorder="1" applyAlignment="1">
      <alignment horizontal="center" vertical="center" wrapText="1"/>
    </xf>
    <xf numFmtId="0" fontId="96" fillId="5" borderId="13" xfId="1" quotePrefix="1" applyFont="1" applyFill="1" applyBorder="1" applyAlignment="1">
      <alignment horizontal="center" vertical="center" wrapText="1"/>
    </xf>
    <xf numFmtId="0" fontId="96" fillId="5" borderId="31" xfId="1" quotePrefix="1" applyFont="1" applyFill="1" applyBorder="1" applyAlignment="1">
      <alignment horizontal="center" vertical="center" wrapText="1"/>
    </xf>
    <xf numFmtId="0" fontId="96" fillId="5" borderId="3" xfId="13" quotePrefix="1" applyFont="1" applyFill="1" applyBorder="1" applyAlignment="1">
      <alignment horizontal="center" vertical="center" wrapText="1"/>
    </xf>
    <xf numFmtId="0" fontId="96" fillId="5" borderId="13" xfId="13" quotePrefix="1" applyFont="1" applyFill="1" applyBorder="1" applyAlignment="1">
      <alignment horizontal="center" vertical="center" wrapText="1"/>
    </xf>
    <xf numFmtId="0" fontId="96" fillId="5" borderId="31" xfId="13" quotePrefix="1" applyFont="1" applyFill="1" applyBorder="1" applyAlignment="1">
      <alignment horizontal="center" vertical="center" wrapText="1"/>
    </xf>
    <xf numFmtId="0" fontId="5" fillId="6" borderId="109" xfId="14" applyFont="1" applyFill="1" applyBorder="1" applyAlignment="1">
      <alignment horizontal="center" vertical="center" wrapText="1"/>
    </xf>
    <xf numFmtId="0" fontId="5" fillId="6" borderId="63" xfId="14" applyFont="1" applyFill="1" applyBorder="1" applyAlignment="1">
      <alignment horizontal="center" vertical="center" wrapText="1"/>
    </xf>
    <xf numFmtId="0" fontId="5" fillId="6" borderId="121" xfId="14" applyFont="1" applyFill="1" applyBorder="1" applyAlignment="1">
      <alignment horizontal="center" vertical="center" wrapText="1"/>
    </xf>
    <xf numFmtId="0" fontId="5" fillId="6" borderId="26" xfId="14" applyFont="1" applyFill="1" applyBorder="1" applyAlignment="1">
      <alignment horizontal="center" vertical="center" wrapText="1"/>
    </xf>
    <xf numFmtId="0" fontId="88" fillId="5" borderId="0" xfId="26" applyFont="1" applyFill="1" applyAlignment="1">
      <alignment horizontal="center"/>
    </xf>
    <xf numFmtId="0" fontId="5" fillId="6" borderId="62" xfId="16" applyFont="1" applyFill="1" applyBorder="1" applyAlignment="1">
      <alignment horizontal="center" vertical="center" wrapText="1"/>
    </xf>
    <xf numFmtId="0" fontId="5" fillId="6" borderId="72" xfId="16" applyFont="1" applyFill="1" applyBorder="1" applyAlignment="1">
      <alignment horizontal="center" vertical="center" wrapText="1"/>
    </xf>
    <xf numFmtId="0" fontId="5" fillId="6" borderId="111" xfId="16" applyFont="1" applyFill="1" applyBorder="1" applyAlignment="1">
      <alignment horizontal="center" vertical="center" wrapText="1"/>
    </xf>
    <xf numFmtId="0" fontId="88" fillId="5" borderId="0" xfId="26" applyFont="1" applyFill="1" applyAlignment="1">
      <alignment horizontal="center" vertical="center"/>
    </xf>
    <xf numFmtId="0" fontId="67" fillId="5" borderId="32" xfId="26" applyFont="1" applyFill="1" applyBorder="1" applyAlignment="1">
      <alignment horizontal="center" vertical="center"/>
    </xf>
    <xf numFmtId="0" fontId="67" fillId="5" borderId="21" xfId="26" applyFont="1" applyFill="1" applyBorder="1" applyAlignment="1">
      <alignment horizontal="center" vertical="center"/>
    </xf>
    <xf numFmtId="0" fontId="67" fillId="5" borderId="20" xfId="26" applyFont="1" applyFill="1" applyBorder="1" applyAlignment="1">
      <alignment horizontal="center" vertical="center"/>
    </xf>
    <xf numFmtId="0" fontId="88" fillId="5" borderId="54" xfId="26" applyFont="1" applyFill="1" applyBorder="1" applyAlignment="1">
      <alignment horizontal="center"/>
    </xf>
    <xf numFmtId="0" fontId="67" fillId="5" borderId="9" xfId="26" applyFont="1" applyFill="1" applyBorder="1" applyAlignment="1">
      <alignment horizontal="center" vertical="center"/>
    </xf>
    <xf numFmtId="0" fontId="67" fillId="5" borderId="29" xfId="26" applyFont="1" applyFill="1" applyBorder="1" applyAlignment="1">
      <alignment horizontal="center" vertical="center"/>
    </xf>
    <xf numFmtId="0" fontId="67" fillId="5" borderId="19" xfId="26" applyFont="1" applyFill="1" applyBorder="1" applyAlignment="1">
      <alignment horizontal="center" vertical="center"/>
    </xf>
    <xf numFmtId="0" fontId="88" fillId="5" borderId="29" xfId="26" applyFont="1" applyFill="1" applyBorder="1" applyAlignment="1">
      <alignment horizontal="center"/>
    </xf>
    <xf numFmtId="0" fontId="64" fillId="5" borderId="29" xfId="26" applyFont="1" applyFill="1" applyBorder="1" applyAlignment="1">
      <alignment horizontal="center" vertical="center"/>
    </xf>
    <xf numFmtId="0" fontId="64" fillId="5" borderId="32" xfId="26" applyFont="1" applyFill="1" applyBorder="1" applyAlignment="1">
      <alignment horizontal="center" vertical="center"/>
    </xf>
    <xf numFmtId="0" fontId="64" fillId="5" borderId="21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16" fillId="0" borderId="855" xfId="6" applyFont="1" applyFill="1" applyBorder="1" applyAlignment="1">
      <alignment horizontal="center" vertical="center" wrapText="1"/>
    </xf>
    <xf numFmtId="0" fontId="16" fillId="0" borderId="856" xfId="6" applyFont="1" applyFill="1" applyBorder="1" applyAlignment="1">
      <alignment horizontal="center" vertical="center" wrapText="1"/>
    </xf>
    <xf numFmtId="0" fontId="16" fillId="0" borderId="854" xfId="6" applyFont="1" applyFill="1" applyBorder="1" applyAlignment="1">
      <alignment horizontal="center" vertical="center" wrapText="1"/>
    </xf>
    <xf numFmtId="0" fontId="17" fillId="0" borderId="883" xfId="10" quotePrefix="1" applyFont="1" applyFill="1" applyBorder="1" applyAlignment="1">
      <alignment horizontal="center" vertical="center" wrapText="1"/>
    </xf>
    <xf numFmtId="0" fontId="17" fillId="0" borderId="884" xfId="10" quotePrefix="1" applyFont="1" applyFill="1" applyBorder="1" applyAlignment="1">
      <alignment horizontal="center" vertical="center" wrapText="1"/>
    </xf>
    <xf numFmtId="0" fontId="17" fillId="0" borderId="885" xfId="10" quotePrefix="1" applyFont="1" applyFill="1" applyBorder="1" applyAlignment="1">
      <alignment horizontal="center" vertical="center" wrapText="1"/>
    </xf>
    <xf numFmtId="0" fontId="16" fillId="0" borderId="883" xfId="6" applyFont="1" applyFill="1" applyBorder="1" applyAlignment="1">
      <alignment horizontal="center" vertical="center" wrapText="1"/>
    </xf>
    <xf numFmtId="0" fontId="16" fillId="0" borderId="884" xfId="6" applyFont="1" applyFill="1" applyBorder="1" applyAlignment="1">
      <alignment horizontal="center" vertical="center" wrapText="1"/>
    </xf>
    <xf numFmtId="0" fontId="16" fillId="0" borderId="850" xfId="6" applyFont="1" applyFill="1" applyBorder="1" applyAlignment="1">
      <alignment horizontal="center" vertical="center" wrapText="1"/>
    </xf>
    <xf numFmtId="0" fontId="17" fillId="0" borderId="498" xfId="10" quotePrefix="1" applyFont="1" applyFill="1" applyBorder="1" applyAlignment="1">
      <alignment horizontal="center" vertical="center" wrapText="1"/>
    </xf>
    <xf numFmtId="0" fontId="17" fillId="0" borderId="499" xfId="10" quotePrefix="1" applyFont="1" applyFill="1" applyBorder="1" applyAlignment="1">
      <alignment horizontal="center" vertical="center" wrapText="1"/>
    </xf>
    <xf numFmtId="0" fontId="17" fillId="0" borderId="672" xfId="10" quotePrefix="1" applyFont="1" applyFill="1" applyBorder="1" applyAlignment="1">
      <alignment horizontal="center" vertical="center" wrapText="1"/>
    </xf>
    <xf numFmtId="0" fontId="17" fillId="0" borderId="886" xfId="10" quotePrefix="1" applyFont="1" applyFill="1" applyBorder="1" applyAlignment="1">
      <alignment horizontal="center" vertical="center" wrapText="1"/>
    </xf>
    <xf numFmtId="0" fontId="17" fillId="0" borderId="887" xfId="10" quotePrefix="1" applyFont="1" applyFill="1" applyBorder="1" applyAlignment="1">
      <alignment horizontal="center" vertical="center" wrapText="1"/>
    </xf>
    <xf numFmtId="0" fontId="16" fillId="0" borderId="672" xfId="6" applyFont="1" applyFill="1" applyBorder="1" applyAlignment="1">
      <alignment horizontal="center" vertical="center" wrapText="1"/>
    </xf>
    <xf numFmtId="0" fontId="16" fillId="0" borderId="886" xfId="6" applyFont="1" applyFill="1" applyBorder="1" applyAlignment="1">
      <alignment horizontal="center" vertical="center" wrapText="1"/>
    </xf>
    <xf numFmtId="0" fontId="16" fillId="0" borderId="868" xfId="10" quotePrefix="1" applyFont="1" applyFill="1" applyBorder="1" applyAlignment="1">
      <alignment horizontal="center" vertical="center" wrapText="1"/>
    </xf>
    <xf numFmtId="0" fontId="16" fillId="0" borderId="859" xfId="6" quotePrefix="1" applyFont="1" applyFill="1" applyBorder="1" applyAlignment="1">
      <alignment horizontal="center" vertical="center" wrapText="1"/>
    </xf>
    <xf numFmtId="0" fontId="16" fillId="0" borderId="872" xfId="6" quotePrefix="1" applyFont="1" applyFill="1" applyBorder="1" applyAlignment="1">
      <alignment horizontal="center" vertical="center" wrapText="1"/>
    </xf>
    <xf numFmtId="0" fontId="16" fillId="0" borderId="867" xfId="6" quotePrefix="1" applyFont="1" applyFill="1" applyBorder="1" applyAlignment="1">
      <alignment horizontal="center" vertical="center" wrapText="1"/>
    </xf>
    <xf numFmtId="0" fontId="16" fillId="0" borderId="868" xfId="6" quotePrefix="1" applyFont="1" applyFill="1" applyBorder="1" applyAlignment="1">
      <alignment horizontal="center" vertical="center" wrapText="1"/>
    </xf>
    <xf numFmtId="0" fontId="17" fillId="0" borderId="855" xfId="6" quotePrefix="1" applyFont="1" applyFill="1" applyBorder="1" applyAlignment="1">
      <alignment horizontal="center" vertical="center" wrapText="1"/>
    </xf>
    <xf numFmtId="0" fontId="17" fillId="0" borderId="856" xfId="6" quotePrefix="1" applyFont="1" applyFill="1" applyBorder="1" applyAlignment="1">
      <alignment horizontal="center" vertical="center" wrapText="1"/>
    </xf>
    <xf numFmtId="0" fontId="16" fillId="0" borderId="857" xfId="6" quotePrefix="1" applyFont="1" applyFill="1" applyBorder="1" applyAlignment="1">
      <alignment horizontal="center" vertical="center" wrapText="1"/>
    </xf>
    <xf numFmtId="0" fontId="16" fillId="0" borderId="874" xfId="6" quotePrefix="1" applyFont="1" applyFill="1" applyBorder="1" applyAlignment="1">
      <alignment horizontal="center" vertical="center" wrapText="1"/>
    </xf>
    <xf numFmtId="0" fontId="16" fillId="0" borderId="542" xfId="6" applyFont="1" applyFill="1" applyBorder="1" applyAlignment="1">
      <alignment horizontal="center" vertical="center" wrapText="1"/>
    </xf>
    <xf numFmtId="0" fontId="16" fillId="0" borderId="499" xfId="6" applyFont="1" applyFill="1" applyBorder="1" applyAlignment="1">
      <alignment horizontal="center" vertical="center" wrapText="1"/>
    </xf>
    <xf numFmtId="0" fontId="16" fillId="0" borderId="130" xfId="6" applyFont="1" applyFill="1" applyBorder="1" applyAlignment="1">
      <alignment horizontal="center" vertical="center" wrapText="1"/>
    </xf>
    <xf numFmtId="0" fontId="16" fillId="0" borderId="885" xfId="6" applyFont="1" applyFill="1" applyBorder="1" applyAlignment="1">
      <alignment horizontal="center" vertical="center" wrapText="1"/>
    </xf>
    <xf numFmtId="0" fontId="17" fillId="0" borderId="500" xfId="10" quotePrefix="1" applyFont="1" applyFill="1" applyBorder="1" applyAlignment="1">
      <alignment horizontal="center" vertical="center" wrapText="1"/>
    </xf>
    <xf numFmtId="0" fontId="16" fillId="0" borderId="855" xfId="10" quotePrefix="1" applyFont="1" applyFill="1" applyBorder="1" applyAlignment="1">
      <alignment horizontal="center" vertical="center" wrapText="1"/>
    </xf>
    <xf numFmtId="0" fontId="16" fillId="0" borderId="856" xfId="10" quotePrefix="1" applyFont="1" applyFill="1" applyBorder="1" applyAlignment="1">
      <alignment horizontal="center" vertical="center" wrapText="1"/>
    </xf>
    <xf numFmtId="0" fontId="16" fillId="0" borderId="874" xfId="10" quotePrefix="1" applyFont="1" applyFill="1" applyBorder="1" applyAlignment="1">
      <alignment horizontal="center" vertical="center" wrapText="1"/>
    </xf>
    <xf numFmtId="0" fontId="16" fillId="0" borderId="832" xfId="6" quotePrefix="1" applyFont="1" applyFill="1" applyBorder="1" applyAlignment="1">
      <alignment horizontal="center" vertical="center" wrapText="1"/>
    </xf>
    <xf numFmtId="0" fontId="16" fillId="0" borderId="832" xfId="10" quotePrefix="1" applyFont="1" applyFill="1" applyBorder="1" applyAlignment="1">
      <alignment horizontal="center" vertical="center" wrapText="1"/>
    </xf>
    <xf numFmtId="0" fontId="16" fillId="0" borderId="872" xfId="10" quotePrefix="1" applyFont="1" applyFill="1" applyBorder="1" applyAlignment="1">
      <alignment horizontal="center" vertical="center" wrapText="1"/>
    </xf>
    <xf numFmtId="0" fontId="17" fillId="0" borderId="832" xfId="10" quotePrefix="1" applyFont="1" applyFill="1" applyBorder="1" applyAlignment="1">
      <alignment horizontal="center" vertical="center" wrapText="1"/>
    </xf>
    <xf numFmtId="0" fontId="17" fillId="0" borderId="774" xfId="10" quotePrefix="1" applyFont="1" applyFill="1" applyBorder="1" applyAlignment="1">
      <alignment horizontal="center" vertical="center" wrapText="1"/>
    </xf>
    <xf numFmtId="0" fontId="17" fillId="0" borderId="775" xfId="10" quotePrefix="1" applyFont="1" applyFill="1" applyBorder="1" applyAlignment="1">
      <alignment horizontal="center" vertical="center" wrapText="1"/>
    </xf>
    <xf numFmtId="0" fontId="17" fillId="0" borderId="828" xfId="10" quotePrefix="1" applyFont="1" applyFill="1" applyBorder="1" applyAlignment="1">
      <alignment horizontal="center" vertical="center" wrapText="1"/>
    </xf>
    <xf numFmtId="0" fontId="16" fillId="0" borderId="874" xfId="6" applyFont="1" applyFill="1" applyBorder="1" applyAlignment="1">
      <alignment horizontal="center" vertical="center" wrapText="1"/>
    </xf>
    <xf numFmtId="0" fontId="17" fillId="0" borderId="888" xfId="10" quotePrefix="1" applyFont="1" applyFill="1" applyBorder="1" applyAlignment="1">
      <alignment horizontal="center" vertical="center" wrapText="1"/>
    </xf>
    <xf numFmtId="0" fontId="16" fillId="0" borderId="847" xfId="6" quotePrefix="1" applyFont="1" applyFill="1" applyBorder="1" applyAlignment="1">
      <alignment horizontal="center" vertical="center" wrapText="1"/>
    </xf>
    <xf numFmtId="0" fontId="44" fillId="5" borderId="378" xfId="0" applyFont="1" applyFill="1" applyBorder="1" applyAlignment="1">
      <alignment horizontal="left" vertical="center" wrapText="1"/>
    </xf>
    <xf numFmtId="0" fontId="95" fillId="5" borderId="486" xfId="26" applyFont="1" applyFill="1" applyBorder="1" applyAlignment="1">
      <alignment horizontal="center"/>
    </xf>
    <xf numFmtId="0" fontId="95" fillId="5" borderId="508" xfId="26" applyFont="1" applyFill="1" applyBorder="1" applyAlignment="1">
      <alignment horizontal="center"/>
    </xf>
    <xf numFmtId="0" fontId="95" fillId="5" borderId="468" xfId="26" applyFont="1" applyFill="1" applyBorder="1" applyAlignment="1">
      <alignment horizontal="center"/>
    </xf>
    <xf numFmtId="0" fontId="95" fillId="5" borderId="168" xfId="26" applyFont="1" applyFill="1" applyBorder="1" applyAlignment="1">
      <alignment horizontal="center"/>
    </xf>
    <xf numFmtId="0" fontId="95" fillId="5" borderId="507" xfId="26" applyFont="1" applyFill="1" applyBorder="1" applyAlignment="1">
      <alignment horizontal="center"/>
    </xf>
    <xf numFmtId="0" fontId="95" fillId="5" borderId="509" xfId="26" applyFont="1" applyFill="1" applyBorder="1" applyAlignment="1">
      <alignment horizontal="center"/>
    </xf>
    <xf numFmtId="0" fontId="95" fillId="5" borderId="364" xfId="26" applyFont="1" applyFill="1" applyBorder="1" applyAlignment="1">
      <alignment horizontal="center"/>
    </xf>
    <xf numFmtId="0" fontId="95" fillId="5" borderId="337" xfId="26" applyFont="1" applyFill="1" applyBorder="1" applyAlignment="1">
      <alignment horizontal="center"/>
    </xf>
    <xf numFmtId="0" fontId="95" fillId="5" borderId="390" xfId="26" applyFont="1" applyFill="1" applyBorder="1" applyAlignment="1">
      <alignment horizontal="center"/>
    </xf>
    <xf numFmtId="0" fontId="44" fillId="5" borderId="370" xfId="0" applyFont="1" applyFill="1" applyBorder="1" applyAlignment="1">
      <alignment horizontal="left" vertical="center" wrapText="1"/>
    </xf>
    <xf numFmtId="1" fontId="95" fillId="5" borderId="504" xfId="26" applyNumberFormat="1" applyFont="1" applyFill="1" applyBorder="1" applyAlignment="1">
      <alignment horizontal="center"/>
    </xf>
    <xf numFmtId="1" fontId="95" fillId="5" borderId="471" xfId="26" applyNumberFormat="1" applyFont="1" applyFill="1" applyBorder="1" applyAlignment="1">
      <alignment horizontal="center"/>
    </xf>
    <xf numFmtId="1" fontId="95" fillId="5" borderId="474" xfId="26" applyNumberFormat="1" applyFont="1" applyFill="1" applyBorder="1" applyAlignment="1">
      <alignment horizontal="center"/>
    </xf>
    <xf numFmtId="1" fontId="95" fillId="5" borderId="482" xfId="26" applyNumberFormat="1" applyFont="1" applyFill="1" applyBorder="1" applyAlignment="1">
      <alignment horizontal="center"/>
    </xf>
    <xf numFmtId="1" fontId="95" fillId="5" borderId="470" xfId="26" applyNumberFormat="1" applyFont="1" applyFill="1" applyBorder="1" applyAlignment="1">
      <alignment horizontal="center"/>
    </xf>
    <xf numFmtId="1" fontId="95" fillId="5" borderId="472" xfId="26" applyNumberFormat="1" applyFont="1" applyFill="1" applyBorder="1" applyAlignment="1">
      <alignment horizontal="center"/>
    </xf>
    <xf numFmtId="0" fontId="44" fillId="5" borderId="504" xfId="0" applyFont="1" applyFill="1" applyBorder="1" applyAlignment="1">
      <alignment horizontal="left" vertical="center" wrapText="1"/>
    </xf>
    <xf numFmtId="0" fontId="95" fillId="5" borderId="474" xfId="26" applyFont="1" applyFill="1" applyBorder="1" applyAlignment="1">
      <alignment horizontal="center"/>
    </xf>
    <xf numFmtId="0" fontId="44" fillId="5" borderId="470" xfId="0" applyFont="1" applyFill="1" applyBorder="1" applyAlignment="1">
      <alignment horizontal="left" vertical="center" wrapText="1"/>
    </xf>
    <xf numFmtId="0" fontId="80" fillId="5" borderId="475" xfId="0" applyFont="1" applyFill="1" applyBorder="1" applyAlignment="1">
      <alignment horizontal="left" vertical="center" wrapText="1"/>
    </xf>
    <xf numFmtId="0" fontId="80" fillId="5" borderId="488" xfId="0" applyFont="1" applyFill="1" applyBorder="1" applyAlignment="1">
      <alignment horizontal="left" vertical="center" wrapText="1"/>
    </xf>
    <xf numFmtId="0" fontId="95" fillId="5" borderId="531" xfId="26" applyFont="1" applyFill="1" applyBorder="1" applyAlignment="1">
      <alignment horizontal="center"/>
    </xf>
    <xf numFmtId="0" fontId="95" fillId="5" borderId="239" xfId="26" applyFont="1" applyFill="1" applyBorder="1" applyAlignment="1">
      <alignment horizontal="center"/>
    </xf>
    <xf numFmtId="0" fontId="95" fillId="5" borderId="526" xfId="26" applyFont="1" applyFill="1" applyBorder="1" applyAlignment="1">
      <alignment horizontal="center"/>
    </xf>
    <xf numFmtId="0" fontId="95" fillId="5" borderId="523" xfId="26" applyFont="1" applyFill="1" applyBorder="1" applyAlignment="1">
      <alignment horizontal="center"/>
    </xf>
    <xf numFmtId="0" fontId="95" fillId="5" borderId="527" xfId="26" applyFont="1" applyFill="1" applyBorder="1" applyAlignment="1">
      <alignment horizontal="center"/>
    </xf>
    <xf numFmtId="0" fontId="95" fillId="5" borderId="537" xfId="26" applyFont="1" applyFill="1" applyBorder="1" applyAlignment="1">
      <alignment horizontal="center"/>
    </xf>
    <xf numFmtId="0" fontId="17" fillId="0" borderId="872" xfId="10" quotePrefix="1" applyFont="1" applyFill="1" applyBorder="1" applyAlignment="1">
      <alignment horizontal="center" vertical="center" wrapText="1"/>
    </xf>
    <xf numFmtId="0" fontId="16" fillId="0" borderId="872" xfId="6" applyFont="1" applyFill="1" applyBorder="1" applyAlignment="1">
      <alignment horizontal="center" vertical="center" wrapText="1"/>
    </xf>
    <xf numFmtId="0" fontId="17" fillId="0" borderId="872" xfId="6" quotePrefix="1" applyFont="1" applyFill="1" applyBorder="1" applyAlignment="1">
      <alignment horizontal="center" vertical="center" wrapText="1"/>
    </xf>
    <xf numFmtId="0" fontId="20" fillId="0" borderId="872" xfId="0" applyFont="1" applyFill="1" applyBorder="1" applyAlignment="1">
      <alignment horizontal="center" vertical="center" wrapText="1"/>
    </xf>
    <xf numFmtId="0" fontId="139" fillId="0" borderId="2" xfId="10" quotePrefix="1" applyFont="1" applyFill="1" applyBorder="1" applyAlignment="1">
      <alignment horizontal="center" vertical="center" wrapText="1"/>
    </xf>
    <xf numFmtId="0" fontId="140" fillId="0" borderId="2" xfId="0" applyFont="1" applyFill="1" applyBorder="1" applyAlignment="1">
      <alignment horizontal="center" vertical="center"/>
    </xf>
    <xf numFmtId="0" fontId="93" fillId="0" borderId="859" xfId="10" quotePrefix="1" applyFont="1" applyFill="1" applyBorder="1" applyAlignment="1">
      <alignment horizontal="center" vertical="center" wrapText="1"/>
    </xf>
    <xf numFmtId="0" fontId="93" fillId="0" borderId="867" xfId="10" quotePrefix="1" applyFont="1" applyFill="1" applyBorder="1" applyAlignment="1">
      <alignment horizontal="center" vertical="center" wrapText="1"/>
    </xf>
    <xf numFmtId="0" fontId="93" fillId="0" borderId="868" xfId="10" quotePrefix="1" applyFont="1" applyFill="1" applyBorder="1" applyAlignment="1">
      <alignment horizontal="center" vertical="center" wrapText="1"/>
    </xf>
    <xf numFmtId="0" fontId="93" fillId="0" borderId="859" xfId="6" quotePrefix="1" applyFont="1" applyFill="1" applyBorder="1" applyAlignment="1">
      <alignment horizontal="center" vertical="center" wrapText="1"/>
    </xf>
    <xf numFmtId="0" fontId="93" fillId="0" borderId="872" xfId="6" quotePrefix="1" applyFont="1" applyFill="1" applyBorder="1" applyAlignment="1">
      <alignment horizontal="center" vertical="center" wrapText="1"/>
    </xf>
    <xf numFmtId="0" fontId="141" fillId="0" borderId="859" xfId="0" applyFont="1" applyFill="1" applyBorder="1" applyAlignment="1">
      <alignment horizontal="center" vertical="center"/>
    </xf>
    <xf numFmtId="0" fontId="141" fillId="0" borderId="872" xfId="0" applyFont="1" applyFill="1" applyBorder="1" applyAlignment="1">
      <alignment horizontal="center" vertical="center"/>
    </xf>
    <xf numFmtId="0" fontId="95" fillId="5" borderId="511" xfId="26" applyFont="1" applyFill="1" applyBorder="1" applyAlignment="1">
      <alignment horizontal="center"/>
    </xf>
    <xf numFmtId="0" fontId="95" fillId="5" borderId="516" xfId="26" applyFont="1" applyFill="1" applyBorder="1" applyAlignment="1">
      <alignment horizontal="center"/>
    </xf>
    <xf numFmtId="0" fontId="95" fillId="5" borderId="521" xfId="26" applyFont="1" applyFill="1" applyBorder="1" applyAlignment="1">
      <alignment horizontal="center"/>
    </xf>
    <xf numFmtId="0" fontId="95" fillId="5" borderId="536" xfId="26" applyFont="1" applyFill="1" applyBorder="1" applyAlignment="1">
      <alignment horizontal="center"/>
    </xf>
    <xf numFmtId="0" fontId="95" fillId="5" borderId="515" xfId="26" applyFont="1" applyFill="1" applyBorder="1" applyAlignment="1">
      <alignment horizontal="center"/>
    </xf>
    <xf numFmtId="0" fontId="95" fillId="5" borderId="539" xfId="26" applyFont="1" applyFill="1" applyBorder="1" applyAlignment="1">
      <alignment horizontal="center"/>
    </xf>
    <xf numFmtId="1" fontId="95" fillId="5" borderId="378" xfId="26" applyNumberFormat="1" applyFont="1" applyFill="1" applyBorder="1" applyAlignment="1">
      <alignment horizontal="center"/>
    </xf>
    <xf numFmtId="1" fontId="95" fillId="5" borderId="371" xfId="26" applyNumberFormat="1" applyFont="1" applyFill="1" applyBorder="1" applyAlignment="1">
      <alignment horizontal="center"/>
    </xf>
    <xf numFmtId="1" fontId="95" fillId="5" borderId="380" xfId="26" applyNumberFormat="1" applyFont="1" applyFill="1" applyBorder="1" applyAlignment="1">
      <alignment horizontal="center"/>
    </xf>
    <xf numFmtId="1" fontId="95" fillId="5" borderId="377" xfId="26" applyNumberFormat="1" applyFont="1" applyFill="1" applyBorder="1" applyAlignment="1">
      <alignment horizontal="center"/>
    </xf>
    <xf numFmtId="1" fontId="95" fillId="5" borderId="370" xfId="26" applyNumberFormat="1" applyFont="1" applyFill="1" applyBorder="1" applyAlignment="1">
      <alignment horizontal="center"/>
    </xf>
    <xf numFmtId="1" fontId="95" fillId="5" borderId="382" xfId="26" applyNumberFormat="1" applyFont="1" applyFill="1" applyBorder="1" applyAlignment="1">
      <alignment horizontal="center"/>
    </xf>
    <xf numFmtId="1" fontId="95" fillId="5" borderId="372" xfId="26" applyNumberFormat="1" applyFont="1" applyFill="1" applyBorder="1" applyAlignment="1">
      <alignment horizontal="center"/>
    </xf>
    <xf numFmtId="0" fontId="80" fillId="5" borderId="540" xfId="0" applyFont="1" applyFill="1" applyBorder="1" applyAlignment="1">
      <alignment horizontal="left" vertical="center" wrapText="1"/>
    </xf>
    <xf numFmtId="0" fontId="95" fillId="5" borderId="478" xfId="26" applyFont="1" applyFill="1" applyBorder="1" applyAlignment="1">
      <alignment horizontal="center"/>
    </xf>
    <xf numFmtId="0" fontId="17" fillId="0" borderId="834" xfId="10" applyFont="1" applyFill="1" applyBorder="1" applyAlignment="1">
      <alignment vertical="center" wrapText="1"/>
    </xf>
    <xf numFmtId="0" fontId="17" fillId="0" borderId="889" xfId="10" applyFont="1" applyFill="1" applyBorder="1" applyAlignment="1">
      <alignment vertical="center" wrapText="1"/>
    </xf>
    <xf numFmtId="0" fontId="17" fillId="0" borderId="890" xfId="10" applyFont="1" applyFill="1" applyBorder="1" applyAlignment="1">
      <alignment vertical="center" wrapText="1"/>
    </xf>
    <xf numFmtId="0" fontId="16" fillId="0" borderId="499" xfId="10" quotePrefix="1" applyFont="1" applyFill="1" applyBorder="1" applyAlignment="1">
      <alignment horizontal="center" vertical="center" wrapText="1"/>
    </xf>
    <xf numFmtId="0" fontId="17" fillId="0" borderId="891" xfId="10" quotePrefix="1" applyFont="1" applyFill="1" applyBorder="1" applyAlignment="1">
      <alignment horizontal="center" vertical="center" wrapText="1"/>
    </xf>
    <xf numFmtId="0" fontId="17" fillId="0" borderId="892" xfId="10" quotePrefix="1" applyFont="1" applyFill="1" applyBorder="1" applyAlignment="1">
      <alignment horizontal="center" vertical="center" wrapText="1"/>
    </xf>
    <xf numFmtId="0" fontId="16" fillId="0" borderId="887" xfId="6" applyFont="1" applyFill="1" applyBorder="1" applyAlignment="1">
      <alignment horizontal="center" vertical="center" wrapText="1"/>
    </xf>
    <xf numFmtId="0" fontId="44" fillId="5" borderId="459" xfId="0" applyFont="1" applyFill="1" applyBorder="1" applyAlignment="1">
      <alignment horizontal="left" vertical="center" wrapText="1"/>
    </xf>
    <xf numFmtId="0" fontId="95" fillId="5" borderId="517" xfId="26" applyFont="1" applyFill="1" applyBorder="1" applyAlignment="1">
      <alignment horizontal="center"/>
    </xf>
    <xf numFmtId="0" fontId="44" fillId="5" borderId="364" xfId="0" applyFont="1" applyFill="1" applyBorder="1" applyAlignment="1">
      <alignment horizontal="left" vertical="center" wrapText="1"/>
    </xf>
    <xf numFmtId="0" fontId="80" fillId="5" borderId="472" xfId="0" applyFont="1" applyFill="1" applyBorder="1" applyAlignment="1">
      <alignment horizontal="left" vertical="center" wrapText="1"/>
    </xf>
    <xf numFmtId="0" fontId="95" fillId="5" borderId="525" xfId="26" applyFont="1" applyFill="1" applyBorder="1" applyAlignment="1">
      <alignment horizontal="center"/>
    </xf>
    <xf numFmtId="0" fontId="80" fillId="5" borderId="24" xfId="0" applyFont="1" applyFill="1" applyBorder="1" applyAlignment="1">
      <alignment horizontal="left" vertical="center" wrapText="1"/>
    </xf>
    <xf numFmtId="0" fontId="95" fillId="5" borderId="14" xfId="26" applyFont="1" applyFill="1" applyBorder="1" applyAlignment="1">
      <alignment horizontal="center"/>
    </xf>
    <xf numFmtId="0" fontId="95" fillId="5" borderId="27" xfId="26" applyFont="1" applyFill="1" applyBorder="1" applyAlignment="1">
      <alignment horizontal="center"/>
    </xf>
    <xf numFmtId="0" fontId="95" fillId="5" borderId="28" xfId="26" applyFont="1" applyFill="1" applyBorder="1" applyAlignment="1">
      <alignment horizontal="center"/>
    </xf>
    <xf numFmtId="0" fontId="95" fillId="5" borderId="24" xfId="26" applyFont="1" applyFill="1" applyBorder="1" applyAlignment="1">
      <alignment horizontal="center"/>
    </xf>
    <xf numFmtId="0" fontId="95" fillId="5" borderId="17" xfId="26" applyFont="1" applyFill="1" applyBorder="1" applyAlignment="1">
      <alignment horizontal="center"/>
    </xf>
    <xf numFmtId="0" fontId="95" fillId="5" borderId="513" xfId="26" applyFont="1" applyFill="1" applyBorder="1" applyAlignment="1">
      <alignment horizontal="center"/>
    </xf>
    <xf numFmtId="0" fontId="80" fillId="5" borderId="364" xfId="0" applyFont="1" applyFill="1" applyBorder="1" applyAlignment="1">
      <alignment horizontal="left" vertical="center" wrapText="1"/>
    </xf>
    <xf numFmtId="0" fontId="80" fillId="5" borderId="527" xfId="0" applyFont="1" applyFill="1" applyBorder="1" applyAlignment="1">
      <alignment horizontal="left" vertical="center" wrapText="1"/>
    </xf>
    <xf numFmtId="0" fontId="95" fillId="5" borderId="522" xfId="26" applyFont="1" applyFill="1" applyBorder="1" applyAlignment="1">
      <alignment horizontal="center"/>
    </xf>
    <xf numFmtId="0" fontId="95" fillId="5" borderId="280" xfId="26" applyFont="1" applyFill="1" applyBorder="1" applyAlignment="1">
      <alignment horizont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01.07.2020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69">
          <cell r="B69" t="str">
            <v>Начальник УМО___________________О.И. Игнатова</v>
          </cell>
        </row>
      </sheetData>
      <sheetData sheetId="2">
        <row r="62">
          <cell r="B62" t="str">
            <v>Начальник УМО___________________О.И. Игнатова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zoomScale="50" zoomScaleNormal="50" workbookViewId="0">
      <selection activeCell="V32" sqref="V32"/>
    </sheetView>
  </sheetViews>
  <sheetFormatPr defaultRowHeight="25.5" outlineLevelRow="1" x14ac:dyDescent="0.35"/>
  <cols>
    <col min="1" max="1" width="3" style="3" customWidth="1"/>
    <col min="2" max="2" width="57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 x14ac:dyDescent="0.35">
      <c r="A1" s="3872" t="s">
        <v>124</v>
      </c>
      <c r="B1" s="3872"/>
      <c r="C1" s="3872"/>
      <c r="D1" s="3872"/>
      <c r="E1" s="3872"/>
      <c r="F1" s="3872"/>
      <c r="G1" s="3872"/>
      <c r="H1" s="3872"/>
      <c r="I1" s="3872"/>
      <c r="J1" s="3872"/>
      <c r="K1" s="3872"/>
      <c r="L1" s="3872"/>
      <c r="M1" s="3872"/>
      <c r="N1" s="3872"/>
      <c r="O1" s="3872"/>
      <c r="P1" s="3872"/>
      <c r="Q1" s="3872"/>
      <c r="R1" s="3872"/>
      <c r="S1" s="3872"/>
      <c r="T1" s="3872"/>
      <c r="U1" s="3872"/>
      <c r="V1" s="3872"/>
      <c r="W1" s="3872"/>
    </row>
    <row r="2" spans="1:24" ht="9.75" customHeight="1" x14ac:dyDescent="0.35">
      <c r="A2" s="3873"/>
      <c r="B2" s="3873"/>
      <c r="C2" s="3873"/>
      <c r="D2" s="3873"/>
      <c r="E2" s="3873"/>
      <c r="F2" s="3873"/>
      <c r="G2" s="3873"/>
      <c r="H2" s="3873"/>
      <c r="I2" s="3873"/>
      <c r="J2" s="3873"/>
      <c r="K2" s="3873"/>
      <c r="L2" s="3873"/>
      <c r="M2" s="3873"/>
      <c r="N2" s="3873"/>
      <c r="O2" s="3873"/>
      <c r="P2" s="3873"/>
      <c r="Q2" s="3873"/>
      <c r="R2" s="3873"/>
      <c r="S2" s="3873"/>
      <c r="T2" s="3873"/>
      <c r="U2" s="3873"/>
      <c r="V2" s="3873"/>
      <c r="W2" s="3873"/>
    </row>
    <row r="3" spans="1:24" ht="30" customHeight="1" x14ac:dyDescent="0.35">
      <c r="A3" s="3874" t="s">
        <v>392</v>
      </c>
      <c r="B3" s="3874"/>
      <c r="C3" s="3874"/>
      <c r="D3" s="3874"/>
      <c r="E3" s="3874"/>
      <c r="F3" s="3874"/>
      <c r="G3" s="3874"/>
      <c r="H3" s="3874"/>
      <c r="I3" s="3874"/>
      <c r="J3" s="3874"/>
      <c r="K3" s="3874"/>
      <c r="L3" s="3874"/>
      <c r="M3" s="3874"/>
      <c r="N3" s="3874"/>
      <c r="O3" s="3874"/>
      <c r="P3" s="3874"/>
      <c r="Q3" s="3874"/>
      <c r="R3" s="3874"/>
      <c r="S3" s="3874"/>
      <c r="T3" s="3874"/>
      <c r="U3" s="3874"/>
      <c r="V3" s="3874"/>
      <c r="W3" s="3874"/>
    </row>
    <row r="4" spans="1:24" ht="22.5" customHeight="1" thickBot="1" x14ac:dyDescent="0.4">
      <c r="B4" s="4"/>
    </row>
    <row r="5" spans="1:24" ht="33" customHeight="1" x14ac:dyDescent="0.35">
      <c r="B5" s="3875" t="s">
        <v>9</v>
      </c>
      <c r="C5" s="3859" t="s">
        <v>0</v>
      </c>
      <c r="D5" s="3860"/>
      <c r="E5" s="3861"/>
      <c r="F5" s="3859" t="s">
        <v>1</v>
      </c>
      <c r="G5" s="3860"/>
      <c r="H5" s="3861"/>
      <c r="I5" s="3859" t="s">
        <v>2</v>
      </c>
      <c r="J5" s="3860"/>
      <c r="K5" s="3861"/>
      <c r="L5" s="3859" t="s">
        <v>3</v>
      </c>
      <c r="M5" s="3860"/>
      <c r="N5" s="3861"/>
      <c r="O5" s="3859">
        <v>5</v>
      </c>
      <c r="P5" s="3860"/>
      <c r="Q5" s="3861"/>
      <c r="R5" s="3859">
        <v>6</v>
      </c>
      <c r="S5" s="3860"/>
      <c r="T5" s="3861"/>
      <c r="U5" s="3865" t="s">
        <v>337</v>
      </c>
      <c r="V5" s="3866"/>
      <c r="W5" s="3867"/>
    </row>
    <row r="6" spans="1:24" ht="16.5" customHeight="1" thickBot="1" x14ac:dyDescent="0.4">
      <c r="B6" s="3876"/>
      <c r="C6" s="3862"/>
      <c r="D6" s="3863"/>
      <c r="E6" s="3864"/>
      <c r="F6" s="3862"/>
      <c r="G6" s="3863"/>
      <c r="H6" s="3864"/>
      <c r="I6" s="3862"/>
      <c r="J6" s="3863"/>
      <c r="K6" s="3864"/>
      <c r="L6" s="3862"/>
      <c r="M6" s="3863"/>
      <c r="N6" s="3864"/>
      <c r="O6" s="3862"/>
      <c r="P6" s="3863"/>
      <c r="Q6" s="3864"/>
      <c r="R6" s="3862"/>
      <c r="S6" s="3863"/>
      <c r="T6" s="3864"/>
      <c r="U6" s="3868"/>
      <c r="V6" s="3869"/>
      <c r="W6" s="3870"/>
    </row>
    <row r="7" spans="1:24" ht="92.25" customHeight="1" thickBot="1" x14ac:dyDescent="0.4">
      <c r="B7" s="3877"/>
      <c r="C7" s="267" t="s">
        <v>26</v>
      </c>
      <c r="D7" s="268" t="s">
        <v>27</v>
      </c>
      <c r="E7" s="269" t="s">
        <v>4</v>
      </c>
      <c r="F7" s="267" t="s">
        <v>26</v>
      </c>
      <c r="G7" s="268" t="s">
        <v>27</v>
      </c>
      <c r="H7" s="269" t="s">
        <v>4</v>
      </c>
      <c r="I7" s="267" t="s">
        <v>26</v>
      </c>
      <c r="J7" s="268" t="s">
        <v>27</v>
      </c>
      <c r="K7" s="269" t="s">
        <v>4</v>
      </c>
      <c r="L7" s="267" t="s">
        <v>26</v>
      </c>
      <c r="M7" s="268" t="s">
        <v>27</v>
      </c>
      <c r="N7" s="269" t="s">
        <v>4</v>
      </c>
      <c r="O7" s="267" t="s">
        <v>26</v>
      </c>
      <c r="P7" s="268" t="s">
        <v>27</v>
      </c>
      <c r="Q7" s="269" t="s">
        <v>4</v>
      </c>
      <c r="R7" s="267" t="s">
        <v>26</v>
      </c>
      <c r="S7" s="268" t="s">
        <v>27</v>
      </c>
      <c r="T7" s="269" t="s">
        <v>4</v>
      </c>
      <c r="U7" s="267" t="s">
        <v>26</v>
      </c>
      <c r="V7" s="268" t="s">
        <v>27</v>
      </c>
      <c r="W7" s="269" t="s">
        <v>4</v>
      </c>
    </row>
    <row r="8" spans="1:24" ht="34.5" customHeight="1" outlineLevel="1" thickBot="1" x14ac:dyDescent="0.4">
      <c r="B8" s="1259" t="s">
        <v>22</v>
      </c>
      <c r="C8" s="1249"/>
      <c r="D8" s="1251"/>
      <c r="E8" s="1260"/>
      <c r="F8" s="1261"/>
      <c r="G8" s="1251"/>
      <c r="H8" s="1251"/>
      <c r="I8" s="1251"/>
      <c r="J8" s="1251"/>
      <c r="K8" s="1260"/>
      <c r="L8" s="1249"/>
      <c r="M8" s="1251"/>
      <c r="N8" s="1251"/>
      <c r="O8" s="1251"/>
      <c r="P8" s="1251"/>
      <c r="Q8" s="1260"/>
      <c r="R8" s="1249"/>
      <c r="S8" s="1250"/>
      <c r="T8" s="1251"/>
      <c r="U8" s="1261"/>
      <c r="V8" s="1262"/>
      <c r="W8" s="1262"/>
      <c r="X8" s="285"/>
    </row>
    <row r="9" spans="1:24" ht="31.5" customHeight="1" outlineLevel="1" x14ac:dyDescent="0.35">
      <c r="B9" s="1254" t="s">
        <v>171</v>
      </c>
      <c r="C9" s="3836">
        <v>332</v>
      </c>
      <c r="D9" s="3837">
        <v>377</v>
      </c>
      <c r="E9" s="3838">
        <v>709</v>
      </c>
      <c r="F9" s="3839">
        <v>332</v>
      </c>
      <c r="G9" s="3840">
        <v>329</v>
      </c>
      <c r="H9" s="3840">
        <v>661</v>
      </c>
      <c r="I9" s="3840">
        <v>304</v>
      </c>
      <c r="J9" s="3840">
        <v>243</v>
      </c>
      <c r="K9" s="3841">
        <v>547</v>
      </c>
      <c r="L9" s="3839">
        <v>283</v>
      </c>
      <c r="M9" s="3840">
        <v>168</v>
      </c>
      <c r="N9" s="3840">
        <v>451</v>
      </c>
      <c r="O9" s="3840">
        <v>275</v>
      </c>
      <c r="P9" s="3840">
        <v>210</v>
      </c>
      <c r="Q9" s="3841">
        <v>485</v>
      </c>
      <c r="R9" s="3839">
        <v>274</v>
      </c>
      <c r="S9" s="3840">
        <v>212</v>
      </c>
      <c r="T9" s="3840">
        <v>486</v>
      </c>
      <c r="U9" s="1256">
        <f t="shared" ref="U9:U11" si="0">C9+F9+I9+L9+O9+R9</f>
        <v>1800</v>
      </c>
      <c r="V9" s="1255">
        <f t="shared" ref="V9:V11" si="1">D9+G9+J9+M9+P9+S9</f>
        <v>1539</v>
      </c>
      <c r="W9" s="1255">
        <f t="shared" ref="W9:W11" si="2">E9+H9+K9+N9+Q9+T9</f>
        <v>3339</v>
      </c>
      <c r="X9" s="285"/>
    </row>
    <row r="10" spans="1:24" ht="27.75" customHeight="1" outlineLevel="1" x14ac:dyDescent="0.4">
      <c r="B10" s="1252" t="s">
        <v>172</v>
      </c>
      <c r="C10" s="3842">
        <v>100</v>
      </c>
      <c r="D10" s="3843">
        <v>52</v>
      </c>
      <c r="E10" s="3844">
        <v>152</v>
      </c>
      <c r="F10" s="3842">
        <v>99</v>
      </c>
      <c r="G10" s="3843">
        <v>60</v>
      </c>
      <c r="H10" s="3843">
        <v>159</v>
      </c>
      <c r="I10" s="3843">
        <v>79</v>
      </c>
      <c r="J10" s="3843">
        <v>11</v>
      </c>
      <c r="K10" s="3844">
        <v>90</v>
      </c>
      <c r="L10" s="3842">
        <v>63</v>
      </c>
      <c r="M10" s="3843">
        <v>9</v>
      </c>
      <c r="N10" s="3843">
        <v>72</v>
      </c>
      <c r="O10" s="3843">
        <v>66</v>
      </c>
      <c r="P10" s="3843">
        <v>10</v>
      </c>
      <c r="Q10" s="3844">
        <v>76</v>
      </c>
      <c r="R10" s="3842">
        <v>71</v>
      </c>
      <c r="S10" s="3843">
        <v>6</v>
      </c>
      <c r="T10" s="3843">
        <v>77</v>
      </c>
      <c r="U10" s="1257">
        <f t="shared" si="0"/>
        <v>478</v>
      </c>
      <c r="V10" s="1258">
        <f t="shared" si="1"/>
        <v>148</v>
      </c>
      <c r="W10" s="1258">
        <f t="shared" si="2"/>
        <v>626</v>
      </c>
      <c r="X10" s="285"/>
    </row>
    <row r="11" spans="1:24" ht="34.5" customHeight="1" outlineLevel="1" x14ac:dyDescent="0.4">
      <c r="B11" s="1252" t="s">
        <v>173</v>
      </c>
      <c r="C11" s="3845">
        <v>32</v>
      </c>
      <c r="D11" s="3846">
        <v>106</v>
      </c>
      <c r="E11" s="3847">
        <v>138</v>
      </c>
      <c r="F11" s="3845">
        <v>36</v>
      </c>
      <c r="G11" s="3846">
        <v>127</v>
      </c>
      <c r="H11" s="3846">
        <v>163</v>
      </c>
      <c r="I11" s="3846">
        <v>31</v>
      </c>
      <c r="J11" s="3846">
        <v>60</v>
      </c>
      <c r="K11" s="3847">
        <v>91</v>
      </c>
      <c r="L11" s="3845">
        <v>32</v>
      </c>
      <c r="M11" s="3846">
        <v>69</v>
      </c>
      <c r="N11" s="3846">
        <v>101</v>
      </c>
      <c r="O11" s="3846">
        <v>30</v>
      </c>
      <c r="P11" s="3846">
        <v>82</v>
      </c>
      <c r="Q11" s="3847">
        <v>112</v>
      </c>
      <c r="R11" s="3845"/>
      <c r="S11" s="3846"/>
      <c r="T11" s="3846"/>
      <c r="U11" s="1257">
        <f t="shared" si="0"/>
        <v>161</v>
      </c>
      <c r="V11" s="1258">
        <f t="shared" si="1"/>
        <v>444</v>
      </c>
      <c r="W11" s="1258">
        <f t="shared" si="2"/>
        <v>605</v>
      </c>
      <c r="X11" s="285"/>
    </row>
    <row r="12" spans="1:24" ht="34.5" customHeight="1" outlineLevel="1" thickBot="1" x14ac:dyDescent="0.45">
      <c r="B12" s="1253" t="s">
        <v>174</v>
      </c>
      <c r="C12" s="3848">
        <v>42</v>
      </c>
      <c r="D12" s="3849">
        <v>21</v>
      </c>
      <c r="E12" s="3850">
        <v>63</v>
      </c>
      <c r="F12" s="3848">
        <v>45</v>
      </c>
      <c r="G12" s="3849">
        <v>24</v>
      </c>
      <c r="H12" s="3850">
        <v>69</v>
      </c>
      <c r="I12" s="3848">
        <v>37</v>
      </c>
      <c r="J12" s="3849">
        <v>5</v>
      </c>
      <c r="K12" s="3849">
        <v>42</v>
      </c>
      <c r="L12" s="3849">
        <v>42</v>
      </c>
      <c r="M12" s="3849">
        <v>7</v>
      </c>
      <c r="N12" s="3850">
        <v>49</v>
      </c>
      <c r="O12" s="3848">
        <v>42</v>
      </c>
      <c r="P12" s="3849">
        <v>11</v>
      </c>
      <c r="Q12" s="3849">
        <v>53</v>
      </c>
      <c r="R12" s="3848"/>
      <c r="S12" s="3849"/>
      <c r="T12" s="3849"/>
      <c r="U12" s="1271">
        <f t="shared" ref="U12" si="3">C12+F12+I12+L12+O12+R12</f>
        <v>208</v>
      </c>
      <c r="V12" s="1272">
        <f t="shared" ref="V12" si="4">D12+G12+J12+M12+P12+S12</f>
        <v>68</v>
      </c>
      <c r="W12" s="1272">
        <f t="shared" ref="W12" si="5">E12+H12+K12+N12+Q12+T12</f>
        <v>276</v>
      </c>
    </row>
    <row r="13" spans="1:24" s="656" customFormat="1" ht="45" customHeight="1" outlineLevel="1" thickBot="1" x14ac:dyDescent="0.4">
      <c r="B13" s="1248" t="s">
        <v>16</v>
      </c>
      <c r="C13" s="1273">
        <f t="shared" ref="C13:W13" si="6">SUM(C9:C12)</f>
        <v>506</v>
      </c>
      <c r="D13" s="1273">
        <f t="shared" si="6"/>
        <v>556</v>
      </c>
      <c r="E13" s="1273">
        <f t="shared" si="6"/>
        <v>1062</v>
      </c>
      <c r="F13" s="1273">
        <f t="shared" si="6"/>
        <v>512</v>
      </c>
      <c r="G13" s="1273">
        <f t="shared" si="6"/>
        <v>540</v>
      </c>
      <c r="H13" s="1273">
        <f t="shared" si="6"/>
        <v>1052</v>
      </c>
      <c r="I13" s="1273">
        <f t="shared" si="6"/>
        <v>451</v>
      </c>
      <c r="J13" s="1273">
        <f t="shared" si="6"/>
        <v>319</v>
      </c>
      <c r="K13" s="1273">
        <f t="shared" si="6"/>
        <v>770</v>
      </c>
      <c r="L13" s="1273">
        <f t="shared" si="6"/>
        <v>420</v>
      </c>
      <c r="M13" s="1273">
        <f t="shared" si="6"/>
        <v>253</v>
      </c>
      <c r="N13" s="1273">
        <f t="shared" si="6"/>
        <v>673</v>
      </c>
      <c r="O13" s="1273">
        <f t="shared" si="6"/>
        <v>413</v>
      </c>
      <c r="P13" s="1273">
        <f t="shared" si="6"/>
        <v>313</v>
      </c>
      <c r="Q13" s="1273">
        <f t="shared" si="6"/>
        <v>726</v>
      </c>
      <c r="R13" s="1273">
        <f t="shared" si="6"/>
        <v>345</v>
      </c>
      <c r="S13" s="1273">
        <f t="shared" si="6"/>
        <v>218</v>
      </c>
      <c r="T13" s="1274">
        <f t="shared" si="6"/>
        <v>563</v>
      </c>
      <c r="U13" s="1283">
        <f t="shared" si="6"/>
        <v>2647</v>
      </c>
      <c r="V13" s="1284">
        <f t="shared" si="6"/>
        <v>2199</v>
      </c>
      <c r="W13" s="1285">
        <f t="shared" si="6"/>
        <v>4846</v>
      </c>
    </row>
    <row r="14" spans="1:24" ht="36" customHeight="1" thickBot="1" x14ac:dyDescent="0.4">
      <c r="B14" s="867" t="s">
        <v>23</v>
      </c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1275"/>
      <c r="U14" s="1164"/>
      <c r="V14" s="1153"/>
      <c r="W14" s="1112"/>
      <c r="X14" s="285"/>
    </row>
    <row r="15" spans="1:24" ht="30.75" customHeight="1" thickBot="1" x14ac:dyDescent="0.4">
      <c r="B15" s="869" t="s">
        <v>11</v>
      </c>
      <c r="C15" s="870"/>
      <c r="D15" s="871"/>
      <c r="E15" s="872"/>
      <c r="F15" s="870"/>
      <c r="G15" s="871"/>
      <c r="H15" s="871"/>
      <c r="I15" s="871"/>
      <c r="J15" s="871"/>
      <c r="K15" s="872"/>
      <c r="L15" s="870"/>
      <c r="M15" s="871"/>
      <c r="N15" s="871"/>
      <c r="O15" s="871"/>
      <c r="P15" s="871"/>
      <c r="Q15" s="872"/>
      <c r="R15" s="870"/>
      <c r="S15" s="871"/>
      <c r="T15" s="1276"/>
      <c r="U15" s="1278"/>
      <c r="V15" s="1279"/>
      <c r="W15" s="1279"/>
      <c r="X15" s="285"/>
    </row>
    <row r="16" spans="1:24" ht="30.75" customHeight="1" outlineLevel="1" x14ac:dyDescent="0.35">
      <c r="B16" s="1254" t="s">
        <v>171</v>
      </c>
      <c r="C16" s="3836">
        <v>319</v>
      </c>
      <c r="D16" s="3837">
        <v>82</v>
      </c>
      <c r="E16" s="3838">
        <v>401</v>
      </c>
      <c r="F16" s="3836">
        <v>316</v>
      </c>
      <c r="G16" s="3837">
        <v>94</v>
      </c>
      <c r="H16" s="3837">
        <v>410</v>
      </c>
      <c r="I16" s="3837">
        <v>288</v>
      </c>
      <c r="J16" s="3837">
        <v>32</v>
      </c>
      <c r="K16" s="3838">
        <v>320</v>
      </c>
      <c r="L16" s="3836">
        <v>268</v>
      </c>
      <c r="M16" s="3837">
        <v>21</v>
      </c>
      <c r="N16" s="3837">
        <v>289</v>
      </c>
      <c r="O16" s="3837">
        <v>256</v>
      </c>
      <c r="P16" s="3837">
        <v>35</v>
      </c>
      <c r="Q16" s="3838">
        <v>291</v>
      </c>
      <c r="R16" s="3836">
        <v>269</v>
      </c>
      <c r="S16" s="3837">
        <v>22</v>
      </c>
      <c r="T16" s="3837">
        <v>291</v>
      </c>
      <c r="U16" s="1256">
        <f>C16+F16+I16+L16+O16+R16</f>
        <v>1716</v>
      </c>
      <c r="V16" s="1255">
        <f t="shared" ref="V16:W16" si="7">D16+G16+J16+M16+P16+S16</f>
        <v>286</v>
      </c>
      <c r="W16" s="1255">
        <f t="shared" si="7"/>
        <v>2002</v>
      </c>
      <c r="X16" s="285"/>
    </row>
    <row r="17" spans="2:24" ht="30" customHeight="1" outlineLevel="1" x14ac:dyDescent="0.35">
      <c r="B17" s="1252" t="s">
        <v>172</v>
      </c>
      <c r="C17" s="3852">
        <v>99</v>
      </c>
      <c r="D17" s="3853">
        <v>50</v>
      </c>
      <c r="E17" s="3854">
        <v>149</v>
      </c>
      <c r="F17" s="3855">
        <v>99</v>
      </c>
      <c r="G17" s="3853">
        <v>59</v>
      </c>
      <c r="H17" s="3853">
        <v>158</v>
      </c>
      <c r="I17" s="3853">
        <v>77</v>
      </c>
      <c r="J17" s="3853">
        <v>10</v>
      </c>
      <c r="K17" s="3854">
        <v>87</v>
      </c>
      <c r="L17" s="3855">
        <v>62</v>
      </c>
      <c r="M17" s="3856">
        <v>9</v>
      </c>
      <c r="N17" s="3856">
        <v>71</v>
      </c>
      <c r="O17" s="3853">
        <v>65</v>
      </c>
      <c r="P17" s="3853">
        <v>10</v>
      </c>
      <c r="Q17" s="3854">
        <v>75</v>
      </c>
      <c r="R17" s="3855">
        <v>70</v>
      </c>
      <c r="S17" s="3853">
        <v>6</v>
      </c>
      <c r="T17" s="3853">
        <v>76</v>
      </c>
      <c r="U17" s="1257">
        <f t="shared" ref="U17:U19" si="8">C17+F17+I17+L17+O17+R17</f>
        <v>472</v>
      </c>
      <c r="V17" s="1258">
        <f t="shared" ref="V17:V19" si="9">D17+G17+J17+M17+P17+S17</f>
        <v>144</v>
      </c>
      <c r="W17" s="1258">
        <f t="shared" ref="W17:W19" si="10">E17+H17+K17+N17+Q17+T17</f>
        <v>616</v>
      </c>
      <c r="X17" s="285"/>
    </row>
    <row r="18" spans="2:24" ht="25.5" customHeight="1" outlineLevel="1" x14ac:dyDescent="0.4">
      <c r="B18" s="1252" t="s">
        <v>173</v>
      </c>
      <c r="C18" s="3842">
        <v>30</v>
      </c>
      <c r="D18" s="3843">
        <v>96</v>
      </c>
      <c r="E18" s="3844">
        <v>126</v>
      </c>
      <c r="F18" s="3842">
        <v>30</v>
      </c>
      <c r="G18" s="3843">
        <v>112</v>
      </c>
      <c r="H18" s="3843">
        <v>142</v>
      </c>
      <c r="I18" s="3843">
        <v>30</v>
      </c>
      <c r="J18" s="3843">
        <v>50</v>
      </c>
      <c r="K18" s="3844">
        <v>80</v>
      </c>
      <c r="L18" s="3842">
        <v>30</v>
      </c>
      <c r="M18" s="3843">
        <v>59</v>
      </c>
      <c r="N18" s="3843">
        <v>89</v>
      </c>
      <c r="O18" s="3843">
        <v>29</v>
      </c>
      <c r="P18" s="3843">
        <v>56</v>
      </c>
      <c r="Q18" s="3844">
        <v>85</v>
      </c>
      <c r="R18" s="3842"/>
      <c r="S18" s="3843"/>
      <c r="T18" s="3843"/>
      <c r="U18" s="1257">
        <f t="shared" si="8"/>
        <v>149</v>
      </c>
      <c r="V18" s="1258">
        <f t="shared" si="9"/>
        <v>373</v>
      </c>
      <c r="W18" s="1258">
        <f t="shared" si="10"/>
        <v>522</v>
      </c>
      <c r="X18" s="285"/>
    </row>
    <row r="19" spans="2:24" ht="31.5" customHeight="1" outlineLevel="1" thickBot="1" x14ac:dyDescent="0.45">
      <c r="B19" s="1253" t="s">
        <v>174</v>
      </c>
      <c r="C19" s="3857">
        <v>41</v>
      </c>
      <c r="D19" s="3858">
        <v>20</v>
      </c>
      <c r="E19" s="3851">
        <v>61</v>
      </c>
      <c r="F19" s="3857">
        <v>44</v>
      </c>
      <c r="G19" s="3858">
        <v>24</v>
      </c>
      <c r="H19" s="3851">
        <v>68</v>
      </c>
      <c r="I19" s="3857">
        <v>36</v>
      </c>
      <c r="J19" s="3858">
        <v>3</v>
      </c>
      <c r="K19" s="3858">
        <v>39</v>
      </c>
      <c r="L19" s="3858">
        <v>38</v>
      </c>
      <c r="M19" s="3858">
        <v>7</v>
      </c>
      <c r="N19" s="3851">
        <v>45</v>
      </c>
      <c r="O19" s="3857">
        <v>42</v>
      </c>
      <c r="P19" s="3858">
        <v>10</v>
      </c>
      <c r="Q19" s="3858">
        <v>52</v>
      </c>
      <c r="R19" s="3857"/>
      <c r="S19" s="3858"/>
      <c r="T19" s="3858"/>
      <c r="U19" s="1264">
        <f t="shared" si="8"/>
        <v>201</v>
      </c>
      <c r="V19" s="1265">
        <f t="shared" si="9"/>
        <v>64</v>
      </c>
      <c r="W19" s="1265">
        <f t="shared" si="10"/>
        <v>265</v>
      </c>
      <c r="X19" s="285"/>
    </row>
    <row r="20" spans="2:24" ht="30" customHeight="1" outlineLevel="1" thickBot="1" x14ac:dyDescent="0.4">
      <c r="B20" s="1263" t="s">
        <v>8</v>
      </c>
      <c r="C20" s="1148">
        <f t="shared" ref="C20:W20" si="11">SUM(C16:C19)</f>
        <v>489</v>
      </c>
      <c r="D20" s="1148">
        <f t="shared" si="11"/>
        <v>248</v>
      </c>
      <c r="E20" s="1148">
        <f t="shared" si="11"/>
        <v>737</v>
      </c>
      <c r="F20" s="1148">
        <f t="shared" si="11"/>
        <v>489</v>
      </c>
      <c r="G20" s="1148">
        <f>SUM(G16:G19)</f>
        <v>289</v>
      </c>
      <c r="H20" s="1148">
        <f t="shared" si="11"/>
        <v>778</v>
      </c>
      <c r="I20" s="1148">
        <f t="shared" si="11"/>
        <v>431</v>
      </c>
      <c r="J20" s="1148">
        <f t="shared" si="11"/>
        <v>95</v>
      </c>
      <c r="K20" s="1148">
        <f t="shared" si="11"/>
        <v>526</v>
      </c>
      <c r="L20" s="1148">
        <f t="shared" si="11"/>
        <v>398</v>
      </c>
      <c r="M20" s="1148">
        <f t="shared" si="11"/>
        <v>96</v>
      </c>
      <c r="N20" s="1148">
        <f t="shared" si="11"/>
        <v>494</v>
      </c>
      <c r="O20" s="1148">
        <f t="shared" si="11"/>
        <v>392</v>
      </c>
      <c r="P20" s="1148">
        <f t="shared" si="11"/>
        <v>111</v>
      </c>
      <c r="Q20" s="1148">
        <f t="shared" si="11"/>
        <v>503</v>
      </c>
      <c r="R20" s="1148">
        <f t="shared" si="11"/>
        <v>339</v>
      </c>
      <c r="S20" s="1148">
        <f t="shared" si="11"/>
        <v>28</v>
      </c>
      <c r="T20" s="1149">
        <f t="shared" si="11"/>
        <v>367</v>
      </c>
      <c r="U20" s="1280">
        <f t="shared" si="11"/>
        <v>2538</v>
      </c>
      <c r="V20" s="1148">
        <f t="shared" si="11"/>
        <v>867</v>
      </c>
      <c r="W20" s="1151">
        <f t="shared" si="11"/>
        <v>3405</v>
      </c>
      <c r="X20" s="285"/>
    </row>
    <row r="21" spans="2:24" ht="53.25" customHeight="1" thickBot="1" x14ac:dyDescent="0.4">
      <c r="B21" s="1266" t="s">
        <v>25</v>
      </c>
      <c r="C21" s="1267"/>
      <c r="D21" s="1268"/>
      <c r="E21" s="1269"/>
      <c r="F21" s="1267"/>
      <c r="G21" s="1268"/>
      <c r="H21" s="1268"/>
      <c r="I21" s="1268"/>
      <c r="J21" s="1268"/>
      <c r="K21" s="1269"/>
      <c r="L21" s="1267"/>
      <c r="M21" s="1270"/>
      <c r="N21" s="1270"/>
      <c r="O21" s="1268"/>
      <c r="P21" s="1268"/>
      <c r="Q21" s="1269"/>
      <c r="R21" s="1267"/>
      <c r="S21" s="1268"/>
      <c r="T21" s="1269"/>
      <c r="U21" s="1224"/>
      <c r="V21" s="1224"/>
      <c r="W21" s="1224"/>
      <c r="X21" s="285"/>
    </row>
    <row r="22" spans="2:24" ht="38.25" customHeight="1" outlineLevel="1" x14ac:dyDescent="0.35">
      <c r="B22" s="1254" t="s">
        <v>171</v>
      </c>
      <c r="C22" s="3836">
        <v>13</v>
      </c>
      <c r="D22" s="3837">
        <v>295</v>
      </c>
      <c r="E22" s="3838">
        <v>308</v>
      </c>
      <c r="F22" s="3836">
        <v>16</v>
      </c>
      <c r="G22" s="3837">
        <v>235</v>
      </c>
      <c r="H22" s="3837">
        <v>251</v>
      </c>
      <c r="I22" s="3837">
        <v>16</v>
      </c>
      <c r="J22" s="3837">
        <v>211</v>
      </c>
      <c r="K22" s="3838">
        <v>227</v>
      </c>
      <c r="L22" s="3836">
        <v>15</v>
      </c>
      <c r="M22" s="3837">
        <v>147</v>
      </c>
      <c r="N22" s="3837">
        <v>162</v>
      </c>
      <c r="O22" s="3837">
        <v>19</v>
      </c>
      <c r="P22" s="3837">
        <v>175</v>
      </c>
      <c r="Q22" s="3838">
        <v>194</v>
      </c>
      <c r="R22" s="3836">
        <v>5</v>
      </c>
      <c r="S22" s="3837">
        <v>190</v>
      </c>
      <c r="T22" s="3837">
        <v>195</v>
      </c>
      <c r="U22" s="1256">
        <f>C22+F22+I22+L22+O22+R22</f>
        <v>84</v>
      </c>
      <c r="V22" s="1255">
        <f t="shared" ref="V22:W22" si="12">D22+G22+J22+M22+P22+S22</f>
        <v>1253</v>
      </c>
      <c r="W22" s="1255">
        <f t="shared" si="12"/>
        <v>1337</v>
      </c>
      <c r="X22" s="285"/>
    </row>
    <row r="23" spans="2:24" ht="29.25" customHeight="1" outlineLevel="1" x14ac:dyDescent="0.4">
      <c r="B23" s="1252" t="s">
        <v>172</v>
      </c>
      <c r="C23" s="3842">
        <v>1</v>
      </c>
      <c r="D23" s="3843">
        <v>2</v>
      </c>
      <c r="E23" s="3844">
        <v>3</v>
      </c>
      <c r="F23" s="3842">
        <v>0</v>
      </c>
      <c r="G23" s="3843">
        <v>1</v>
      </c>
      <c r="H23" s="3843">
        <v>1</v>
      </c>
      <c r="I23" s="3843">
        <v>2</v>
      </c>
      <c r="J23" s="3843">
        <v>1</v>
      </c>
      <c r="K23" s="3844">
        <v>3</v>
      </c>
      <c r="L23" s="3842">
        <v>1</v>
      </c>
      <c r="M23" s="3843">
        <v>0</v>
      </c>
      <c r="N23" s="3843">
        <v>1</v>
      </c>
      <c r="O23" s="3843">
        <v>1</v>
      </c>
      <c r="P23" s="3843">
        <v>0</v>
      </c>
      <c r="Q23" s="3844">
        <v>1</v>
      </c>
      <c r="R23" s="3842">
        <v>1</v>
      </c>
      <c r="S23" s="3843">
        <v>0</v>
      </c>
      <c r="T23" s="3843">
        <v>1</v>
      </c>
      <c r="U23" s="1257">
        <f t="shared" ref="U23:U25" si="13">C23+F23+I23+L23+O23+R23</f>
        <v>6</v>
      </c>
      <c r="V23" s="1258">
        <f t="shared" ref="V23:V25" si="14">D23+G23+J23+M23+P23+S23</f>
        <v>4</v>
      </c>
      <c r="W23" s="1258">
        <f t="shared" ref="W23:W25" si="15">E23+H23+K23+N23+Q23+T23</f>
        <v>10</v>
      </c>
      <c r="X23" s="285"/>
    </row>
    <row r="24" spans="2:24" ht="29.25" customHeight="1" outlineLevel="1" x14ac:dyDescent="0.4">
      <c r="B24" s="1252" t="s">
        <v>173</v>
      </c>
      <c r="C24" s="3842">
        <v>2</v>
      </c>
      <c r="D24" s="3843">
        <v>10</v>
      </c>
      <c r="E24" s="3844">
        <v>12</v>
      </c>
      <c r="F24" s="3842">
        <v>6</v>
      </c>
      <c r="G24" s="3843">
        <v>15</v>
      </c>
      <c r="H24" s="3843">
        <v>21</v>
      </c>
      <c r="I24" s="3843">
        <v>1</v>
      </c>
      <c r="J24" s="3843">
        <v>10</v>
      </c>
      <c r="K24" s="3844">
        <v>11</v>
      </c>
      <c r="L24" s="3842">
        <v>2</v>
      </c>
      <c r="M24" s="3843">
        <v>10</v>
      </c>
      <c r="N24" s="3843">
        <v>12</v>
      </c>
      <c r="O24" s="3843">
        <v>1</v>
      </c>
      <c r="P24" s="3843">
        <v>26</v>
      </c>
      <c r="Q24" s="3844">
        <v>27</v>
      </c>
      <c r="R24" s="3842"/>
      <c r="S24" s="3843"/>
      <c r="T24" s="3843"/>
      <c r="U24" s="1257">
        <f t="shared" si="13"/>
        <v>12</v>
      </c>
      <c r="V24" s="1258">
        <f t="shared" si="14"/>
        <v>71</v>
      </c>
      <c r="W24" s="1258">
        <f t="shared" si="15"/>
        <v>83</v>
      </c>
      <c r="X24" s="285"/>
    </row>
    <row r="25" spans="2:24" ht="30.75" customHeight="1" outlineLevel="1" thickBot="1" x14ac:dyDescent="0.45">
      <c r="B25" s="1253" t="s">
        <v>174</v>
      </c>
      <c r="C25" s="3857">
        <v>1</v>
      </c>
      <c r="D25" s="3858">
        <v>1</v>
      </c>
      <c r="E25" s="3851">
        <v>2</v>
      </c>
      <c r="F25" s="3857">
        <v>1</v>
      </c>
      <c r="G25" s="3858">
        <v>0</v>
      </c>
      <c r="H25" s="3858">
        <v>1</v>
      </c>
      <c r="I25" s="3858">
        <v>1</v>
      </c>
      <c r="J25" s="3858">
        <v>2</v>
      </c>
      <c r="K25" s="3851">
        <v>3</v>
      </c>
      <c r="L25" s="3857">
        <v>4</v>
      </c>
      <c r="M25" s="3858">
        <v>0</v>
      </c>
      <c r="N25" s="3858">
        <v>4</v>
      </c>
      <c r="O25" s="3858">
        <v>0</v>
      </c>
      <c r="P25" s="3858">
        <v>1</v>
      </c>
      <c r="Q25" s="3851">
        <v>1</v>
      </c>
      <c r="R25" s="3857"/>
      <c r="S25" s="3858"/>
      <c r="T25" s="3858"/>
      <c r="U25" s="1264">
        <f t="shared" si="13"/>
        <v>7</v>
      </c>
      <c r="V25" s="1265">
        <f t="shared" si="14"/>
        <v>4</v>
      </c>
      <c r="W25" s="1265">
        <f t="shared" si="15"/>
        <v>11</v>
      </c>
      <c r="X25" s="285"/>
    </row>
    <row r="26" spans="2:24" ht="50.25" customHeight="1" outlineLevel="1" thickBot="1" x14ac:dyDescent="0.4">
      <c r="B26" s="712" t="s">
        <v>13</v>
      </c>
      <c r="C26" s="713">
        <f t="shared" ref="C26:W26" si="16">SUM(C22:C25)</f>
        <v>17</v>
      </c>
      <c r="D26" s="713">
        <f t="shared" si="16"/>
        <v>308</v>
      </c>
      <c r="E26" s="713">
        <f t="shared" si="16"/>
        <v>325</v>
      </c>
      <c r="F26" s="713">
        <f t="shared" si="16"/>
        <v>23</v>
      </c>
      <c r="G26" s="713">
        <f t="shared" si="16"/>
        <v>251</v>
      </c>
      <c r="H26" s="713">
        <f t="shared" si="16"/>
        <v>274</v>
      </c>
      <c r="I26" s="713">
        <f t="shared" si="16"/>
        <v>20</v>
      </c>
      <c r="J26" s="713">
        <f t="shared" si="16"/>
        <v>224</v>
      </c>
      <c r="K26" s="713">
        <f t="shared" si="16"/>
        <v>244</v>
      </c>
      <c r="L26" s="713">
        <f t="shared" si="16"/>
        <v>22</v>
      </c>
      <c r="M26" s="713">
        <f t="shared" si="16"/>
        <v>157</v>
      </c>
      <c r="N26" s="713">
        <f t="shared" si="16"/>
        <v>179</v>
      </c>
      <c r="O26" s="713">
        <f t="shared" si="16"/>
        <v>21</v>
      </c>
      <c r="P26" s="713">
        <f t="shared" si="16"/>
        <v>202</v>
      </c>
      <c r="Q26" s="713">
        <f t="shared" si="16"/>
        <v>223</v>
      </c>
      <c r="R26" s="713">
        <f t="shared" si="16"/>
        <v>6</v>
      </c>
      <c r="S26" s="713">
        <f t="shared" si="16"/>
        <v>190</v>
      </c>
      <c r="T26" s="1149">
        <f t="shared" si="16"/>
        <v>196</v>
      </c>
      <c r="U26" s="1150">
        <f t="shared" si="16"/>
        <v>109</v>
      </c>
      <c r="V26" s="1148">
        <f t="shared" si="16"/>
        <v>1332</v>
      </c>
      <c r="W26" s="1151">
        <f t="shared" si="16"/>
        <v>1441</v>
      </c>
      <c r="X26" s="285"/>
    </row>
    <row r="27" spans="2:24" ht="46.5" customHeight="1" thickBot="1" x14ac:dyDescent="0.4">
      <c r="B27" s="1" t="s">
        <v>321</v>
      </c>
      <c r="C27" s="234">
        <f>C20+C26</f>
        <v>506</v>
      </c>
      <c r="D27" s="234">
        <f t="shared" ref="D27:W27" si="17">D20+D26</f>
        <v>556</v>
      </c>
      <c r="E27" s="234">
        <f t="shared" si="17"/>
        <v>1062</v>
      </c>
      <c r="F27" s="234">
        <f t="shared" si="17"/>
        <v>512</v>
      </c>
      <c r="G27" s="234">
        <f t="shared" si="17"/>
        <v>540</v>
      </c>
      <c r="H27" s="234">
        <f t="shared" si="17"/>
        <v>1052</v>
      </c>
      <c r="I27" s="234">
        <f t="shared" si="17"/>
        <v>451</v>
      </c>
      <c r="J27" s="234">
        <f t="shared" si="17"/>
        <v>319</v>
      </c>
      <c r="K27" s="234">
        <f t="shared" si="17"/>
        <v>770</v>
      </c>
      <c r="L27" s="234">
        <f t="shared" si="17"/>
        <v>420</v>
      </c>
      <c r="M27" s="234">
        <f t="shared" si="17"/>
        <v>253</v>
      </c>
      <c r="N27" s="234">
        <f t="shared" si="17"/>
        <v>673</v>
      </c>
      <c r="O27" s="234">
        <f t="shared" si="17"/>
        <v>413</v>
      </c>
      <c r="P27" s="234">
        <f t="shared" si="17"/>
        <v>313</v>
      </c>
      <c r="Q27" s="234">
        <f t="shared" si="17"/>
        <v>726</v>
      </c>
      <c r="R27" s="234">
        <f t="shared" si="17"/>
        <v>345</v>
      </c>
      <c r="S27" s="234">
        <f t="shared" si="17"/>
        <v>218</v>
      </c>
      <c r="T27" s="1277">
        <f t="shared" si="17"/>
        <v>563</v>
      </c>
      <c r="U27" s="1281">
        <f t="shared" si="17"/>
        <v>2647</v>
      </c>
      <c r="V27" s="1281">
        <f t="shared" si="17"/>
        <v>2199</v>
      </c>
      <c r="W27" s="1282">
        <f t="shared" si="17"/>
        <v>4846</v>
      </c>
      <c r="X27" s="285"/>
    </row>
    <row r="28" spans="2:24" x14ac:dyDescent="0.3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9"/>
      <c r="T29" s="7"/>
      <c r="U29" s="7"/>
      <c r="V29" s="7"/>
      <c r="W29" s="7"/>
    </row>
    <row r="30" spans="2:24" x14ac:dyDescent="0.35">
      <c r="B30" s="3871"/>
      <c r="C30" s="3871"/>
      <c r="D30" s="3871"/>
      <c r="E30" s="3871"/>
      <c r="F30" s="3871"/>
      <c r="G30" s="3871"/>
      <c r="H30" s="3871"/>
      <c r="I30" s="3871"/>
      <c r="J30" s="3871"/>
      <c r="K30" s="3871"/>
      <c r="L30" s="3871"/>
      <c r="M30" s="3871"/>
      <c r="N30" s="3871"/>
      <c r="O30" s="3871"/>
      <c r="P30" s="3871"/>
      <c r="Q30" s="3871"/>
      <c r="R30" s="3871"/>
      <c r="S30" s="3871"/>
      <c r="T30" s="3871"/>
      <c r="U30" s="3871"/>
      <c r="V30" s="3871"/>
      <c r="W30" s="3871"/>
    </row>
    <row r="31" spans="2:24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3" spans="2:23" x14ac:dyDescent="0.35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topLeftCell="A8" zoomScale="75" zoomScaleNormal="75" workbookViewId="0">
      <selection activeCell="L40" sqref="L40"/>
    </sheetView>
  </sheetViews>
  <sheetFormatPr defaultRowHeight="12.75" x14ac:dyDescent="0.2"/>
  <cols>
    <col min="1" max="1" width="61.140625" style="28" customWidth="1"/>
    <col min="2" max="2" width="14.28515625" style="28" customWidth="1"/>
    <col min="3" max="3" width="13.85546875" style="28" customWidth="1"/>
    <col min="4" max="4" width="14.28515625" style="28" customWidth="1"/>
    <col min="5" max="5" width="14.85546875" style="28" customWidth="1"/>
    <col min="6" max="6" width="15.7109375" style="28" customWidth="1"/>
    <col min="7" max="7" width="15.42578125" style="28" customWidth="1"/>
    <col min="8" max="8" width="13.85546875" style="28" customWidth="1"/>
    <col min="9" max="9" width="14.7109375" style="28" customWidth="1"/>
    <col min="10" max="10" width="15.85546875" style="28" customWidth="1"/>
    <col min="11" max="115" width="9.140625" style="27"/>
    <col min="116" max="256" width="9.140625" style="28"/>
    <col min="257" max="257" width="61.140625" style="28" customWidth="1"/>
    <col min="258" max="258" width="12.5703125" style="28" customWidth="1"/>
    <col min="259" max="259" width="10.28515625" style="28" customWidth="1"/>
    <col min="260" max="260" width="14.28515625" style="28" customWidth="1"/>
    <col min="261" max="261" width="14.85546875" style="28" customWidth="1"/>
    <col min="262" max="262" width="15.7109375" style="28" customWidth="1"/>
    <col min="263" max="263" width="15.42578125" style="28" customWidth="1"/>
    <col min="264" max="264" width="13.85546875" style="28" customWidth="1"/>
    <col min="265" max="265" width="13.7109375" style="28" customWidth="1"/>
    <col min="266" max="266" width="15.85546875" style="28" customWidth="1"/>
    <col min="267" max="512" width="9.140625" style="28"/>
    <col min="513" max="513" width="61.140625" style="28" customWidth="1"/>
    <col min="514" max="514" width="12.5703125" style="28" customWidth="1"/>
    <col min="515" max="515" width="10.28515625" style="28" customWidth="1"/>
    <col min="516" max="516" width="14.28515625" style="28" customWidth="1"/>
    <col min="517" max="517" width="14.85546875" style="28" customWidth="1"/>
    <col min="518" max="518" width="15.7109375" style="28" customWidth="1"/>
    <col min="519" max="519" width="15.42578125" style="28" customWidth="1"/>
    <col min="520" max="520" width="13.85546875" style="28" customWidth="1"/>
    <col min="521" max="521" width="13.7109375" style="28" customWidth="1"/>
    <col min="522" max="522" width="15.85546875" style="28" customWidth="1"/>
    <col min="523" max="768" width="9.140625" style="28"/>
    <col min="769" max="769" width="61.140625" style="28" customWidth="1"/>
    <col min="770" max="770" width="12.5703125" style="28" customWidth="1"/>
    <col min="771" max="771" width="10.28515625" style="28" customWidth="1"/>
    <col min="772" max="772" width="14.28515625" style="28" customWidth="1"/>
    <col min="773" max="773" width="14.85546875" style="28" customWidth="1"/>
    <col min="774" max="774" width="15.7109375" style="28" customWidth="1"/>
    <col min="775" max="775" width="15.42578125" style="28" customWidth="1"/>
    <col min="776" max="776" width="13.85546875" style="28" customWidth="1"/>
    <col min="777" max="777" width="13.7109375" style="28" customWidth="1"/>
    <col min="778" max="778" width="15.85546875" style="28" customWidth="1"/>
    <col min="779" max="1024" width="9.140625" style="28"/>
    <col min="1025" max="1025" width="61.140625" style="28" customWidth="1"/>
    <col min="1026" max="1026" width="12.5703125" style="28" customWidth="1"/>
    <col min="1027" max="1027" width="10.28515625" style="28" customWidth="1"/>
    <col min="1028" max="1028" width="14.28515625" style="28" customWidth="1"/>
    <col min="1029" max="1029" width="14.85546875" style="28" customWidth="1"/>
    <col min="1030" max="1030" width="15.7109375" style="28" customWidth="1"/>
    <col min="1031" max="1031" width="15.42578125" style="28" customWidth="1"/>
    <col min="1032" max="1032" width="13.85546875" style="28" customWidth="1"/>
    <col min="1033" max="1033" width="13.7109375" style="28" customWidth="1"/>
    <col min="1034" max="1034" width="15.85546875" style="28" customWidth="1"/>
    <col min="1035" max="1280" width="9.140625" style="28"/>
    <col min="1281" max="1281" width="61.140625" style="28" customWidth="1"/>
    <col min="1282" max="1282" width="12.5703125" style="28" customWidth="1"/>
    <col min="1283" max="1283" width="10.28515625" style="28" customWidth="1"/>
    <col min="1284" max="1284" width="14.28515625" style="28" customWidth="1"/>
    <col min="1285" max="1285" width="14.85546875" style="28" customWidth="1"/>
    <col min="1286" max="1286" width="15.7109375" style="28" customWidth="1"/>
    <col min="1287" max="1287" width="15.42578125" style="28" customWidth="1"/>
    <col min="1288" max="1288" width="13.85546875" style="28" customWidth="1"/>
    <col min="1289" max="1289" width="13.7109375" style="28" customWidth="1"/>
    <col min="1290" max="1290" width="15.85546875" style="28" customWidth="1"/>
    <col min="1291" max="1536" width="9.140625" style="28"/>
    <col min="1537" max="1537" width="61.140625" style="28" customWidth="1"/>
    <col min="1538" max="1538" width="12.5703125" style="28" customWidth="1"/>
    <col min="1539" max="1539" width="10.28515625" style="28" customWidth="1"/>
    <col min="1540" max="1540" width="14.28515625" style="28" customWidth="1"/>
    <col min="1541" max="1541" width="14.85546875" style="28" customWidth="1"/>
    <col min="1542" max="1542" width="15.7109375" style="28" customWidth="1"/>
    <col min="1543" max="1543" width="15.42578125" style="28" customWidth="1"/>
    <col min="1544" max="1544" width="13.85546875" style="28" customWidth="1"/>
    <col min="1545" max="1545" width="13.7109375" style="28" customWidth="1"/>
    <col min="1546" max="1546" width="15.85546875" style="28" customWidth="1"/>
    <col min="1547" max="1792" width="9.140625" style="28"/>
    <col min="1793" max="1793" width="61.140625" style="28" customWidth="1"/>
    <col min="1794" max="1794" width="12.5703125" style="28" customWidth="1"/>
    <col min="1795" max="1795" width="10.28515625" style="28" customWidth="1"/>
    <col min="1796" max="1796" width="14.28515625" style="28" customWidth="1"/>
    <col min="1797" max="1797" width="14.85546875" style="28" customWidth="1"/>
    <col min="1798" max="1798" width="15.7109375" style="28" customWidth="1"/>
    <col min="1799" max="1799" width="15.42578125" style="28" customWidth="1"/>
    <col min="1800" max="1800" width="13.85546875" style="28" customWidth="1"/>
    <col min="1801" max="1801" width="13.7109375" style="28" customWidth="1"/>
    <col min="1802" max="1802" width="15.85546875" style="28" customWidth="1"/>
    <col min="1803" max="2048" width="9.140625" style="28"/>
    <col min="2049" max="2049" width="61.140625" style="28" customWidth="1"/>
    <col min="2050" max="2050" width="12.5703125" style="28" customWidth="1"/>
    <col min="2051" max="2051" width="10.28515625" style="28" customWidth="1"/>
    <col min="2052" max="2052" width="14.28515625" style="28" customWidth="1"/>
    <col min="2053" max="2053" width="14.85546875" style="28" customWidth="1"/>
    <col min="2054" max="2054" width="15.7109375" style="28" customWidth="1"/>
    <col min="2055" max="2055" width="15.42578125" style="28" customWidth="1"/>
    <col min="2056" max="2056" width="13.85546875" style="28" customWidth="1"/>
    <col min="2057" max="2057" width="13.7109375" style="28" customWidth="1"/>
    <col min="2058" max="2058" width="15.85546875" style="28" customWidth="1"/>
    <col min="2059" max="2304" width="9.140625" style="28"/>
    <col min="2305" max="2305" width="61.140625" style="28" customWidth="1"/>
    <col min="2306" max="2306" width="12.5703125" style="28" customWidth="1"/>
    <col min="2307" max="2307" width="10.28515625" style="28" customWidth="1"/>
    <col min="2308" max="2308" width="14.28515625" style="28" customWidth="1"/>
    <col min="2309" max="2309" width="14.85546875" style="28" customWidth="1"/>
    <col min="2310" max="2310" width="15.7109375" style="28" customWidth="1"/>
    <col min="2311" max="2311" width="15.42578125" style="28" customWidth="1"/>
    <col min="2312" max="2312" width="13.85546875" style="28" customWidth="1"/>
    <col min="2313" max="2313" width="13.7109375" style="28" customWidth="1"/>
    <col min="2314" max="2314" width="15.85546875" style="28" customWidth="1"/>
    <col min="2315" max="2560" width="9.140625" style="28"/>
    <col min="2561" max="2561" width="61.140625" style="28" customWidth="1"/>
    <col min="2562" max="2562" width="12.5703125" style="28" customWidth="1"/>
    <col min="2563" max="2563" width="10.28515625" style="28" customWidth="1"/>
    <col min="2564" max="2564" width="14.28515625" style="28" customWidth="1"/>
    <col min="2565" max="2565" width="14.85546875" style="28" customWidth="1"/>
    <col min="2566" max="2566" width="15.7109375" style="28" customWidth="1"/>
    <col min="2567" max="2567" width="15.42578125" style="28" customWidth="1"/>
    <col min="2568" max="2568" width="13.85546875" style="28" customWidth="1"/>
    <col min="2569" max="2569" width="13.7109375" style="28" customWidth="1"/>
    <col min="2570" max="2570" width="15.85546875" style="28" customWidth="1"/>
    <col min="2571" max="2816" width="9.140625" style="28"/>
    <col min="2817" max="2817" width="61.140625" style="28" customWidth="1"/>
    <col min="2818" max="2818" width="12.5703125" style="28" customWidth="1"/>
    <col min="2819" max="2819" width="10.28515625" style="28" customWidth="1"/>
    <col min="2820" max="2820" width="14.28515625" style="28" customWidth="1"/>
    <col min="2821" max="2821" width="14.85546875" style="28" customWidth="1"/>
    <col min="2822" max="2822" width="15.7109375" style="28" customWidth="1"/>
    <col min="2823" max="2823" width="15.42578125" style="28" customWidth="1"/>
    <col min="2824" max="2824" width="13.85546875" style="28" customWidth="1"/>
    <col min="2825" max="2825" width="13.7109375" style="28" customWidth="1"/>
    <col min="2826" max="2826" width="15.85546875" style="28" customWidth="1"/>
    <col min="2827" max="3072" width="9.140625" style="28"/>
    <col min="3073" max="3073" width="61.140625" style="28" customWidth="1"/>
    <col min="3074" max="3074" width="12.5703125" style="28" customWidth="1"/>
    <col min="3075" max="3075" width="10.28515625" style="28" customWidth="1"/>
    <col min="3076" max="3076" width="14.28515625" style="28" customWidth="1"/>
    <col min="3077" max="3077" width="14.85546875" style="28" customWidth="1"/>
    <col min="3078" max="3078" width="15.7109375" style="28" customWidth="1"/>
    <col min="3079" max="3079" width="15.42578125" style="28" customWidth="1"/>
    <col min="3080" max="3080" width="13.85546875" style="28" customWidth="1"/>
    <col min="3081" max="3081" width="13.7109375" style="28" customWidth="1"/>
    <col min="3082" max="3082" width="15.85546875" style="28" customWidth="1"/>
    <col min="3083" max="3328" width="9.140625" style="28"/>
    <col min="3329" max="3329" width="61.140625" style="28" customWidth="1"/>
    <col min="3330" max="3330" width="12.5703125" style="28" customWidth="1"/>
    <col min="3331" max="3331" width="10.28515625" style="28" customWidth="1"/>
    <col min="3332" max="3332" width="14.28515625" style="28" customWidth="1"/>
    <col min="3333" max="3333" width="14.85546875" style="28" customWidth="1"/>
    <col min="3334" max="3334" width="15.7109375" style="28" customWidth="1"/>
    <col min="3335" max="3335" width="15.42578125" style="28" customWidth="1"/>
    <col min="3336" max="3336" width="13.85546875" style="28" customWidth="1"/>
    <col min="3337" max="3337" width="13.7109375" style="28" customWidth="1"/>
    <col min="3338" max="3338" width="15.85546875" style="28" customWidth="1"/>
    <col min="3339" max="3584" width="9.140625" style="28"/>
    <col min="3585" max="3585" width="61.140625" style="28" customWidth="1"/>
    <col min="3586" max="3586" width="12.5703125" style="28" customWidth="1"/>
    <col min="3587" max="3587" width="10.28515625" style="28" customWidth="1"/>
    <col min="3588" max="3588" width="14.28515625" style="28" customWidth="1"/>
    <col min="3589" max="3589" width="14.85546875" style="28" customWidth="1"/>
    <col min="3590" max="3590" width="15.7109375" style="28" customWidth="1"/>
    <col min="3591" max="3591" width="15.42578125" style="28" customWidth="1"/>
    <col min="3592" max="3592" width="13.85546875" style="28" customWidth="1"/>
    <col min="3593" max="3593" width="13.7109375" style="28" customWidth="1"/>
    <col min="3594" max="3594" width="15.85546875" style="28" customWidth="1"/>
    <col min="3595" max="3840" width="9.140625" style="28"/>
    <col min="3841" max="3841" width="61.140625" style="28" customWidth="1"/>
    <col min="3842" max="3842" width="12.5703125" style="28" customWidth="1"/>
    <col min="3843" max="3843" width="10.28515625" style="28" customWidth="1"/>
    <col min="3844" max="3844" width="14.28515625" style="28" customWidth="1"/>
    <col min="3845" max="3845" width="14.85546875" style="28" customWidth="1"/>
    <col min="3846" max="3846" width="15.7109375" style="28" customWidth="1"/>
    <col min="3847" max="3847" width="15.42578125" style="28" customWidth="1"/>
    <col min="3848" max="3848" width="13.85546875" style="28" customWidth="1"/>
    <col min="3849" max="3849" width="13.7109375" style="28" customWidth="1"/>
    <col min="3850" max="3850" width="15.85546875" style="28" customWidth="1"/>
    <col min="3851" max="4096" width="9.140625" style="28"/>
    <col min="4097" max="4097" width="61.140625" style="28" customWidth="1"/>
    <col min="4098" max="4098" width="12.5703125" style="28" customWidth="1"/>
    <col min="4099" max="4099" width="10.28515625" style="28" customWidth="1"/>
    <col min="4100" max="4100" width="14.28515625" style="28" customWidth="1"/>
    <col min="4101" max="4101" width="14.85546875" style="28" customWidth="1"/>
    <col min="4102" max="4102" width="15.7109375" style="28" customWidth="1"/>
    <col min="4103" max="4103" width="15.42578125" style="28" customWidth="1"/>
    <col min="4104" max="4104" width="13.85546875" style="28" customWidth="1"/>
    <col min="4105" max="4105" width="13.7109375" style="28" customWidth="1"/>
    <col min="4106" max="4106" width="15.85546875" style="28" customWidth="1"/>
    <col min="4107" max="4352" width="9.140625" style="28"/>
    <col min="4353" max="4353" width="61.140625" style="28" customWidth="1"/>
    <col min="4354" max="4354" width="12.5703125" style="28" customWidth="1"/>
    <col min="4355" max="4355" width="10.28515625" style="28" customWidth="1"/>
    <col min="4356" max="4356" width="14.28515625" style="28" customWidth="1"/>
    <col min="4357" max="4357" width="14.85546875" style="28" customWidth="1"/>
    <col min="4358" max="4358" width="15.7109375" style="28" customWidth="1"/>
    <col min="4359" max="4359" width="15.42578125" style="28" customWidth="1"/>
    <col min="4360" max="4360" width="13.85546875" style="28" customWidth="1"/>
    <col min="4361" max="4361" width="13.7109375" style="28" customWidth="1"/>
    <col min="4362" max="4362" width="15.85546875" style="28" customWidth="1"/>
    <col min="4363" max="4608" width="9.140625" style="28"/>
    <col min="4609" max="4609" width="61.140625" style="28" customWidth="1"/>
    <col min="4610" max="4610" width="12.5703125" style="28" customWidth="1"/>
    <col min="4611" max="4611" width="10.28515625" style="28" customWidth="1"/>
    <col min="4612" max="4612" width="14.28515625" style="28" customWidth="1"/>
    <col min="4613" max="4613" width="14.85546875" style="28" customWidth="1"/>
    <col min="4614" max="4614" width="15.7109375" style="28" customWidth="1"/>
    <col min="4615" max="4615" width="15.42578125" style="28" customWidth="1"/>
    <col min="4616" max="4616" width="13.85546875" style="28" customWidth="1"/>
    <col min="4617" max="4617" width="13.7109375" style="28" customWidth="1"/>
    <col min="4618" max="4618" width="15.85546875" style="28" customWidth="1"/>
    <col min="4619" max="4864" width="9.140625" style="28"/>
    <col min="4865" max="4865" width="61.140625" style="28" customWidth="1"/>
    <col min="4866" max="4866" width="12.5703125" style="28" customWidth="1"/>
    <col min="4867" max="4867" width="10.28515625" style="28" customWidth="1"/>
    <col min="4868" max="4868" width="14.28515625" style="28" customWidth="1"/>
    <col min="4869" max="4869" width="14.85546875" style="28" customWidth="1"/>
    <col min="4870" max="4870" width="15.7109375" style="28" customWidth="1"/>
    <col min="4871" max="4871" width="15.42578125" style="28" customWidth="1"/>
    <col min="4872" max="4872" width="13.85546875" style="28" customWidth="1"/>
    <col min="4873" max="4873" width="13.7109375" style="28" customWidth="1"/>
    <col min="4874" max="4874" width="15.85546875" style="28" customWidth="1"/>
    <col min="4875" max="5120" width="9.140625" style="28"/>
    <col min="5121" max="5121" width="61.140625" style="28" customWidth="1"/>
    <col min="5122" max="5122" width="12.5703125" style="28" customWidth="1"/>
    <col min="5123" max="5123" width="10.28515625" style="28" customWidth="1"/>
    <col min="5124" max="5124" width="14.28515625" style="28" customWidth="1"/>
    <col min="5125" max="5125" width="14.85546875" style="28" customWidth="1"/>
    <col min="5126" max="5126" width="15.7109375" style="28" customWidth="1"/>
    <col min="5127" max="5127" width="15.42578125" style="28" customWidth="1"/>
    <col min="5128" max="5128" width="13.85546875" style="28" customWidth="1"/>
    <col min="5129" max="5129" width="13.7109375" style="28" customWidth="1"/>
    <col min="5130" max="5130" width="15.85546875" style="28" customWidth="1"/>
    <col min="5131" max="5376" width="9.140625" style="28"/>
    <col min="5377" max="5377" width="61.140625" style="28" customWidth="1"/>
    <col min="5378" max="5378" width="12.5703125" style="28" customWidth="1"/>
    <col min="5379" max="5379" width="10.28515625" style="28" customWidth="1"/>
    <col min="5380" max="5380" width="14.28515625" style="28" customWidth="1"/>
    <col min="5381" max="5381" width="14.85546875" style="28" customWidth="1"/>
    <col min="5382" max="5382" width="15.7109375" style="28" customWidth="1"/>
    <col min="5383" max="5383" width="15.42578125" style="28" customWidth="1"/>
    <col min="5384" max="5384" width="13.85546875" style="28" customWidth="1"/>
    <col min="5385" max="5385" width="13.7109375" style="28" customWidth="1"/>
    <col min="5386" max="5386" width="15.85546875" style="28" customWidth="1"/>
    <col min="5387" max="5632" width="9.140625" style="28"/>
    <col min="5633" max="5633" width="61.140625" style="28" customWidth="1"/>
    <col min="5634" max="5634" width="12.5703125" style="28" customWidth="1"/>
    <col min="5635" max="5635" width="10.28515625" style="28" customWidth="1"/>
    <col min="5636" max="5636" width="14.28515625" style="28" customWidth="1"/>
    <col min="5637" max="5637" width="14.85546875" style="28" customWidth="1"/>
    <col min="5638" max="5638" width="15.7109375" style="28" customWidth="1"/>
    <col min="5639" max="5639" width="15.42578125" style="28" customWidth="1"/>
    <col min="5640" max="5640" width="13.85546875" style="28" customWidth="1"/>
    <col min="5641" max="5641" width="13.7109375" style="28" customWidth="1"/>
    <col min="5642" max="5642" width="15.85546875" style="28" customWidth="1"/>
    <col min="5643" max="5888" width="9.140625" style="28"/>
    <col min="5889" max="5889" width="61.140625" style="28" customWidth="1"/>
    <col min="5890" max="5890" width="12.5703125" style="28" customWidth="1"/>
    <col min="5891" max="5891" width="10.28515625" style="28" customWidth="1"/>
    <col min="5892" max="5892" width="14.28515625" style="28" customWidth="1"/>
    <col min="5893" max="5893" width="14.85546875" style="28" customWidth="1"/>
    <col min="5894" max="5894" width="15.7109375" style="28" customWidth="1"/>
    <col min="5895" max="5895" width="15.42578125" style="28" customWidth="1"/>
    <col min="5896" max="5896" width="13.85546875" style="28" customWidth="1"/>
    <col min="5897" max="5897" width="13.7109375" style="28" customWidth="1"/>
    <col min="5898" max="5898" width="15.85546875" style="28" customWidth="1"/>
    <col min="5899" max="6144" width="9.140625" style="28"/>
    <col min="6145" max="6145" width="61.140625" style="28" customWidth="1"/>
    <col min="6146" max="6146" width="12.5703125" style="28" customWidth="1"/>
    <col min="6147" max="6147" width="10.28515625" style="28" customWidth="1"/>
    <col min="6148" max="6148" width="14.28515625" style="28" customWidth="1"/>
    <col min="6149" max="6149" width="14.85546875" style="28" customWidth="1"/>
    <col min="6150" max="6150" width="15.7109375" style="28" customWidth="1"/>
    <col min="6151" max="6151" width="15.42578125" style="28" customWidth="1"/>
    <col min="6152" max="6152" width="13.85546875" style="28" customWidth="1"/>
    <col min="6153" max="6153" width="13.7109375" style="28" customWidth="1"/>
    <col min="6154" max="6154" width="15.85546875" style="28" customWidth="1"/>
    <col min="6155" max="6400" width="9.140625" style="28"/>
    <col min="6401" max="6401" width="61.140625" style="28" customWidth="1"/>
    <col min="6402" max="6402" width="12.5703125" style="28" customWidth="1"/>
    <col min="6403" max="6403" width="10.28515625" style="28" customWidth="1"/>
    <col min="6404" max="6404" width="14.28515625" style="28" customWidth="1"/>
    <col min="6405" max="6405" width="14.85546875" style="28" customWidth="1"/>
    <col min="6406" max="6406" width="15.7109375" style="28" customWidth="1"/>
    <col min="6407" max="6407" width="15.42578125" style="28" customWidth="1"/>
    <col min="6408" max="6408" width="13.85546875" style="28" customWidth="1"/>
    <col min="6409" max="6409" width="13.7109375" style="28" customWidth="1"/>
    <col min="6410" max="6410" width="15.85546875" style="28" customWidth="1"/>
    <col min="6411" max="6656" width="9.140625" style="28"/>
    <col min="6657" max="6657" width="61.140625" style="28" customWidth="1"/>
    <col min="6658" max="6658" width="12.5703125" style="28" customWidth="1"/>
    <col min="6659" max="6659" width="10.28515625" style="28" customWidth="1"/>
    <col min="6660" max="6660" width="14.28515625" style="28" customWidth="1"/>
    <col min="6661" max="6661" width="14.85546875" style="28" customWidth="1"/>
    <col min="6662" max="6662" width="15.7109375" style="28" customWidth="1"/>
    <col min="6663" max="6663" width="15.42578125" style="28" customWidth="1"/>
    <col min="6664" max="6664" width="13.85546875" style="28" customWidth="1"/>
    <col min="6665" max="6665" width="13.7109375" style="28" customWidth="1"/>
    <col min="6666" max="6666" width="15.85546875" style="28" customWidth="1"/>
    <col min="6667" max="6912" width="9.140625" style="28"/>
    <col min="6913" max="6913" width="61.140625" style="28" customWidth="1"/>
    <col min="6914" max="6914" width="12.5703125" style="28" customWidth="1"/>
    <col min="6915" max="6915" width="10.28515625" style="28" customWidth="1"/>
    <col min="6916" max="6916" width="14.28515625" style="28" customWidth="1"/>
    <col min="6917" max="6917" width="14.85546875" style="28" customWidth="1"/>
    <col min="6918" max="6918" width="15.7109375" style="28" customWidth="1"/>
    <col min="6919" max="6919" width="15.42578125" style="28" customWidth="1"/>
    <col min="6920" max="6920" width="13.85546875" style="28" customWidth="1"/>
    <col min="6921" max="6921" width="13.7109375" style="28" customWidth="1"/>
    <col min="6922" max="6922" width="15.85546875" style="28" customWidth="1"/>
    <col min="6923" max="7168" width="9.140625" style="28"/>
    <col min="7169" max="7169" width="61.140625" style="28" customWidth="1"/>
    <col min="7170" max="7170" width="12.5703125" style="28" customWidth="1"/>
    <col min="7171" max="7171" width="10.28515625" style="28" customWidth="1"/>
    <col min="7172" max="7172" width="14.28515625" style="28" customWidth="1"/>
    <col min="7173" max="7173" width="14.85546875" style="28" customWidth="1"/>
    <col min="7174" max="7174" width="15.7109375" style="28" customWidth="1"/>
    <col min="7175" max="7175" width="15.42578125" style="28" customWidth="1"/>
    <col min="7176" max="7176" width="13.85546875" style="28" customWidth="1"/>
    <col min="7177" max="7177" width="13.7109375" style="28" customWidth="1"/>
    <col min="7178" max="7178" width="15.85546875" style="28" customWidth="1"/>
    <col min="7179" max="7424" width="9.140625" style="28"/>
    <col min="7425" max="7425" width="61.140625" style="28" customWidth="1"/>
    <col min="7426" max="7426" width="12.5703125" style="28" customWidth="1"/>
    <col min="7427" max="7427" width="10.28515625" style="28" customWidth="1"/>
    <col min="7428" max="7428" width="14.28515625" style="28" customWidth="1"/>
    <col min="7429" max="7429" width="14.85546875" style="28" customWidth="1"/>
    <col min="7430" max="7430" width="15.7109375" style="28" customWidth="1"/>
    <col min="7431" max="7431" width="15.42578125" style="28" customWidth="1"/>
    <col min="7432" max="7432" width="13.85546875" style="28" customWidth="1"/>
    <col min="7433" max="7433" width="13.7109375" style="28" customWidth="1"/>
    <col min="7434" max="7434" width="15.85546875" style="28" customWidth="1"/>
    <col min="7435" max="7680" width="9.140625" style="28"/>
    <col min="7681" max="7681" width="61.140625" style="28" customWidth="1"/>
    <col min="7682" max="7682" width="12.5703125" style="28" customWidth="1"/>
    <col min="7683" max="7683" width="10.28515625" style="28" customWidth="1"/>
    <col min="7684" max="7684" width="14.28515625" style="28" customWidth="1"/>
    <col min="7685" max="7685" width="14.85546875" style="28" customWidth="1"/>
    <col min="7686" max="7686" width="15.7109375" style="28" customWidth="1"/>
    <col min="7687" max="7687" width="15.42578125" style="28" customWidth="1"/>
    <col min="7688" max="7688" width="13.85546875" style="28" customWidth="1"/>
    <col min="7689" max="7689" width="13.7109375" style="28" customWidth="1"/>
    <col min="7690" max="7690" width="15.85546875" style="28" customWidth="1"/>
    <col min="7691" max="7936" width="9.140625" style="28"/>
    <col min="7937" max="7937" width="61.140625" style="28" customWidth="1"/>
    <col min="7938" max="7938" width="12.5703125" style="28" customWidth="1"/>
    <col min="7939" max="7939" width="10.28515625" style="28" customWidth="1"/>
    <col min="7940" max="7940" width="14.28515625" style="28" customWidth="1"/>
    <col min="7941" max="7941" width="14.85546875" style="28" customWidth="1"/>
    <col min="7942" max="7942" width="15.7109375" style="28" customWidth="1"/>
    <col min="7943" max="7943" width="15.42578125" style="28" customWidth="1"/>
    <col min="7944" max="7944" width="13.85546875" style="28" customWidth="1"/>
    <col min="7945" max="7945" width="13.7109375" style="28" customWidth="1"/>
    <col min="7946" max="7946" width="15.85546875" style="28" customWidth="1"/>
    <col min="7947" max="8192" width="9.140625" style="28"/>
    <col min="8193" max="8193" width="61.140625" style="28" customWidth="1"/>
    <col min="8194" max="8194" width="12.5703125" style="28" customWidth="1"/>
    <col min="8195" max="8195" width="10.28515625" style="28" customWidth="1"/>
    <col min="8196" max="8196" width="14.28515625" style="28" customWidth="1"/>
    <col min="8197" max="8197" width="14.85546875" style="28" customWidth="1"/>
    <col min="8198" max="8198" width="15.7109375" style="28" customWidth="1"/>
    <col min="8199" max="8199" width="15.42578125" style="28" customWidth="1"/>
    <col min="8200" max="8200" width="13.85546875" style="28" customWidth="1"/>
    <col min="8201" max="8201" width="13.7109375" style="28" customWidth="1"/>
    <col min="8202" max="8202" width="15.85546875" style="28" customWidth="1"/>
    <col min="8203" max="8448" width="9.140625" style="28"/>
    <col min="8449" max="8449" width="61.140625" style="28" customWidth="1"/>
    <col min="8450" max="8450" width="12.5703125" style="28" customWidth="1"/>
    <col min="8451" max="8451" width="10.28515625" style="28" customWidth="1"/>
    <col min="8452" max="8452" width="14.28515625" style="28" customWidth="1"/>
    <col min="8453" max="8453" width="14.85546875" style="28" customWidth="1"/>
    <col min="8454" max="8454" width="15.7109375" style="28" customWidth="1"/>
    <col min="8455" max="8455" width="15.42578125" style="28" customWidth="1"/>
    <col min="8456" max="8456" width="13.85546875" style="28" customWidth="1"/>
    <col min="8457" max="8457" width="13.7109375" style="28" customWidth="1"/>
    <col min="8458" max="8458" width="15.85546875" style="28" customWidth="1"/>
    <col min="8459" max="8704" width="9.140625" style="28"/>
    <col min="8705" max="8705" width="61.140625" style="28" customWidth="1"/>
    <col min="8706" max="8706" width="12.5703125" style="28" customWidth="1"/>
    <col min="8707" max="8707" width="10.28515625" style="28" customWidth="1"/>
    <col min="8708" max="8708" width="14.28515625" style="28" customWidth="1"/>
    <col min="8709" max="8709" width="14.85546875" style="28" customWidth="1"/>
    <col min="8710" max="8710" width="15.7109375" style="28" customWidth="1"/>
    <col min="8711" max="8711" width="15.42578125" style="28" customWidth="1"/>
    <col min="8712" max="8712" width="13.85546875" style="28" customWidth="1"/>
    <col min="8713" max="8713" width="13.7109375" style="28" customWidth="1"/>
    <col min="8714" max="8714" width="15.85546875" style="28" customWidth="1"/>
    <col min="8715" max="8960" width="9.140625" style="28"/>
    <col min="8961" max="8961" width="61.140625" style="28" customWidth="1"/>
    <col min="8962" max="8962" width="12.5703125" style="28" customWidth="1"/>
    <col min="8963" max="8963" width="10.28515625" style="28" customWidth="1"/>
    <col min="8964" max="8964" width="14.28515625" style="28" customWidth="1"/>
    <col min="8965" max="8965" width="14.85546875" style="28" customWidth="1"/>
    <col min="8966" max="8966" width="15.7109375" style="28" customWidth="1"/>
    <col min="8967" max="8967" width="15.42578125" style="28" customWidth="1"/>
    <col min="8968" max="8968" width="13.85546875" style="28" customWidth="1"/>
    <col min="8969" max="8969" width="13.7109375" style="28" customWidth="1"/>
    <col min="8970" max="8970" width="15.85546875" style="28" customWidth="1"/>
    <col min="8971" max="9216" width="9.140625" style="28"/>
    <col min="9217" max="9217" width="61.140625" style="28" customWidth="1"/>
    <col min="9218" max="9218" width="12.5703125" style="28" customWidth="1"/>
    <col min="9219" max="9219" width="10.28515625" style="28" customWidth="1"/>
    <col min="9220" max="9220" width="14.28515625" style="28" customWidth="1"/>
    <col min="9221" max="9221" width="14.85546875" style="28" customWidth="1"/>
    <col min="9222" max="9222" width="15.7109375" style="28" customWidth="1"/>
    <col min="9223" max="9223" width="15.42578125" style="28" customWidth="1"/>
    <col min="9224" max="9224" width="13.85546875" style="28" customWidth="1"/>
    <col min="9225" max="9225" width="13.7109375" style="28" customWidth="1"/>
    <col min="9226" max="9226" width="15.85546875" style="28" customWidth="1"/>
    <col min="9227" max="9472" width="9.140625" style="28"/>
    <col min="9473" max="9473" width="61.140625" style="28" customWidth="1"/>
    <col min="9474" max="9474" width="12.5703125" style="28" customWidth="1"/>
    <col min="9475" max="9475" width="10.28515625" style="28" customWidth="1"/>
    <col min="9476" max="9476" width="14.28515625" style="28" customWidth="1"/>
    <col min="9477" max="9477" width="14.85546875" style="28" customWidth="1"/>
    <col min="9478" max="9478" width="15.7109375" style="28" customWidth="1"/>
    <col min="9479" max="9479" width="15.42578125" style="28" customWidth="1"/>
    <col min="9480" max="9480" width="13.85546875" style="28" customWidth="1"/>
    <col min="9481" max="9481" width="13.7109375" style="28" customWidth="1"/>
    <col min="9482" max="9482" width="15.85546875" style="28" customWidth="1"/>
    <col min="9483" max="9728" width="9.140625" style="28"/>
    <col min="9729" max="9729" width="61.140625" style="28" customWidth="1"/>
    <col min="9730" max="9730" width="12.5703125" style="28" customWidth="1"/>
    <col min="9731" max="9731" width="10.28515625" style="28" customWidth="1"/>
    <col min="9732" max="9732" width="14.28515625" style="28" customWidth="1"/>
    <col min="9733" max="9733" width="14.85546875" style="28" customWidth="1"/>
    <col min="9734" max="9734" width="15.7109375" style="28" customWidth="1"/>
    <col min="9735" max="9735" width="15.42578125" style="28" customWidth="1"/>
    <col min="9736" max="9736" width="13.85546875" style="28" customWidth="1"/>
    <col min="9737" max="9737" width="13.7109375" style="28" customWidth="1"/>
    <col min="9738" max="9738" width="15.85546875" style="28" customWidth="1"/>
    <col min="9739" max="9984" width="9.140625" style="28"/>
    <col min="9985" max="9985" width="61.140625" style="28" customWidth="1"/>
    <col min="9986" max="9986" width="12.5703125" style="28" customWidth="1"/>
    <col min="9987" max="9987" width="10.28515625" style="28" customWidth="1"/>
    <col min="9988" max="9988" width="14.28515625" style="28" customWidth="1"/>
    <col min="9989" max="9989" width="14.85546875" style="28" customWidth="1"/>
    <col min="9990" max="9990" width="15.7109375" style="28" customWidth="1"/>
    <col min="9991" max="9991" width="15.42578125" style="28" customWidth="1"/>
    <col min="9992" max="9992" width="13.85546875" style="28" customWidth="1"/>
    <col min="9993" max="9993" width="13.7109375" style="28" customWidth="1"/>
    <col min="9994" max="9994" width="15.85546875" style="28" customWidth="1"/>
    <col min="9995" max="10240" width="9.140625" style="28"/>
    <col min="10241" max="10241" width="61.140625" style="28" customWidth="1"/>
    <col min="10242" max="10242" width="12.5703125" style="28" customWidth="1"/>
    <col min="10243" max="10243" width="10.28515625" style="28" customWidth="1"/>
    <col min="10244" max="10244" width="14.28515625" style="28" customWidth="1"/>
    <col min="10245" max="10245" width="14.85546875" style="28" customWidth="1"/>
    <col min="10246" max="10246" width="15.7109375" style="28" customWidth="1"/>
    <col min="10247" max="10247" width="15.42578125" style="28" customWidth="1"/>
    <col min="10248" max="10248" width="13.85546875" style="28" customWidth="1"/>
    <col min="10249" max="10249" width="13.7109375" style="28" customWidth="1"/>
    <col min="10250" max="10250" width="15.85546875" style="28" customWidth="1"/>
    <col min="10251" max="10496" width="9.140625" style="28"/>
    <col min="10497" max="10497" width="61.140625" style="28" customWidth="1"/>
    <col min="10498" max="10498" width="12.5703125" style="28" customWidth="1"/>
    <col min="10499" max="10499" width="10.28515625" style="28" customWidth="1"/>
    <col min="10500" max="10500" width="14.28515625" style="28" customWidth="1"/>
    <col min="10501" max="10501" width="14.85546875" style="28" customWidth="1"/>
    <col min="10502" max="10502" width="15.7109375" style="28" customWidth="1"/>
    <col min="10503" max="10503" width="15.42578125" style="28" customWidth="1"/>
    <col min="10504" max="10504" width="13.85546875" style="28" customWidth="1"/>
    <col min="10505" max="10505" width="13.7109375" style="28" customWidth="1"/>
    <col min="10506" max="10506" width="15.85546875" style="28" customWidth="1"/>
    <col min="10507" max="10752" width="9.140625" style="28"/>
    <col min="10753" max="10753" width="61.140625" style="28" customWidth="1"/>
    <col min="10754" max="10754" width="12.5703125" style="28" customWidth="1"/>
    <col min="10755" max="10755" width="10.28515625" style="28" customWidth="1"/>
    <col min="10756" max="10756" width="14.28515625" style="28" customWidth="1"/>
    <col min="10757" max="10757" width="14.85546875" style="28" customWidth="1"/>
    <col min="10758" max="10758" width="15.7109375" style="28" customWidth="1"/>
    <col min="10759" max="10759" width="15.42578125" style="28" customWidth="1"/>
    <col min="10760" max="10760" width="13.85546875" style="28" customWidth="1"/>
    <col min="10761" max="10761" width="13.7109375" style="28" customWidth="1"/>
    <col min="10762" max="10762" width="15.85546875" style="28" customWidth="1"/>
    <col min="10763" max="11008" width="9.140625" style="28"/>
    <col min="11009" max="11009" width="61.140625" style="28" customWidth="1"/>
    <col min="11010" max="11010" width="12.5703125" style="28" customWidth="1"/>
    <col min="11011" max="11011" width="10.28515625" style="28" customWidth="1"/>
    <col min="11012" max="11012" width="14.28515625" style="28" customWidth="1"/>
    <col min="11013" max="11013" width="14.85546875" style="28" customWidth="1"/>
    <col min="11014" max="11014" width="15.7109375" style="28" customWidth="1"/>
    <col min="11015" max="11015" width="15.42578125" style="28" customWidth="1"/>
    <col min="11016" max="11016" width="13.85546875" style="28" customWidth="1"/>
    <col min="11017" max="11017" width="13.7109375" style="28" customWidth="1"/>
    <col min="11018" max="11018" width="15.85546875" style="28" customWidth="1"/>
    <col min="11019" max="11264" width="9.140625" style="28"/>
    <col min="11265" max="11265" width="61.140625" style="28" customWidth="1"/>
    <col min="11266" max="11266" width="12.5703125" style="28" customWidth="1"/>
    <col min="11267" max="11267" width="10.28515625" style="28" customWidth="1"/>
    <col min="11268" max="11268" width="14.28515625" style="28" customWidth="1"/>
    <col min="11269" max="11269" width="14.85546875" style="28" customWidth="1"/>
    <col min="11270" max="11270" width="15.7109375" style="28" customWidth="1"/>
    <col min="11271" max="11271" width="15.42578125" style="28" customWidth="1"/>
    <col min="11272" max="11272" width="13.85546875" style="28" customWidth="1"/>
    <col min="11273" max="11273" width="13.7109375" style="28" customWidth="1"/>
    <col min="11274" max="11274" width="15.85546875" style="28" customWidth="1"/>
    <col min="11275" max="11520" width="9.140625" style="28"/>
    <col min="11521" max="11521" width="61.140625" style="28" customWidth="1"/>
    <col min="11522" max="11522" width="12.5703125" style="28" customWidth="1"/>
    <col min="11523" max="11523" width="10.28515625" style="28" customWidth="1"/>
    <col min="11524" max="11524" width="14.28515625" style="28" customWidth="1"/>
    <col min="11525" max="11525" width="14.85546875" style="28" customWidth="1"/>
    <col min="11526" max="11526" width="15.7109375" style="28" customWidth="1"/>
    <col min="11527" max="11527" width="15.42578125" style="28" customWidth="1"/>
    <col min="11528" max="11528" width="13.85546875" style="28" customWidth="1"/>
    <col min="11529" max="11529" width="13.7109375" style="28" customWidth="1"/>
    <col min="11530" max="11530" width="15.85546875" style="28" customWidth="1"/>
    <col min="11531" max="11776" width="9.140625" style="28"/>
    <col min="11777" max="11777" width="61.140625" style="28" customWidth="1"/>
    <col min="11778" max="11778" width="12.5703125" style="28" customWidth="1"/>
    <col min="11779" max="11779" width="10.28515625" style="28" customWidth="1"/>
    <col min="11780" max="11780" width="14.28515625" style="28" customWidth="1"/>
    <col min="11781" max="11781" width="14.85546875" style="28" customWidth="1"/>
    <col min="11782" max="11782" width="15.7109375" style="28" customWidth="1"/>
    <col min="11783" max="11783" width="15.42578125" style="28" customWidth="1"/>
    <col min="11784" max="11784" width="13.85546875" style="28" customWidth="1"/>
    <col min="11785" max="11785" width="13.7109375" style="28" customWidth="1"/>
    <col min="11786" max="11786" width="15.85546875" style="28" customWidth="1"/>
    <col min="11787" max="12032" width="9.140625" style="28"/>
    <col min="12033" max="12033" width="61.140625" style="28" customWidth="1"/>
    <col min="12034" max="12034" width="12.5703125" style="28" customWidth="1"/>
    <col min="12035" max="12035" width="10.28515625" style="28" customWidth="1"/>
    <col min="12036" max="12036" width="14.28515625" style="28" customWidth="1"/>
    <col min="12037" max="12037" width="14.85546875" style="28" customWidth="1"/>
    <col min="12038" max="12038" width="15.7109375" style="28" customWidth="1"/>
    <col min="12039" max="12039" width="15.42578125" style="28" customWidth="1"/>
    <col min="12040" max="12040" width="13.85546875" style="28" customWidth="1"/>
    <col min="12041" max="12041" width="13.7109375" style="28" customWidth="1"/>
    <col min="12042" max="12042" width="15.85546875" style="28" customWidth="1"/>
    <col min="12043" max="12288" width="9.140625" style="28"/>
    <col min="12289" max="12289" width="61.140625" style="28" customWidth="1"/>
    <col min="12290" max="12290" width="12.5703125" style="28" customWidth="1"/>
    <col min="12291" max="12291" width="10.28515625" style="28" customWidth="1"/>
    <col min="12292" max="12292" width="14.28515625" style="28" customWidth="1"/>
    <col min="12293" max="12293" width="14.85546875" style="28" customWidth="1"/>
    <col min="12294" max="12294" width="15.7109375" style="28" customWidth="1"/>
    <col min="12295" max="12295" width="15.42578125" style="28" customWidth="1"/>
    <col min="12296" max="12296" width="13.85546875" style="28" customWidth="1"/>
    <col min="12297" max="12297" width="13.7109375" style="28" customWidth="1"/>
    <col min="12298" max="12298" width="15.85546875" style="28" customWidth="1"/>
    <col min="12299" max="12544" width="9.140625" style="28"/>
    <col min="12545" max="12545" width="61.140625" style="28" customWidth="1"/>
    <col min="12546" max="12546" width="12.5703125" style="28" customWidth="1"/>
    <col min="12547" max="12547" width="10.28515625" style="28" customWidth="1"/>
    <col min="12548" max="12548" width="14.28515625" style="28" customWidth="1"/>
    <col min="12549" max="12549" width="14.85546875" style="28" customWidth="1"/>
    <col min="12550" max="12550" width="15.7109375" style="28" customWidth="1"/>
    <col min="12551" max="12551" width="15.42578125" style="28" customWidth="1"/>
    <col min="12552" max="12552" width="13.85546875" style="28" customWidth="1"/>
    <col min="12553" max="12553" width="13.7109375" style="28" customWidth="1"/>
    <col min="12554" max="12554" width="15.85546875" style="28" customWidth="1"/>
    <col min="12555" max="12800" width="9.140625" style="28"/>
    <col min="12801" max="12801" width="61.140625" style="28" customWidth="1"/>
    <col min="12802" max="12802" width="12.5703125" style="28" customWidth="1"/>
    <col min="12803" max="12803" width="10.28515625" style="28" customWidth="1"/>
    <col min="12804" max="12804" width="14.28515625" style="28" customWidth="1"/>
    <col min="12805" max="12805" width="14.85546875" style="28" customWidth="1"/>
    <col min="12806" max="12806" width="15.7109375" style="28" customWidth="1"/>
    <col min="12807" max="12807" width="15.42578125" style="28" customWidth="1"/>
    <col min="12808" max="12808" width="13.85546875" style="28" customWidth="1"/>
    <col min="12809" max="12809" width="13.7109375" style="28" customWidth="1"/>
    <col min="12810" max="12810" width="15.85546875" style="28" customWidth="1"/>
    <col min="12811" max="13056" width="9.140625" style="28"/>
    <col min="13057" max="13057" width="61.140625" style="28" customWidth="1"/>
    <col min="13058" max="13058" width="12.5703125" style="28" customWidth="1"/>
    <col min="13059" max="13059" width="10.28515625" style="28" customWidth="1"/>
    <col min="13060" max="13060" width="14.28515625" style="28" customWidth="1"/>
    <col min="13061" max="13061" width="14.85546875" style="28" customWidth="1"/>
    <col min="13062" max="13062" width="15.7109375" style="28" customWidth="1"/>
    <col min="13063" max="13063" width="15.42578125" style="28" customWidth="1"/>
    <col min="13064" max="13064" width="13.85546875" style="28" customWidth="1"/>
    <col min="13065" max="13065" width="13.7109375" style="28" customWidth="1"/>
    <col min="13066" max="13066" width="15.85546875" style="28" customWidth="1"/>
    <col min="13067" max="13312" width="9.140625" style="28"/>
    <col min="13313" max="13313" width="61.140625" style="28" customWidth="1"/>
    <col min="13314" max="13314" width="12.5703125" style="28" customWidth="1"/>
    <col min="13315" max="13315" width="10.28515625" style="28" customWidth="1"/>
    <col min="13316" max="13316" width="14.28515625" style="28" customWidth="1"/>
    <col min="13317" max="13317" width="14.85546875" style="28" customWidth="1"/>
    <col min="13318" max="13318" width="15.7109375" style="28" customWidth="1"/>
    <col min="13319" max="13319" width="15.42578125" style="28" customWidth="1"/>
    <col min="13320" max="13320" width="13.85546875" style="28" customWidth="1"/>
    <col min="13321" max="13321" width="13.7109375" style="28" customWidth="1"/>
    <col min="13322" max="13322" width="15.85546875" style="28" customWidth="1"/>
    <col min="13323" max="13568" width="9.140625" style="28"/>
    <col min="13569" max="13569" width="61.140625" style="28" customWidth="1"/>
    <col min="13570" max="13570" width="12.5703125" style="28" customWidth="1"/>
    <col min="13571" max="13571" width="10.28515625" style="28" customWidth="1"/>
    <col min="13572" max="13572" width="14.28515625" style="28" customWidth="1"/>
    <col min="13573" max="13573" width="14.85546875" style="28" customWidth="1"/>
    <col min="13574" max="13574" width="15.7109375" style="28" customWidth="1"/>
    <col min="13575" max="13575" width="15.42578125" style="28" customWidth="1"/>
    <col min="13576" max="13576" width="13.85546875" style="28" customWidth="1"/>
    <col min="13577" max="13577" width="13.7109375" style="28" customWidth="1"/>
    <col min="13578" max="13578" width="15.85546875" style="28" customWidth="1"/>
    <col min="13579" max="13824" width="9.140625" style="28"/>
    <col min="13825" max="13825" width="61.140625" style="28" customWidth="1"/>
    <col min="13826" max="13826" width="12.5703125" style="28" customWidth="1"/>
    <col min="13827" max="13827" width="10.28515625" style="28" customWidth="1"/>
    <col min="13828" max="13828" width="14.28515625" style="28" customWidth="1"/>
    <col min="13829" max="13829" width="14.85546875" style="28" customWidth="1"/>
    <col min="13830" max="13830" width="15.7109375" style="28" customWidth="1"/>
    <col min="13831" max="13831" width="15.42578125" style="28" customWidth="1"/>
    <col min="13832" max="13832" width="13.85546875" style="28" customWidth="1"/>
    <col min="13833" max="13833" width="13.7109375" style="28" customWidth="1"/>
    <col min="13834" max="13834" width="15.85546875" style="28" customWidth="1"/>
    <col min="13835" max="14080" width="9.140625" style="28"/>
    <col min="14081" max="14081" width="61.140625" style="28" customWidth="1"/>
    <col min="14082" max="14082" width="12.5703125" style="28" customWidth="1"/>
    <col min="14083" max="14083" width="10.28515625" style="28" customWidth="1"/>
    <col min="14084" max="14084" width="14.28515625" style="28" customWidth="1"/>
    <col min="14085" max="14085" width="14.85546875" style="28" customWidth="1"/>
    <col min="14086" max="14086" width="15.7109375" style="28" customWidth="1"/>
    <col min="14087" max="14087" width="15.42578125" style="28" customWidth="1"/>
    <col min="14088" max="14088" width="13.85546875" style="28" customWidth="1"/>
    <col min="14089" max="14089" width="13.7109375" style="28" customWidth="1"/>
    <col min="14090" max="14090" width="15.85546875" style="28" customWidth="1"/>
    <col min="14091" max="14336" width="9.140625" style="28"/>
    <col min="14337" max="14337" width="61.140625" style="28" customWidth="1"/>
    <col min="14338" max="14338" width="12.5703125" style="28" customWidth="1"/>
    <col min="14339" max="14339" width="10.28515625" style="28" customWidth="1"/>
    <col min="14340" max="14340" width="14.28515625" style="28" customWidth="1"/>
    <col min="14341" max="14341" width="14.85546875" style="28" customWidth="1"/>
    <col min="14342" max="14342" width="15.7109375" style="28" customWidth="1"/>
    <col min="14343" max="14343" width="15.42578125" style="28" customWidth="1"/>
    <col min="14344" max="14344" width="13.85546875" style="28" customWidth="1"/>
    <col min="14345" max="14345" width="13.7109375" style="28" customWidth="1"/>
    <col min="14346" max="14346" width="15.85546875" style="28" customWidth="1"/>
    <col min="14347" max="14592" width="9.140625" style="28"/>
    <col min="14593" max="14593" width="61.140625" style="28" customWidth="1"/>
    <col min="14594" max="14594" width="12.5703125" style="28" customWidth="1"/>
    <col min="14595" max="14595" width="10.28515625" style="28" customWidth="1"/>
    <col min="14596" max="14596" width="14.28515625" style="28" customWidth="1"/>
    <col min="14597" max="14597" width="14.85546875" style="28" customWidth="1"/>
    <col min="14598" max="14598" width="15.7109375" style="28" customWidth="1"/>
    <col min="14599" max="14599" width="15.42578125" style="28" customWidth="1"/>
    <col min="14600" max="14600" width="13.85546875" style="28" customWidth="1"/>
    <col min="14601" max="14601" width="13.7109375" style="28" customWidth="1"/>
    <col min="14602" max="14602" width="15.85546875" style="28" customWidth="1"/>
    <col min="14603" max="14848" width="9.140625" style="28"/>
    <col min="14849" max="14849" width="61.140625" style="28" customWidth="1"/>
    <col min="14850" max="14850" width="12.5703125" style="28" customWidth="1"/>
    <col min="14851" max="14851" width="10.28515625" style="28" customWidth="1"/>
    <col min="14852" max="14852" width="14.28515625" style="28" customWidth="1"/>
    <col min="14853" max="14853" width="14.85546875" style="28" customWidth="1"/>
    <col min="14854" max="14854" width="15.7109375" style="28" customWidth="1"/>
    <col min="14855" max="14855" width="15.42578125" style="28" customWidth="1"/>
    <col min="14856" max="14856" width="13.85546875" style="28" customWidth="1"/>
    <col min="14857" max="14857" width="13.7109375" style="28" customWidth="1"/>
    <col min="14858" max="14858" width="15.85546875" style="28" customWidth="1"/>
    <col min="14859" max="15104" width="9.140625" style="28"/>
    <col min="15105" max="15105" width="61.140625" style="28" customWidth="1"/>
    <col min="15106" max="15106" width="12.5703125" style="28" customWidth="1"/>
    <col min="15107" max="15107" width="10.28515625" style="28" customWidth="1"/>
    <col min="15108" max="15108" width="14.28515625" style="28" customWidth="1"/>
    <col min="15109" max="15109" width="14.85546875" style="28" customWidth="1"/>
    <col min="15110" max="15110" width="15.7109375" style="28" customWidth="1"/>
    <col min="15111" max="15111" width="15.42578125" style="28" customWidth="1"/>
    <col min="15112" max="15112" width="13.85546875" style="28" customWidth="1"/>
    <col min="15113" max="15113" width="13.7109375" style="28" customWidth="1"/>
    <col min="15114" max="15114" width="15.85546875" style="28" customWidth="1"/>
    <col min="15115" max="15360" width="9.140625" style="28"/>
    <col min="15361" max="15361" width="61.140625" style="28" customWidth="1"/>
    <col min="15362" max="15362" width="12.5703125" style="28" customWidth="1"/>
    <col min="15363" max="15363" width="10.28515625" style="28" customWidth="1"/>
    <col min="15364" max="15364" width="14.28515625" style="28" customWidth="1"/>
    <col min="15365" max="15365" width="14.85546875" style="28" customWidth="1"/>
    <col min="15366" max="15366" width="15.7109375" style="28" customWidth="1"/>
    <col min="15367" max="15367" width="15.42578125" style="28" customWidth="1"/>
    <col min="15368" max="15368" width="13.85546875" style="28" customWidth="1"/>
    <col min="15369" max="15369" width="13.7109375" style="28" customWidth="1"/>
    <col min="15370" max="15370" width="15.85546875" style="28" customWidth="1"/>
    <col min="15371" max="15616" width="9.140625" style="28"/>
    <col min="15617" max="15617" width="61.140625" style="28" customWidth="1"/>
    <col min="15618" max="15618" width="12.5703125" style="28" customWidth="1"/>
    <col min="15619" max="15619" width="10.28515625" style="28" customWidth="1"/>
    <col min="15620" max="15620" width="14.28515625" style="28" customWidth="1"/>
    <col min="15621" max="15621" width="14.85546875" style="28" customWidth="1"/>
    <col min="15622" max="15622" width="15.7109375" style="28" customWidth="1"/>
    <col min="15623" max="15623" width="15.42578125" style="28" customWidth="1"/>
    <col min="15624" max="15624" width="13.85546875" style="28" customWidth="1"/>
    <col min="15625" max="15625" width="13.7109375" style="28" customWidth="1"/>
    <col min="15626" max="15626" width="15.85546875" style="28" customWidth="1"/>
    <col min="15627" max="15872" width="9.140625" style="28"/>
    <col min="15873" max="15873" width="61.140625" style="28" customWidth="1"/>
    <col min="15874" max="15874" width="12.5703125" style="28" customWidth="1"/>
    <col min="15875" max="15875" width="10.28515625" style="28" customWidth="1"/>
    <col min="15876" max="15876" width="14.28515625" style="28" customWidth="1"/>
    <col min="15877" max="15877" width="14.85546875" style="28" customWidth="1"/>
    <col min="15878" max="15878" width="15.7109375" style="28" customWidth="1"/>
    <col min="15879" max="15879" width="15.42578125" style="28" customWidth="1"/>
    <col min="15880" max="15880" width="13.85546875" style="28" customWidth="1"/>
    <col min="15881" max="15881" width="13.7109375" style="28" customWidth="1"/>
    <col min="15882" max="15882" width="15.85546875" style="28" customWidth="1"/>
    <col min="15883" max="16128" width="9.140625" style="28"/>
    <col min="16129" max="16129" width="61.140625" style="28" customWidth="1"/>
    <col min="16130" max="16130" width="12.5703125" style="28" customWidth="1"/>
    <col min="16131" max="16131" width="10.28515625" style="28" customWidth="1"/>
    <col min="16132" max="16132" width="14.28515625" style="28" customWidth="1"/>
    <col min="16133" max="16133" width="14.85546875" style="28" customWidth="1"/>
    <col min="16134" max="16134" width="15.7109375" style="28" customWidth="1"/>
    <col min="16135" max="16135" width="15.42578125" style="28" customWidth="1"/>
    <col min="16136" max="16136" width="13.85546875" style="28" customWidth="1"/>
    <col min="16137" max="16137" width="13.7109375" style="28" customWidth="1"/>
    <col min="16138" max="16138" width="15.85546875" style="28" customWidth="1"/>
    <col min="16139" max="16384" width="9.140625" style="28"/>
  </cols>
  <sheetData>
    <row r="1" spans="1:115" s="86" customFormat="1" ht="19.149999999999999" customHeight="1" thickBot="1" x14ac:dyDescent="0.3">
      <c r="A1" s="4006" t="s">
        <v>40</v>
      </c>
      <c r="B1" s="4006"/>
      <c r="C1" s="4006"/>
      <c r="D1" s="4006"/>
      <c r="E1" s="4006"/>
      <c r="F1" s="4006"/>
      <c r="G1" s="4006"/>
      <c r="H1" s="4006"/>
      <c r="I1" s="4006"/>
      <c r="J1" s="4006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</row>
    <row r="2" spans="1:115" s="86" customFormat="1" ht="16.5" thickBot="1" x14ac:dyDescent="0.3">
      <c r="A2" s="4007" t="s">
        <v>369</v>
      </c>
      <c r="B2" s="4008"/>
      <c r="C2" s="4008"/>
      <c r="D2" s="4008"/>
      <c r="E2" s="4008"/>
      <c r="F2" s="4008"/>
      <c r="G2" s="4008"/>
      <c r="H2" s="4009"/>
      <c r="I2" s="4009"/>
      <c r="J2" s="4010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</row>
    <row r="3" spans="1:115" s="86" customFormat="1" ht="16.5" thickBot="1" x14ac:dyDescent="0.3">
      <c r="A3" s="4011" t="s">
        <v>9</v>
      </c>
      <c r="B3" s="4014" t="s">
        <v>286</v>
      </c>
      <c r="C3" s="4009"/>
      <c r="D3" s="4015"/>
      <c r="E3" s="4014" t="s">
        <v>73</v>
      </c>
      <c r="F3" s="4009"/>
      <c r="G3" s="4015"/>
      <c r="H3" s="2034"/>
      <c r="I3" s="2034"/>
      <c r="J3" s="2035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</row>
    <row r="4" spans="1:115" s="86" customFormat="1" ht="14.45" customHeight="1" thickBot="1" x14ac:dyDescent="0.3">
      <c r="A4" s="4012"/>
      <c r="B4" s="4016">
        <v>1</v>
      </c>
      <c r="C4" s="4017"/>
      <c r="D4" s="4018"/>
      <c r="E4" s="4019">
        <v>2</v>
      </c>
      <c r="F4" s="4017"/>
      <c r="G4" s="4017"/>
      <c r="H4" s="4016" t="s">
        <v>41</v>
      </c>
      <c r="I4" s="4017"/>
      <c r="J4" s="4020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</row>
    <row r="5" spans="1:115" s="86" customFormat="1" ht="10.15" customHeight="1" thickBot="1" x14ac:dyDescent="0.3">
      <c r="A5" s="4012"/>
      <c r="B5" s="4016"/>
      <c r="C5" s="4017"/>
      <c r="D5" s="4018"/>
      <c r="E5" s="4019"/>
      <c r="F5" s="4017"/>
      <c r="G5" s="4017"/>
      <c r="H5" s="4016"/>
      <c r="I5" s="4017"/>
      <c r="J5" s="4020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</row>
    <row r="6" spans="1:115" s="86" customFormat="1" ht="21" customHeight="1" thickBot="1" x14ac:dyDescent="0.3">
      <c r="A6" s="4012"/>
      <c r="B6" s="4021" t="s">
        <v>42</v>
      </c>
      <c r="C6" s="4022"/>
      <c r="D6" s="4023"/>
      <c r="E6" s="4022" t="s">
        <v>42</v>
      </c>
      <c r="F6" s="4022"/>
      <c r="G6" s="4022"/>
      <c r="H6" s="4016"/>
      <c r="I6" s="4017"/>
      <c r="J6" s="4020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</row>
    <row r="7" spans="1:115" s="86" customFormat="1" ht="58.5" customHeight="1" thickBot="1" x14ac:dyDescent="0.3">
      <c r="A7" s="4013"/>
      <c r="B7" s="2091" t="s">
        <v>26</v>
      </c>
      <c r="C7" s="2092" t="s">
        <v>43</v>
      </c>
      <c r="D7" s="2093" t="s">
        <v>4</v>
      </c>
      <c r="E7" s="2091" t="s">
        <v>26</v>
      </c>
      <c r="F7" s="2092" t="s">
        <v>43</v>
      </c>
      <c r="G7" s="2099" t="s">
        <v>4</v>
      </c>
      <c r="H7" s="2091" t="s">
        <v>26</v>
      </c>
      <c r="I7" s="2092" t="s">
        <v>43</v>
      </c>
      <c r="J7" s="2090" t="s">
        <v>4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</row>
    <row r="8" spans="1:115" s="86" customFormat="1" ht="15.75" x14ac:dyDescent="0.25">
      <c r="A8" s="2036" t="s">
        <v>44</v>
      </c>
      <c r="B8" s="2086"/>
      <c r="C8" s="442"/>
      <c r="D8" s="2125" t="s">
        <v>7</v>
      </c>
      <c r="E8" s="2133"/>
      <c r="F8" s="2087"/>
      <c r="G8" s="2088"/>
      <c r="H8" s="2107"/>
      <c r="I8" s="2088"/>
      <c r="J8" s="2089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</row>
    <row r="9" spans="1:115" s="87" customFormat="1" ht="15.75" x14ac:dyDescent="0.25">
      <c r="A9" s="2037" t="s">
        <v>45</v>
      </c>
      <c r="B9" s="2038">
        <f>B20+B30</f>
        <v>23</v>
      </c>
      <c r="C9" s="2039">
        <f t="shared" ref="B9:F16" si="0">C20+C30</f>
        <v>0</v>
      </c>
      <c r="D9" s="2040">
        <f>D20+D30</f>
        <v>23</v>
      </c>
      <c r="E9" s="2108">
        <f>E20+E30</f>
        <v>19</v>
      </c>
      <c r="F9" s="2039">
        <f>F20+F30</f>
        <v>0</v>
      </c>
      <c r="G9" s="2040">
        <f>G20+G30</f>
        <v>19</v>
      </c>
      <c r="H9" s="2108">
        <f>E9+B9</f>
        <v>42</v>
      </c>
      <c r="I9" s="2040">
        <f>F9+C9</f>
        <v>0</v>
      </c>
      <c r="J9" s="2041">
        <f>G9+D9</f>
        <v>42</v>
      </c>
    </row>
    <row r="10" spans="1:115" s="87" customFormat="1" ht="15.75" x14ac:dyDescent="0.25">
      <c r="A10" s="2042" t="s">
        <v>46</v>
      </c>
      <c r="B10" s="2038">
        <f>B21+B31</f>
        <v>20</v>
      </c>
      <c r="C10" s="2039">
        <f t="shared" si="0"/>
        <v>0</v>
      </c>
      <c r="D10" s="2040">
        <f t="shared" si="0"/>
        <v>20</v>
      </c>
      <c r="E10" s="2108">
        <f>E21+E31</f>
        <v>17</v>
      </c>
      <c r="F10" s="2039">
        <f>F21+F31</f>
        <v>0</v>
      </c>
      <c r="G10" s="2040">
        <f t="shared" ref="G10:G15" si="1">G21+G31</f>
        <v>17</v>
      </c>
      <c r="H10" s="2108">
        <f t="shared" ref="H10:J16" si="2">E10+B10</f>
        <v>37</v>
      </c>
      <c r="I10" s="2040">
        <f t="shared" si="2"/>
        <v>0</v>
      </c>
      <c r="J10" s="2041">
        <f t="shared" si="2"/>
        <v>37</v>
      </c>
    </row>
    <row r="11" spans="1:115" s="87" customFormat="1" ht="15.75" x14ac:dyDescent="0.25">
      <c r="A11" s="2043" t="s">
        <v>47</v>
      </c>
      <c r="B11" s="2038">
        <f>B22+B32</f>
        <v>30</v>
      </c>
      <c r="C11" s="2039">
        <f t="shared" si="0"/>
        <v>1</v>
      </c>
      <c r="D11" s="2040">
        <f t="shared" si="0"/>
        <v>31</v>
      </c>
      <c r="E11" s="2108">
        <f t="shared" si="0"/>
        <v>33</v>
      </c>
      <c r="F11" s="2039">
        <f t="shared" si="0"/>
        <v>1</v>
      </c>
      <c r="G11" s="2040">
        <f t="shared" si="1"/>
        <v>34</v>
      </c>
      <c r="H11" s="2108">
        <f t="shared" si="2"/>
        <v>63</v>
      </c>
      <c r="I11" s="2040">
        <f t="shared" si="2"/>
        <v>2</v>
      </c>
      <c r="J11" s="2041">
        <f t="shared" si="2"/>
        <v>65</v>
      </c>
    </row>
    <row r="12" spans="1:115" s="87" customFormat="1" ht="15.75" x14ac:dyDescent="0.25">
      <c r="A12" s="2037" t="s">
        <v>79</v>
      </c>
      <c r="B12" s="2038">
        <f>B23+B33</f>
        <v>0</v>
      </c>
      <c r="C12" s="2039">
        <f t="shared" si="0"/>
        <v>0</v>
      </c>
      <c r="D12" s="2040">
        <f t="shared" si="0"/>
        <v>0</v>
      </c>
      <c r="E12" s="2108">
        <f t="shared" si="0"/>
        <v>0</v>
      </c>
      <c r="F12" s="2039">
        <f t="shared" si="0"/>
        <v>0</v>
      </c>
      <c r="G12" s="2040">
        <f t="shared" si="1"/>
        <v>0</v>
      </c>
      <c r="H12" s="2108">
        <f t="shared" si="2"/>
        <v>0</v>
      </c>
      <c r="I12" s="2040">
        <f t="shared" si="2"/>
        <v>0</v>
      </c>
      <c r="J12" s="2041">
        <f t="shared" si="2"/>
        <v>0</v>
      </c>
    </row>
    <row r="13" spans="1:115" s="87" customFormat="1" ht="15.75" x14ac:dyDescent="0.25">
      <c r="A13" s="2044" t="s">
        <v>49</v>
      </c>
      <c r="B13" s="2038">
        <f t="shared" si="0"/>
        <v>10</v>
      </c>
      <c r="C13" s="2039">
        <f t="shared" si="0"/>
        <v>0</v>
      </c>
      <c r="D13" s="2040">
        <f t="shared" si="0"/>
        <v>10</v>
      </c>
      <c r="E13" s="2108">
        <f t="shared" si="0"/>
        <v>9</v>
      </c>
      <c r="F13" s="2039">
        <f t="shared" si="0"/>
        <v>1</v>
      </c>
      <c r="G13" s="2040">
        <f t="shared" si="1"/>
        <v>10</v>
      </c>
      <c r="H13" s="2108">
        <f t="shared" si="2"/>
        <v>19</v>
      </c>
      <c r="I13" s="2040">
        <f t="shared" si="2"/>
        <v>1</v>
      </c>
      <c r="J13" s="2041">
        <f t="shared" si="2"/>
        <v>20</v>
      </c>
    </row>
    <row r="14" spans="1:115" s="87" customFormat="1" ht="14.25" customHeight="1" x14ac:dyDescent="0.25">
      <c r="A14" s="2045" t="s">
        <v>50</v>
      </c>
      <c r="B14" s="2038">
        <f t="shared" si="0"/>
        <v>19</v>
      </c>
      <c r="C14" s="2039">
        <f t="shared" si="0"/>
        <v>1</v>
      </c>
      <c r="D14" s="2040">
        <f t="shared" si="0"/>
        <v>20</v>
      </c>
      <c r="E14" s="2108">
        <f t="shared" si="0"/>
        <v>14</v>
      </c>
      <c r="F14" s="2039">
        <f t="shared" si="0"/>
        <v>0</v>
      </c>
      <c r="G14" s="2040">
        <f t="shared" si="1"/>
        <v>14</v>
      </c>
      <c r="H14" s="2108">
        <f t="shared" si="2"/>
        <v>33</v>
      </c>
      <c r="I14" s="2040">
        <f t="shared" si="2"/>
        <v>1</v>
      </c>
      <c r="J14" s="2041">
        <f t="shared" si="2"/>
        <v>34</v>
      </c>
    </row>
    <row r="15" spans="1:115" s="87" customFormat="1" ht="15.75" x14ac:dyDescent="0.25">
      <c r="A15" s="2046" t="s">
        <v>51</v>
      </c>
      <c r="B15" s="2038">
        <f t="shared" si="0"/>
        <v>9</v>
      </c>
      <c r="C15" s="2039">
        <f t="shared" si="0"/>
        <v>0</v>
      </c>
      <c r="D15" s="2040">
        <f t="shared" si="0"/>
        <v>9</v>
      </c>
      <c r="E15" s="2108">
        <f>E26+E36</f>
        <v>9</v>
      </c>
      <c r="F15" s="2039">
        <f t="shared" si="0"/>
        <v>0</v>
      </c>
      <c r="G15" s="2040">
        <f t="shared" si="1"/>
        <v>9</v>
      </c>
      <c r="H15" s="2108">
        <f t="shared" si="2"/>
        <v>18</v>
      </c>
      <c r="I15" s="2040">
        <f t="shared" si="2"/>
        <v>0</v>
      </c>
      <c r="J15" s="2041">
        <f t="shared" si="2"/>
        <v>18</v>
      </c>
    </row>
    <row r="16" spans="1:115" s="87" customFormat="1" ht="16.5" thickBot="1" x14ac:dyDescent="0.3">
      <c r="A16" s="2047" t="s">
        <v>52</v>
      </c>
      <c r="B16" s="2048">
        <f t="shared" si="0"/>
        <v>22</v>
      </c>
      <c r="C16" s="2049">
        <f t="shared" si="0"/>
        <v>0</v>
      </c>
      <c r="D16" s="2050">
        <f t="shared" si="0"/>
        <v>22</v>
      </c>
      <c r="E16" s="2109">
        <f t="shared" si="0"/>
        <v>22</v>
      </c>
      <c r="F16" s="2049">
        <f t="shared" si="0"/>
        <v>0</v>
      </c>
      <c r="G16" s="2050">
        <f>G27+G37</f>
        <v>22</v>
      </c>
      <c r="H16" s="2109">
        <f>E16+B16</f>
        <v>44</v>
      </c>
      <c r="I16" s="2050">
        <f t="shared" si="2"/>
        <v>0</v>
      </c>
      <c r="J16" s="2051">
        <f>G16+D16</f>
        <v>44</v>
      </c>
    </row>
    <row r="17" spans="1:115" s="86" customFormat="1" ht="16.5" thickBot="1" x14ac:dyDescent="0.3">
      <c r="A17" s="2052" t="s">
        <v>12</v>
      </c>
      <c r="B17" s="956">
        <f t="shared" ref="B17:G17" si="3">SUM(B8:B16)</f>
        <v>133</v>
      </c>
      <c r="C17" s="2053">
        <f t="shared" si="3"/>
        <v>2</v>
      </c>
      <c r="D17" s="2053">
        <f t="shared" si="3"/>
        <v>135</v>
      </c>
      <c r="E17" s="950">
        <f t="shared" si="3"/>
        <v>123</v>
      </c>
      <c r="F17" s="2053">
        <f t="shared" si="3"/>
        <v>2</v>
      </c>
      <c r="G17" s="2053">
        <f t="shared" si="3"/>
        <v>125</v>
      </c>
      <c r="H17" s="957">
        <f>E17+B17</f>
        <v>256</v>
      </c>
      <c r="I17" s="2054">
        <f>F17+C17</f>
        <v>4</v>
      </c>
      <c r="J17" s="270">
        <f>G17+D17</f>
        <v>260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</row>
    <row r="18" spans="1:115" s="86" customFormat="1" ht="15.75" x14ac:dyDescent="0.25">
      <c r="A18" s="2055" t="s">
        <v>23</v>
      </c>
      <c r="B18" s="822"/>
      <c r="C18" s="823"/>
      <c r="D18" s="2126"/>
      <c r="E18" s="2134"/>
      <c r="F18" s="2056"/>
      <c r="G18" s="2057"/>
      <c r="H18" s="958"/>
      <c r="I18" s="2057"/>
      <c r="J18" s="824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</row>
    <row r="19" spans="1:115" s="86" customFormat="1" ht="15.75" x14ac:dyDescent="0.25">
      <c r="A19" s="2055" t="s">
        <v>11</v>
      </c>
      <c r="B19" s="822"/>
      <c r="C19" s="823"/>
      <c r="D19" s="2126"/>
      <c r="E19" s="2135"/>
      <c r="F19" s="2058"/>
      <c r="G19" s="2100"/>
      <c r="H19" s="2110"/>
      <c r="I19" s="2059"/>
      <c r="J19" s="2111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</row>
    <row r="20" spans="1:115" s="87" customFormat="1" ht="15.75" x14ac:dyDescent="0.25">
      <c r="A20" s="2037" t="s">
        <v>45</v>
      </c>
      <c r="B20" s="2060">
        <v>23</v>
      </c>
      <c r="C20" s="2061">
        <v>0</v>
      </c>
      <c r="D20" s="2040">
        <f>C20+B20</f>
        <v>23</v>
      </c>
      <c r="E20" s="2108">
        <v>19</v>
      </c>
      <c r="F20" s="2038">
        <v>0</v>
      </c>
      <c r="G20" s="2040">
        <f t="shared" ref="G20:G27" si="4">F20+E20</f>
        <v>19</v>
      </c>
      <c r="H20" s="2112">
        <f>B20+E20</f>
        <v>42</v>
      </c>
      <c r="I20" s="2062">
        <f>C20+F20</f>
        <v>0</v>
      </c>
      <c r="J20" s="2113">
        <f>G20+D20</f>
        <v>42</v>
      </c>
    </row>
    <row r="21" spans="1:115" s="87" customFormat="1" ht="15.75" x14ac:dyDescent="0.25">
      <c r="A21" s="2042" t="s">
        <v>46</v>
      </c>
      <c r="B21" s="205">
        <v>20</v>
      </c>
      <c r="C21" s="271">
        <v>0</v>
      </c>
      <c r="D21" s="2040">
        <f t="shared" ref="D21:D26" si="5">C21+B21</f>
        <v>20</v>
      </c>
      <c r="E21" s="2108">
        <v>15</v>
      </c>
      <c r="F21" s="2038">
        <v>0</v>
      </c>
      <c r="G21" s="2040">
        <f t="shared" si="4"/>
        <v>15</v>
      </c>
      <c r="H21" s="2112">
        <f t="shared" ref="H21:I27" si="6">B21+E21</f>
        <v>35</v>
      </c>
      <c r="I21" s="2062">
        <f t="shared" si="6"/>
        <v>0</v>
      </c>
      <c r="J21" s="2113">
        <f t="shared" ref="J21:J27" si="7">G21+D21</f>
        <v>35</v>
      </c>
    </row>
    <row r="22" spans="1:115" s="86" customFormat="1" ht="15.75" x14ac:dyDescent="0.25">
      <c r="A22" s="2043" t="s">
        <v>47</v>
      </c>
      <c r="B22" s="2060">
        <v>29</v>
      </c>
      <c r="C22" s="2061">
        <v>1</v>
      </c>
      <c r="D22" s="2040">
        <f t="shared" si="5"/>
        <v>30</v>
      </c>
      <c r="E22" s="2108">
        <v>31</v>
      </c>
      <c r="F22" s="2038">
        <v>1</v>
      </c>
      <c r="G22" s="2040">
        <f t="shared" si="4"/>
        <v>32</v>
      </c>
      <c r="H22" s="2114">
        <f t="shared" si="6"/>
        <v>60</v>
      </c>
      <c r="I22" s="2063">
        <f t="shared" si="6"/>
        <v>2</v>
      </c>
      <c r="J22" s="2115">
        <f t="shared" si="7"/>
        <v>62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</row>
    <row r="23" spans="1:115" s="86" customFormat="1" ht="15.75" x14ac:dyDescent="0.25">
      <c r="A23" s="2037" t="s">
        <v>48</v>
      </c>
      <c r="B23" s="2060">
        <v>0</v>
      </c>
      <c r="C23" s="2061">
        <v>0</v>
      </c>
      <c r="D23" s="2040">
        <f t="shared" si="5"/>
        <v>0</v>
      </c>
      <c r="E23" s="2108">
        <v>0</v>
      </c>
      <c r="F23" s="2038">
        <v>0</v>
      </c>
      <c r="G23" s="2040">
        <f t="shared" si="4"/>
        <v>0</v>
      </c>
      <c r="H23" s="2114">
        <f t="shared" si="6"/>
        <v>0</v>
      </c>
      <c r="I23" s="2063">
        <f t="shared" si="6"/>
        <v>0</v>
      </c>
      <c r="J23" s="2115">
        <f>G23+D23</f>
        <v>0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</row>
    <row r="24" spans="1:115" s="87" customFormat="1" ht="15.75" x14ac:dyDescent="0.25">
      <c r="A24" s="2044" t="s">
        <v>49</v>
      </c>
      <c r="B24" s="2060">
        <v>10</v>
      </c>
      <c r="C24" s="2061">
        <v>0</v>
      </c>
      <c r="D24" s="2040">
        <f t="shared" si="5"/>
        <v>10</v>
      </c>
      <c r="E24" s="2108">
        <v>9</v>
      </c>
      <c r="F24" s="2038">
        <v>1</v>
      </c>
      <c r="G24" s="2040">
        <f t="shared" si="4"/>
        <v>10</v>
      </c>
      <c r="H24" s="2112">
        <f t="shared" si="6"/>
        <v>19</v>
      </c>
      <c r="I24" s="2062">
        <f t="shared" si="6"/>
        <v>1</v>
      </c>
      <c r="J24" s="2113">
        <f t="shared" si="7"/>
        <v>20</v>
      </c>
    </row>
    <row r="25" spans="1:115" s="86" customFormat="1" ht="15.75" x14ac:dyDescent="0.25">
      <c r="A25" s="2045" t="s">
        <v>50</v>
      </c>
      <c r="B25" s="2064">
        <v>19</v>
      </c>
      <c r="C25" s="2065">
        <v>1</v>
      </c>
      <c r="D25" s="2040">
        <f t="shared" si="5"/>
        <v>20</v>
      </c>
      <c r="E25" s="2108">
        <v>14</v>
      </c>
      <c r="F25" s="2038">
        <v>0</v>
      </c>
      <c r="G25" s="2040">
        <f t="shared" si="4"/>
        <v>14</v>
      </c>
      <c r="H25" s="2114">
        <f t="shared" si="6"/>
        <v>33</v>
      </c>
      <c r="I25" s="2063">
        <f t="shared" si="6"/>
        <v>1</v>
      </c>
      <c r="J25" s="2115">
        <f t="shared" si="7"/>
        <v>34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</row>
    <row r="26" spans="1:115" s="86" customFormat="1" ht="15.75" x14ac:dyDescent="0.25">
      <c r="A26" s="2046" t="s">
        <v>51</v>
      </c>
      <c r="B26" s="2064">
        <v>9</v>
      </c>
      <c r="C26" s="2065">
        <v>0</v>
      </c>
      <c r="D26" s="2040">
        <f t="shared" si="5"/>
        <v>9</v>
      </c>
      <c r="E26" s="2108">
        <v>9</v>
      </c>
      <c r="F26" s="2038">
        <v>0</v>
      </c>
      <c r="G26" s="2040">
        <f t="shared" si="4"/>
        <v>9</v>
      </c>
      <c r="H26" s="2114">
        <f t="shared" si="6"/>
        <v>18</v>
      </c>
      <c r="I26" s="2063">
        <f t="shared" si="6"/>
        <v>0</v>
      </c>
      <c r="J26" s="2115">
        <f t="shared" si="7"/>
        <v>18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</row>
    <row r="27" spans="1:115" s="86" customFormat="1" ht="16.5" thickBot="1" x14ac:dyDescent="0.3">
      <c r="A27" s="2047" t="s">
        <v>52</v>
      </c>
      <c r="B27" s="2064">
        <v>22</v>
      </c>
      <c r="C27" s="2065">
        <v>0</v>
      </c>
      <c r="D27" s="2050">
        <f>C27+B27</f>
        <v>22</v>
      </c>
      <c r="E27" s="2109">
        <v>22</v>
      </c>
      <c r="F27" s="2048">
        <v>0</v>
      </c>
      <c r="G27" s="2050">
        <f t="shared" si="4"/>
        <v>22</v>
      </c>
      <c r="H27" s="2116">
        <f t="shared" si="6"/>
        <v>44</v>
      </c>
      <c r="I27" s="2066">
        <f t="shared" si="6"/>
        <v>0</v>
      </c>
      <c r="J27" s="2117">
        <f t="shared" si="7"/>
        <v>44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</row>
    <row r="28" spans="1:115" s="86" customFormat="1" ht="16.5" thickBot="1" x14ac:dyDescent="0.3">
      <c r="A28" s="2067" t="s">
        <v>8</v>
      </c>
      <c r="B28" s="2068">
        <f t="shared" ref="B28:G28" si="8">SUM(B20:B27)</f>
        <v>132</v>
      </c>
      <c r="C28" s="272">
        <f t="shared" si="8"/>
        <v>2</v>
      </c>
      <c r="D28" s="2127">
        <f t="shared" si="8"/>
        <v>134</v>
      </c>
      <c r="E28" s="950">
        <f t="shared" si="8"/>
        <v>119</v>
      </c>
      <c r="F28" s="2053">
        <f t="shared" si="8"/>
        <v>2</v>
      </c>
      <c r="G28" s="2053">
        <f t="shared" si="8"/>
        <v>121</v>
      </c>
      <c r="H28" s="2118">
        <f>E28+B28</f>
        <v>251</v>
      </c>
      <c r="I28" s="2069">
        <f>F28+C28</f>
        <v>4</v>
      </c>
      <c r="J28" s="2070">
        <f>G28+D28</f>
        <v>255</v>
      </c>
      <c r="K28" s="87"/>
      <c r="L28" s="256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</row>
    <row r="29" spans="1:115" s="86" customFormat="1" ht="15.75" x14ac:dyDescent="0.25">
      <c r="A29" s="2071" t="s">
        <v>56</v>
      </c>
      <c r="B29" s="650"/>
      <c r="C29" s="651"/>
      <c r="D29" s="2128"/>
      <c r="E29" s="2134"/>
      <c r="F29" s="2056"/>
      <c r="G29" s="2057"/>
      <c r="H29" s="2119"/>
      <c r="I29" s="2072"/>
      <c r="J29" s="2120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</row>
    <row r="30" spans="1:115" s="86" customFormat="1" ht="16.5" customHeight="1" x14ac:dyDescent="0.25">
      <c r="A30" s="2037" t="s">
        <v>45</v>
      </c>
      <c r="B30" s="2060">
        <v>0</v>
      </c>
      <c r="C30" s="2061">
        <v>0</v>
      </c>
      <c r="D30" s="2129">
        <f>B30+C30</f>
        <v>0</v>
      </c>
      <c r="E30" s="2136">
        <v>0</v>
      </c>
      <c r="F30" s="2074">
        <v>0</v>
      </c>
      <c r="G30" s="2101">
        <f>E30+F30</f>
        <v>0</v>
      </c>
      <c r="H30" s="2114">
        <f>B30+E30</f>
        <v>0</v>
      </c>
      <c r="I30" s="2063">
        <f>C30+F30</f>
        <v>0</v>
      </c>
      <c r="J30" s="2115">
        <f t="shared" ref="J30:J38" si="9">G30+D30</f>
        <v>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</row>
    <row r="31" spans="1:115" s="86" customFormat="1" ht="15.75" x14ac:dyDescent="0.25">
      <c r="A31" s="2042" t="s">
        <v>46</v>
      </c>
      <c r="B31" s="205">
        <v>0</v>
      </c>
      <c r="C31" s="271">
        <v>0</v>
      </c>
      <c r="D31" s="2129">
        <f t="shared" ref="D31:D37" si="10">B31+C31</f>
        <v>0</v>
      </c>
      <c r="E31" s="2136">
        <v>2</v>
      </c>
      <c r="F31" s="2074">
        <v>0</v>
      </c>
      <c r="G31" s="2101">
        <f t="shared" ref="G31:G37" si="11">E31+F31</f>
        <v>2</v>
      </c>
      <c r="H31" s="2114">
        <f t="shared" ref="H31:I37" si="12">B31+E31</f>
        <v>2</v>
      </c>
      <c r="I31" s="2063">
        <f t="shared" si="12"/>
        <v>0</v>
      </c>
      <c r="J31" s="2115">
        <f t="shared" si="9"/>
        <v>2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</row>
    <row r="32" spans="1:115" s="86" customFormat="1" ht="15.75" x14ac:dyDescent="0.25">
      <c r="A32" s="2043" t="s">
        <v>47</v>
      </c>
      <c r="B32" s="2060">
        <v>1</v>
      </c>
      <c r="C32" s="2061">
        <v>0</v>
      </c>
      <c r="D32" s="2129">
        <f t="shared" si="10"/>
        <v>1</v>
      </c>
      <c r="E32" s="2136">
        <v>2</v>
      </c>
      <c r="F32" s="2074">
        <v>0</v>
      </c>
      <c r="G32" s="2101">
        <f t="shared" si="11"/>
        <v>2</v>
      </c>
      <c r="H32" s="2114">
        <f t="shared" si="12"/>
        <v>3</v>
      </c>
      <c r="I32" s="2063">
        <f t="shared" si="12"/>
        <v>0</v>
      </c>
      <c r="J32" s="2115">
        <f t="shared" si="9"/>
        <v>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</row>
    <row r="33" spans="1:115" s="86" customFormat="1" ht="15" customHeight="1" x14ac:dyDescent="0.25">
      <c r="A33" s="2037" t="s">
        <v>48</v>
      </c>
      <c r="B33" s="2060">
        <v>0</v>
      </c>
      <c r="C33" s="2061">
        <v>0</v>
      </c>
      <c r="D33" s="2129">
        <f t="shared" si="10"/>
        <v>0</v>
      </c>
      <c r="E33" s="2136">
        <v>0</v>
      </c>
      <c r="F33" s="2074">
        <v>0</v>
      </c>
      <c r="G33" s="2101">
        <f t="shared" si="11"/>
        <v>0</v>
      </c>
      <c r="H33" s="2114">
        <f t="shared" si="12"/>
        <v>0</v>
      </c>
      <c r="I33" s="2063">
        <f t="shared" si="12"/>
        <v>0</v>
      </c>
      <c r="J33" s="2115">
        <f t="shared" si="9"/>
        <v>0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</row>
    <row r="34" spans="1:115" s="86" customFormat="1" ht="15.75" x14ac:dyDescent="0.25">
      <c r="A34" s="2044" t="s">
        <v>49</v>
      </c>
      <c r="B34" s="2060">
        <v>0</v>
      </c>
      <c r="C34" s="2061">
        <v>0</v>
      </c>
      <c r="D34" s="2129">
        <f t="shared" si="10"/>
        <v>0</v>
      </c>
      <c r="E34" s="2136">
        <v>0</v>
      </c>
      <c r="F34" s="2074">
        <v>0</v>
      </c>
      <c r="G34" s="2101">
        <f t="shared" si="11"/>
        <v>0</v>
      </c>
      <c r="H34" s="2114">
        <f t="shared" si="12"/>
        <v>0</v>
      </c>
      <c r="I34" s="2063">
        <f t="shared" si="12"/>
        <v>0</v>
      </c>
      <c r="J34" s="2115">
        <f t="shared" si="9"/>
        <v>0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</row>
    <row r="35" spans="1:115" s="86" customFormat="1" ht="15.75" x14ac:dyDescent="0.25">
      <c r="A35" s="2045" t="s">
        <v>50</v>
      </c>
      <c r="B35" s="2064">
        <v>0</v>
      </c>
      <c r="C35" s="2065">
        <v>0</v>
      </c>
      <c r="D35" s="2129">
        <f t="shared" si="10"/>
        <v>0</v>
      </c>
      <c r="E35" s="2108">
        <v>0</v>
      </c>
      <c r="F35" s="2039">
        <v>0</v>
      </c>
      <c r="G35" s="2101">
        <f t="shared" si="11"/>
        <v>0</v>
      </c>
      <c r="H35" s="2114">
        <f t="shared" si="12"/>
        <v>0</v>
      </c>
      <c r="I35" s="2063">
        <f t="shared" si="12"/>
        <v>0</v>
      </c>
      <c r="J35" s="2115">
        <f t="shared" si="9"/>
        <v>0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</row>
    <row r="36" spans="1:115" s="86" customFormat="1" ht="20.25" customHeight="1" x14ac:dyDescent="0.25">
      <c r="A36" s="2046" t="s">
        <v>51</v>
      </c>
      <c r="B36" s="2064">
        <v>0</v>
      </c>
      <c r="C36" s="2065">
        <v>0</v>
      </c>
      <c r="D36" s="2129">
        <f t="shared" si="10"/>
        <v>0</v>
      </c>
      <c r="E36" s="2137">
        <v>0</v>
      </c>
      <c r="F36" s="2074">
        <v>0</v>
      </c>
      <c r="G36" s="2101">
        <f t="shared" si="11"/>
        <v>0</v>
      </c>
      <c r="H36" s="2114">
        <f t="shared" si="12"/>
        <v>0</v>
      </c>
      <c r="I36" s="2063">
        <f t="shared" si="12"/>
        <v>0</v>
      </c>
      <c r="J36" s="2115">
        <f t="shared" si="9"/>
        <v>0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</row>
    <row r="37" spans="1:115" s="86" customFormat="1" ht="16.5" thickBot="1" x14ac:dyDescent="0.3">
      <c r="A37" s="2075" t="s">
        <v>52</v>
      </c>
      <c r="B37" s="2076">
        <v>0</v>
      </c>
      <c r="C37" s="2076">
        <v>0</v>
      </c>
      <c r="D37" s="2130">
        <f t="shared" si="10"/>
        <v>0</v>
      </c>
      <c r="E37" s="2116">
        <v>0</v>
      </c>
      <c r="F37" s="2066">
        <v>0</v>
      </c>
      <c r="G37" s="2102">
        <f t="shared" si="11"/>
        <v>0</v>
      </c>
      <c r="H37" s="2116">
        <f t="shared" si="12"/>
        <v>0</v>
      </c>
      <c r="I37" s="2066">
        <f>C37+F37</f>
        <v>0</v>
      </c>
      <c r="J37" s="2117">
        <f t="shared" si="9"/>
        <v>0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</row>
    <row r="38" spans="1:115" s="86" customFormat="1" ht="21.75" customHeight="1" thickBot="1" x14ac:dyDescent="0.3">
      <c r="A38" s="2077" t="s">
        <v>57</v>
      </c>
      <c r="B38" s="2078">
        <f t="shared" ref="B38:G38" si="13">SUM(B30:B37)</f>
        <v>1</v>
      </c>
      <c r="C38" s="2079">
        <f t="shared" si="13"/>
        <v>0</v>
      </c>
      <c r="D38" s="2103">
        <f t="shared" si="13"/>
        <v>1</v>
      </c>
      <c r="E38" s="2138">
        <f t="shared" si="13"/>
        <v>4</v>
      </c>
      <c r="F38" s="2079">
        <f t="shared" si="13"/>
        <v>0</v>
      </c>
      <c r="G38" s="2103">
        <f t="shared" si="13"/>
        <v>4</v>
      </c>
      <c r="H38" s="2121">
        <f>B38+E38</f>
        <v>5</v>
      </c>
      <c r="I38" s="2080">
        <f>C38+F38</f>
        <v>0</v>
      </c>
      <c r="J38" s="2070">
        <f t="shared" si="9"/>
        <v>5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</row>
    <row r="39" spans="1:115" s="86" customFormat="1" ht="21.75" customHeight="1" thickBot="1" x14ac:dyDescent="0.3">
      <c r="A39" s="2081" t="s">
        <v>58</v>
      </c>
      <c r="B39" s="2082">
        <f t="shared" ref="B39:I39" si="14">B28</f>
        <v>132</v>
      </c>
      <c r="C39" s="2082">
        <f t="shared" si="14"/>
        <v>2</v>
      </c>
      <c r="D39" s="2104">
        <f t="shared" si="14"/>
        <v>134</v>
      </c>
      <c r="E39" s="2122">
        <f t="shared" si="14"/>
        <v>119</v>
      </c>
      <c r="F39" s="2082">
        <f t="shared" si="14"/>
        <v>2</v>
      </c>
      <c r="G39" s="2104">
        <f t="shared" si="14"/>
        <v>121</v>
      </c>
      <c r="H39" s="2122">
        <f t="shared" si="14"/>
        <v>251</v>
      </c>
      <c r="I39" s="2082">
        <f t="shared" si="14"/>
        <v>4</v>
      </c>
      <c r="J39" s="2070">
        <f>G39+D39</f>
        <v>255</v>
      </c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</row>
    <row r="40" spans="1:115" s="86" customFormat="1" ht="21.75" customHeight="1" thickBot="1" x14ac:dyDescent="0.3">
      <c r="A40" s="2083" t="s">
        <v>57</v>
      </c>
      <c r="B40" s="2084">
        <f t="shared" ref="B40:I40" si="15">B38</f>
        <v>1</v>
      </c>
      <c r="C40" s="2084">
        <f t="shared" si="15"/>
        <v>0</v>
      </c>
      <c r="D40" s="2131">
        <f t="shared" si="15"/>
        <v>1</v>
      </c>
      <c r="E40" s="2123">
        <f t="shared" si="15"/>
        <v>4</v>
      </c>
      <c r="F40" s="2085">
        <f t="shared" si="15"/>
        <v>0</v>
      </c>
      <c r="G40" s="2105">
        <f t="shared" si="15"/>
        <v>4</v>
      </c>
      <c r="H40" s="2123">
        <f t="shared" si="15"/>
        <v>5</v>
      </c>
      <c r="I40" s="2085">
        <f t="shared" si="15"/>
        <v>0</v>
      </c>
      <c r="J40" s="959">
        <f>G40+D40</f>
        <v>5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</row>
    <row r="41" spans="1:115" s="86" customFormat="1" ht="20.25" thickBot="1" x14ac:dyDescent="0.3">
      <c r="A41" s="2094" t="s">
        <v>59</v>
      </c>
      <c r="B41" s="2095">
        <f t="shared" ref="B41:G41" si="16">B40+B39</f>
        <v>133</v>
      </c>
      <c r="C41" s="2095">
        <f t="shared" si="16"/>
        <v>2</v>
      </c>
      <c r="D41" s="2132">
        <f t="shared" si="16"/>
        <v>135</v>
      </c>
      <c r="E41" s="2139">
        <f t="shared" si="16"/>
        <v>123</v>
      </c>
      <c r="F41" s="2096">
        <f t="shared" si="16"/>
        <v>2</v>
      </c>
      <c r="G41" s="2106">
        <f t="shared" si="16"/>
        <v>125</v>
      </c>
      <c r="H41" s="2124">
        <f>E41+B41</f>
        <v>256</v>
      </c>
      <c r="I41" s="2097">
        <f>F41+C41</f>
        <v>4</v>
      </c>
      <c r="J41" s="2098">
        <f>G41+D41</f>
        <v>260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</row>
    <row r="42" spans="1:115" s="86" customFormat="1" ht="15.75" x14ac:dyDescent="0.25"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</row>
    <row r="43" spans="1:115" s="86" customFormat="1" ht="15.75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</row>
    <row r="44" spans="1:115" ht="15.75" x14ac:dyDescent="0.25">
      <c r="A44" s="4005"/>
      <c r="B44" s="4005"/>
      <c r="C44" s="4005"/>
      <c r="D44" s="4005"/>
      <c r="E44" s="4005"/>
      <c r="F44" s="4005"/>
      <c r="G44" s="4005"/>
      <c r="H44" s="4005"/>
      <c r="I44" s="4005"/>
      <c r="J44" s="4005"/>
    </row>
    <row r="46" spans="1:115" x14ac:dyDescent="0.2">
      <c r="K46" s="106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10" zoomScale="75" zoomScaleNormal="75" workbookViewId="0">
      <selection activeCell="M47" sqref="M47"/>
    </sheetView>
  </sheetViews>
  <sheetFormatPr defaultRowHeight="12.75" x14ac:dyDescent="0.2"/>
  <cols>
    <col min="1" max="1" width="56.140625" style="28" customWidth="1"/>
    <col min="2" max="2" width="9.140625" style="1655" customWidth="1"/>
    <col min="3" max="3" width="11.5703125" style="1655" customWidth="1"/>
    <col min="4" max="4" width="12.42578125" style="1655" customWidth="1"/>
    <col min="5" max="5" width="10.28515625" style="28" customWidth="1"/>
    <col min="6" max="6" width="11.7109375" style="28" customWidth="1"/>
    <col min="7" max="7" width="12.42578125" style="28" customWidth="1"/>
    <col min="8" max="8" width="11.42578125" style="28" customWidth="1"/>
    <col min="9" max="9" width="11.5703125" style="28" customWidth="1"/>
    <col min="10" max="10" width="12.42578125" style="28" customWidth="1"/>
    <col min="11" max="11" width="14.7109375" style="28" customWidth="1"/>
    <col min="12" max="12" width="13.140625" style="28" customWidth="1"/>
    <col min="13" max="13" width="11.28515625" style="28" customWidth="1"/>
    <col min="14" max="118" width="9.140625" style="27"/>
    <col min="119" max="256" width="9.140625" style="28"/>
    <col min="257" max="257" width="59" style="28" customWidth="1"/>
    <col min="258" max="258" width="5.85546875" style="28" customWidth="1"/>
    <col min="259" max="259" width="10.28515625" style="28" customWidth="1"/>
    <col min="260" max="260" width="12.42578125" style="28" customWidth="1"/>
    <col min="261" max="261" width="7.85546875" style="28" customWidth="1"/>
    <col min="262" max="262" width="7.7109375" style="28" customWidth="1"/>
    <col min="263" max="263" width="12.42578125" style="28" customWidth="1"/>
    <col min="264" max="264" width="11.42578125" style="28" customWidth="1"/>
    <col min="265" max="265" width="11.5703125" style="28" customWidth="1"/>
    <col min="266" max="266" width="12.42578125" style="28" customWidth="1"/>
    <col min="267" max="267" width="14.7109375" style="28" customWidth="1"/>
    <col min="268" max="268" width="15.85546875" style="28" customWidth="1"/>
    <col min="269" max="269" width="13" style="28" customWidth="1"/>
    <col min="270" max="512" width="9.140625" style="28"/>
    <col min="513" max="513" width="59" style="28" customWidth="1"/>
    <col min="514" max="514" width="5.85546875" style="28" customWidth="1"/>
    <col min="515" max="515" width="10.28515625" style="28" customWidth="1"/>
    <col min="516" max="516" width="12.42578125" style="28" customWidth="1"/>
    <col min="517" max="517" width="7.85546875" style="28" customWidth="1"/>
    <col min="518" max="518" width="7.7109375" style="28" customWidth="1"/>
    <col min="519" max="519" width="12.42578125" style="28" customWidth="1"/>
    <col min="520" max="520" width="11.42578125" style="28" customWidth="1"/>
    <col min="521" max="521" width="11.5703125" style="28" customWidth="1"/>
    <col min="522" max="522" width="12.42578125" style="28" customWidth="1"/>
    <col min="523" max="523" width="14.7109375" style="28" customWidth="1"/>
    <col min="524" max="524" width="15.85546875" style="28" customWidth="1"/>
    <col min="525" max="525" width="13" style="28" customWidth="1"/>
    <col min="526" max="768" width="9.140625" style="28"/>
    <col min="769" max="769" width="59" style="28" customWidth="1"/>
    <col min="770" max="770" width="5.85546875" style="28" customWidth="1"/>
    <col min="771" max="771" width="10.28515625" style="28" customWidth="1"/>
    <col min="772" max="772" width="12.42578125" style="28" customWidth="1"/>
    <col min="773" max="773" width="7.85546875" style="28" customWidth="1"/>
    <col min="774" max="774" width="7.7109375" style="28" customWidth="1"/>
    <col min="775" max="775" width="12.42578125" style="28" customWidth="1"/>
    <col min="776" max="776" width="11.42578125" style="28" customWidth="1"/>
    <col min="777" max="777" width="11.5703125" style="28" customWidth="1"/>
    <col min="778" max="778" width="12.42578125" style="28" customWidth="1"/>
    <col min="779" max="779" width="14.7109375" style="28" customWidth="1"/>
    <col min="780" max="780" width="15.85546875" style="28" customWidth="1"/>
    <col min="781" max="781" width="13" style="28" customWidth="1"/>
    <col min="782" max="1024" width="9.140625" style="28"/>
    <col min="1025" max="1025" width="59" style="28" customWidth="1"/>
    <col min="1026" max="1026" width="5.85546875" style="28" customWidth="1"/>
    <col min="1027" max="1027" width="10.28515625" style="28" customWidth="1"/>
    <col min="1028" max="1028" width="12.42578125" style="28" customWidth="1"/>
    <col min="1029" max="1029" width="7.85546875" style="28" customWidth="1"/>
    <col min="1030" max="1030" width="7.7109375" style="28" customWidth="1"/>
    <col min="1031" max="1031" width="12.42578125" style="28" customWidth="1"/>
    <col min="1032" max="1032" width="11.42578125" style="28" customWidth="1"/>
    <col min="1033" max="1033" width="11.5703125" style="28" customWidth="1"/>
    <col min="1034" max="1034" width="12.42578125" style="28" customWidth="1"/>
    <col min="1035" max="1035" width="14.7109375" style="28" customWidth="1"/>
    <col min="1036" max="1036" width="15.85546875" style="28" customWidth="1"/>
    <col min="1037" max="1037" width="13" style="28" customWidth="1"/>
    <col min="1038" max="1280" width="9.140625" style="28"/>
    <col min="1281" max="1281" width="59" style="28" customWidth="1"/>
    <col min="1282" max="1282" width="5.85546875" style="28" customWidth="1"/>
    <col min="1283" max="1283" width="10.28515625" style="28" customWidth="1"/>
    <col min="1284" max="1284" width="12.42578125" style="28" customWidth="1"/>
    <col min="1285" max="1285" width="7.85546875" style="28" customWidth="1"/>
    <col min="1286" max="1286" width="7.7109375" style="28" customWidth="1"/>
    <col min="1287" max="1287" width="12.42578125" style="28" customWidth="1"/>
    <col min="1288" max="1288" width="11.42578125" style="28" customWidth="1"/>
    <col min="1289" max="1289" width="11.5703125" style="28" customWidth="1"/>
    <col min="1290" max="1290" width="12.42578125" style="28" customWidth="1"/>
    <col min="1291" max="1291" width="14.7109375" style="28" customWidth="1"/>
    <col min="1292" max="1292" width="15.85546875" style="28" customWidth="1"/>
    <col min="1293" max="1293" width="13" style="28" customWidth="1"/>
    <col min="1294" max="1536" width="9.140625" style="28"/>
    <col min="1537" max="1537" width="59" style="28" customWidth="1"/>
    <col min="1538" max="1538" width="5.85546875" style="28" customWidth="1"/>
    <col min="1539" max="1539" width="10.28515625" style="28" customWidth="1"/>
    <col min="1540" max="1540" width="12.42578125" style="28" customWidth="1"/>
    <col min="1541" max="1541" width="7.85546875" style="28" customWidth="1"/>
    <col min="1542" max="1542" width="7.7109375" style="28" customWidth="1"/>
    <col min="1543" max="1543" width="12.42578125" style="28" customWidth="1"/>
    <col min="1544" max="1544" width="11.42578125" style="28" customWidth="1"/>
    <col min="1545" max="1545" width="11.5703125" style="28" customWidth="1"/>
    <col min="1546" max="1546" width="12.42578125" style="28" customWidth="1"/>
    <col min="1547" max="1547" width="14.7109375" style="28" customWidth="1"/>
    <col min="1548" max="1548" width="15.85546875" style="28" customWidth="1"/>
    <col min="1549" max="1549" width="13" style="28" customWidth="1"/>
    <col min="1550" max="1792" width="9.140625" style="28"/>
    <col min="1793" max="1793" width="59" style="28" customWidth="1"/>
    <col min="1794" max="1794" width="5.85546875" style="28" customWidth="1"/>
    <col min="1795" max="1795" width="10.28515625" style="28" customWidth="1"/>
    <col min="1796" max="1796" width="12.42578125" style="28" customWidth="1"/>
    <col min="1797" max="1797" width="7.85546875" style="28" customWidth="1"/>
    <col min="1798" max="1798" width="7.7109375" style="28" customWidth="1"/>
    <col min="1799" max="1799" width="12.42578125" style="28" customWidth="1"/>
    <col min="1800" max="1800" width="11.42578125" style="28" customWidth="1"/>
    <col min="1801" max="1801" width="11.5703125" style="28" customWidth="1"/>
    <col min="1802" max="1802" width="12.42578125" style="28" customWidth="1"/>
    <col min="1803" max="1803" width="14.7109375" style="28" customWidth="1"/>
    <col min="1804" max="1804" width="15.85546875" style="28" customWidth="1"/>
    <col min="1805" max="1805" width="13" style="28" customWidth="1"/>
    <col min="1806" max="2048" width="9.140625" style="28"/>
    <col min="2049" max="2049" width="59" style="28" customWidth="1"/>
    <col min="2050" max="2050" width="5.85546875" style="28" customWidth="1"/>
    <col min="2051" max="2051" width="10.28515625" style="28" customWidth="1"/>
    <col min="2052" max="2052" width="12.42578125" style="28" customWidth="1"/>
    <col min="2053" max="2053" width="7.85546875" style="28" customWidth="1"/>
    <col min="2054" max="2054" width="7.7109375" style="28" customWidth="1"/>
    <col min="2055" max="2055" width="12.42578125" style="28" customWidth="1"/>
    <col min="2056" max="2056" width="11.42578125" style="28" customWidth="1"/>
    <col min="2057" max="2057" width="11.5703125" style="28" customWidth="1"/>
    <col min="2058" max="2058" width="12.42578125" style="28" customWidth="1"/>
    <col min="2059" max="2059" width="14.7109375" style="28" customWidth="1"/>
    <col min="2060" max="2060" width="15.85546875" style="28" customWidth="1"/>
    <col min="2061" max="2061" width="13" style="28" customWidth="1"/>
    <col min="2062" max="2304" width="9.140625" style="28"/>
    <col min="2305" max="2305" width="59" style="28" customWidth="1"/>
    <col min="2306" max="2306" width="5.85546875" style="28" customWidth="1"/>
    <col min="2307" max="2307" width="10.28515625" style="28" customWidth="1"/>
    <col min="2308" max="2308" width="12.42578125" style="28" customWidth="1"/>
    <col min="2309" max="2309" width="7.85546875" style="28" customWidth="1"/>
    <col min="2310" max="2310" width="7.7109375" style="28" customWidth="1"/>
    <col min="2311" max="2311" width="12.42578125" style="28" customWidth="1"/>
    <col min="2312" max="2312" width="11.42578125" style="28" customWidth="1"/>
    <col min="2313" max="2313" width="11.5703125" style="28" customWidth="1"/>
    <col min="2314" max="2314" width="12.42578125" style="28" customWidth="1"/>
    <col min="2315" max="2315" width="14.7109375" style="28" customWidth="1"/>
    <col min="2316" max="2316" width="15.85546875" style="28" customWidth="1"/>
    <col min="2317" max="2317" width="13" style="28" customWidth="1"/>
    <col min="2318" max="2560" width="9.140625" style="28"/>
    <col min="2561" max="2561" width="59" style="28" customWidth="1"/>
    <col min="2562" max="2562" width="5.85546875" style="28" customWidth="1"/>
    <col min="2563" max="2563" width="10.28515625" style="28" customWidth="1"/>
    <col min="2564" max="2564" width="12.42578125" style="28" customWidth="1"/>
    <col min="2565" max="2565" width="7.85546875" style="28" customWidth="1"/>
    <col min="2566" max="2566" width="7.7109375" style="28" customWidth="1"/>
    <col min="2567" max="2567" width="12.42578125" style="28" customWidth="1"/>
    <col min="2568" max="2568" width="11.42578125" style="28" customWidth="1"/>
    <col min="2569" max="2569" width="11.5703125" style="28" customWidth="1"/>
    <col min="2570" max="2570" width="12.42578125" style="28" customWidth="1"/>
    <col min="2571" max="2571" width="14.7109375" style="28" customWidth="1"/>
    <col min="2572" max="2572" width="15.85546875" style="28" customWidth="1"/>
    <col min="2573" max="2573" width="13" style="28" customWidth="1"/>
    <col min="2574" max="2816" width="9.140625" style="28"/>
    <col min="2817" max="2817" width="59" style="28" customWidth="1"/>
    <col min="2818" max="2818" width="5.85546875" style="28" customWidth="1"/>
    <col min="2819" max="2819" width="10.28515625" style="28" customWidth="1"/>
    <col min="2820" max="2820" width="12.42578125" style="28" customWidth="1"/>
    <col min="2821" max="2821" width="7.85546875" style="28" customWidth="1"/>
    <col min="2822" max="2822" width="7.7109375" style="28" customWidth="1"/>
    <col min="2823" max="2823" width="12.42578125" style="28" customWidth="1"/>
    <col min="2824" max="2824" width="11.42578125" style="28" customWidth="1"/>
    <col min="2825" max="2825" width="11.5703125" style="28" customWidth="1"/>
    <col min="2826" max="2826" width="12.42578125" style="28" customWidth="1"/>
    <col min="2827" max="2827" width="14.7109375" style="28" customWidth="1"/>
    <col min="2828" max="2828" width="15.85546875" style="28" customWidth="1"/>
    <col min="2829" max="2829" width="13" style="28" customWidth="1"/>
    <col min="2830" max="3072" width="9.140625" style="28"/>
    <col min="3073" max="3073" width="59" style="28" customWidth="1"/>
    <col min="3074" max="3074" width="5.85546875" style="28" customWidth="1"/>
    <col min="3075" max="3075" width="10.28515625" style="28" customWidth="1"/>
    <col min="3076" max="3076" width="12.42578125" style="28" customWidth="1"/>
    <col min="3077" max="3077" width="7.85546875" style="28" customWidth="1"/>
    <col min="3078" max="3078" width="7.7109375" style="28" customWidth="1"/>
    <col min="3079" max="3079" width="12.42578125" style="28" customWidth="1"/>
    <col min="3080" max="3080" width="11.42578125" style="28" customWidth="1"/>
    <col min="3081" max="3081" width="11.5703125" style="28" customWidth="1"/>
    <col min="3082" max="3082" width="12.42578125" style="28" customWidth="1"/>
    <col min="3083" max="3083" width="14.7109375" style="28" customWidth="1"/>
    <col min="3084" max="3084" width="15.85546875" style="28" customWidth="1"/>
    <col min="3085" max="3085" width="13" style="28" customWidth="1"/>
    <col min="3086" max="3328" width="9.140625" style="28"/>
    <col min="3329" max="3329" width="59" style="28" customWidth="1"/>
    <col min="3330" max="3330" width="5.85546875" style="28" customWidth="1"/>
    <col min="3331" max="3331" width="10.28515625" style="28" customWidth="1"/>
    <col min="3332" max="3332" width="12.42578125" style="28" customWidth="1"/>
    <col min="3333" max="3333" width="7.85546875" style="28" customWidth="1"/>
    <col min="3334" max="3334" width="7.7109375" style="28" customWidth="1"/>
    <col min="3335" max="3335" width="12.42578125" style="28" customWidth="1"/>
    <col min="3336" max="3336" width="11.42578125" style="28" customWidth="1"/>
    <col min="3337" max="3337" width="11.5703125" style="28" customWidth="1"/>
    <col min="3338" max="3338" width="12.42578125" style="28" customWidth="1"/>
    <col min="3339" max="3339" width="14.7109375" style="28" customWidth="1"/>
    <col min="3340" max="3340" width="15.85546875" style="28" customWidth="1"/>
    <col min="3341" max="3341" width="13" style="28" customWidth="1"/>
    <col min="3342" max="3584" width="9.140625" style="28"/>
    <col min="3585" max="3585" width="59" style="28" customWidth="1"/>
    <col min="3586" max="3586" width="5.85546875" style="28" customWidth="1"/>
    <col min="3587" max="3587" width="10.28515625" style="28" customWidth="1"/>
    <col min="3588" max="3588" width="12.42578125" style="28" customWidth="1"/>
    <col min="3589" max="3589" width="7.85546875" style="28" customWidth="1"/>
    <col min="3590" max="3590" width="7.7109375" style="28" customWidth="1"/>
    <col min="3591" max="3591" width="12.42578125" style="28" customWidth="1"/>
    <col min="3592" max="3592" width="11.42578125" style="28" customWidth="1"/>
    <col min="3593" max="3593" width="11.5703125" style="28" customWidth="1"/>
    <col min="3594" max="3594" width="12.42578125" style="28" customWidth="1"/>
    <col min="3595" max="3595" width="14.7109375" style="28" customWidth="1"/>
    <col min="3596" max="3596" width="15.85546875" style="28" customWidth="1"/>
    <col min="3597" max="3597" width="13" style="28" customWidth="1"/>
    <col min="3598" max="3840" width="9.140625" style="28"/>
    <col min="3841" max="3841" width="59" style="28" customWidth="1"/>
    <col min="3842" max="3842" width="5.85546875" style="28" customWidth="1"/>
    <col min="3843" max="3843" width="10.28515625" style="28" customWidth="1"/>
    <col min="3844" max="3844" width="12.42578125" style="28" customWidth="1"/>
    <col min="3845" max="3845" width="7.85546875" style="28" customWidth="1"/>
    <col min="3846" max="3846" width="7.7109375" style="28" customWidth="1"/>
    <col min="3847" max="3847" width="12.42578125" style="28" customWidth="1"/>
    <col min="3848" max="3848" width="11.42578125" style="28" customWidth="1"/>
    <col min="3849" max="3849" width="11.5703125" style="28" customWidth="1"/>
    <col min="3850" max="3850" width="12.42578125" style="28" customWidth="1"/>
    <col min="3851" max="3851" width="14.7109375" style="28" customWidth="1"/>
    <col min="3852" max="3852" width="15.85546875" style="28" customWidth="1"/>
    <col min="3853" max="3853" width="13" style="28" customWidth="1"/>
    <col min="3854" max="4096" width="9.140625" style="28"/>
    <col min="4097" max="4097" width="59" style="28" customWidth="1"/>
    <col min="4098" max="4098" width="5.85546875" style="28" customWidth="1"/>
    <col min="4099" max="4099" width="10.28515625" style="28" customWidth="1"/>
    <col min="4100" max="4100" width="12.42578125" style="28" customWidth="1"/>
    <col min="4101" max="4101" width="7.85546875" style="28" customWidth="1"/>
    <col min="4102" max="4102" width="7.7109375" style="28" customWidth="1"/>
    <col min="4103" max="4103" width="12.42578125" style="28" customWidth="1"/>
    <col min="4104" max="4104" width="11.42578125" style="28" customWidth="1"/>
    <col min="4105" max="4105" width="11.5703125" style="28" customWidth="1"/>
    <col min="4106" max="4106" width="12.42578125" style="28" customWidth="1"/>
    <col min="4107" max="4107" width="14.7109375" style="28" customWidth="1"/>
    <col min="4108" max="4108" width="15.85546875" style="28" customWidth="1"/>
    <col min="4109" max="4109" width="13" style="28" customWidth="1"/>
    <col min="4110" max="4352" width="9.140625" style="28"/>
    <col min="4353" max="4353" width="59" style="28" customWidth="1"/>
    <col min="4354" max="4354" width="5.85546875" style="28" customWidth="1"/>
    <col min="4355" max="4355" width="10.28515625" style="28" customWidth="1"/>
    <col min="4356" max="4356" width="12.42578125" style="28" customWidth="1"/>
    <col min="4357" max="4357" width="7.85546875" style="28" customWidth="1"/>
    <col min="4358" max="4358" width="7.7109375" style="28" customWidth="1"/>
    <col min="4359" max="4359" width="12.42578125" style="28" customWidth="1"/>
    <col min="4360" max="4360" width="11.42578125" style="28" customWidth="1"/>
    <col min="4361" max="4361" width="11.5703125" style="28" customWidth="1"/>
    <col min="4362" max="4362" width="12.42578125" style="28" customWidth="1"/>
    <col min="4363" max="4363" width="14.7109375" style="28" customWidth="1"/>
    <col min="4364" max="4364" width="15.85546875" style="28" customWidth="1"/>
    <col min="4365" max="4365" width="13" style="28" customWidth="1"/>
    <col min="4366" max="4608" width="9.140625" style="28"/>
    <col min="4609" max="4609" width="59" style="28" customWidth="1"/>
    <col min="4610" max="4610" width="5.85546875" style="28" customWidth="1"/>
    <col min="4611" max="4611" width="10.28515625" style="28" customWidth="1"/>
    <col min="4612" max="4612" width="12.42578125" style="28" customWidth="1"/>
    <col min="4613" max="4613" width="7.85546875" style="28" customWidth="1"/>
    <col min="4614" max="4614" width="7.7109375" style="28" customWidth="1"/>
    <col min="4615" max="4615" width="12.42578125" style="28" customWidth="1"/>
    <col min="4616" max="4616" width="11.42578125" style="28" customWidth="1"/>
    <col min="4617" max="4617" width="11.5703125" style="28" customWidth="1"/>
    <col min="4618" max="4618" width="12.42578125" style="28" customWidth="1"/>
    <col min="4619" max="4619" width="14.7109375" style="28" customWidth="1"/>
    <col min="4620" max="4620" width="15.85546875" style="28" customWidth="1"/>
    <col min="4621" max="4621" width="13" style="28" customWidth="1"/>
    <col min="4622" max="4864" width="9.140625" style="28"/>
    <col min="4865" max="4865" width="59" style="28" customWidth="1"/>
    <col min="4866" max="4866" width="5.85546875" style="28" customWidth="1"/>
    <col min="4867" max="4867" width="10.28515625" style="28" customWidth="1"/>
    <col min="4868" max="4868" width="12.42578125" style="28" customWidth="1"/>
    <col min="4869" max="4869" width="7.85546875" style="28" customWidth="1"/>
    <col min="4870" max="4870" width="7.7109375" style="28" customWidth="1"/>
    <col min="4871" max="4871" width="12.42578125" style="28" customWidth="1"/>
    <col min="4872" max="4872" width="11.42578125" style="28" customWidth="1"/>
    <col min="4873" max="4873" width="11.5703125" style="28" customWidth="1"/>
    <col min="4874" max="4874" width="12.42578125" style="28" customWidth="1"/>
    <col min="4875" max="4875" width="14.7109375" style="28" customWidth="1"/>
    <col min="4876" max="4876" width="15.85546875" style="28" customWidth="1"/>
    <col min="4877" max="4877" width="13" style="28" customWidth="1"/>
    <col min="4878" max="5120" width="9.140625" style="28"/>
    <col min="5121" max="5121" width="59" style="28" customWidth="1"/>
    <col min="5122" max="5122" width="5.85546875" style="28" customWidth="1"/>
    <col min="5123" max="5123" width="10.28515625" style="28" customWidth="1"/>
    <col min="5124" max="5124" width="12.42578125" style="28" customWidth="1"/>
    <col min="5125" max="5125" width="7.85546875" style="28" customWidth="1"/>
    <col min="5126" max="5126" width="7.7109375" style="28" customWidth="1"/>
    <col min="5127" max="5127" width="12.42578125" style="28" customWidth="1"/>
    <col min="5128" max="5128" width="11.42578125" style="28" customWidth="1"/>
    <col min="5129" max="5129" width="11.5703125" style="28" customWidth="1"/>
    <col min="5130" max="5130" width="12.42578125" style="28" customWidth="1"/>
    <col min="5131" max="5131" width="14.7109375" style="28" customWidth="1"/>
    <col min="5132" max="5132" width="15.85546875" style="28" customWidth="1"/>
    <col min="5133" max="5133" width="13" style="28" customWidth="1"/>
    <col min="5134" max="5376" width="9.140625" style="28"/>
    <col min="5377" max="5377" width="59" style="28" customWidth="1"/>
    <col min="5378" max="5378" width="5.85546875" style="28" customWidth="1"/>
    <col min="5379" max="5379" width="10.28515625" style="28" customWidth="1"/>
    <col min="5380" max="5380" width="12.42578125" style="28" customWidth="1"/>
    <col min="5381" max="5381" width="7.85546875" style="28" customWidth="1"/>
    <col min="5382" max="5382" width="7.7109375" style="28" customWidth="1"/>
    <col min="5383" max="5383" width="12.42578125" style="28" customWidth="1"/>
    <col min="5384" max="5384" width="11.42578125" style="28" customWidth="1"/>
    <col min="5385" max="5385" width="11.5703125" style="28" customWidth="1"/>
    <col min="5386" max="5386" width="12.42578125" style="28" customWidth="1"/>
    <col min="5387" max="5387" width="14.7109375" style="28" customWidth="1"/>
    <col min="5388" max="5388" width="15.85546875" style="28" customWidth="1"/>
    <col min="5389" max="5389" width="13" style="28" customWidth="1"/>
    <col min="5390" max="5632" width="9.140625" style="28"/>
    <col min="5633" max="5633" width="59" style="28" customWidth="1"/>
    <col min="5634" max="5634" width="5.85546875" style="28" customWidth="1"/>
    <col min="5635" max="5635" width="10.28515625" style="28" customWidth="1"/>
    <col min="5636" max="5636" width="12.42578125" style="28" customWidth="1"/>
    <col min="5637" max="5637" width="7.85546875" style="28" customWidth="1"/>
    <col min="5638" max="5638" width="7.7109375" style="28" customWidth="1"/>
    <col min="5639" max="5639" width="12.42578125" style="28" customWidth="1"/>
    <col min="5640" max="5640" width="11.42578125" style="28" customWidth="1"/>
    <col min="5641" max="5641" width="11.5703125" style="28" customWidth="1"/>
    <col min="5642" max="5642" width="12.42578125" style="28" customWidth="1"/>
    <col min="5643" max="5643" width="14.7109375" style="28" customWidth="1"/>
    <col min="5644" max="5644" width="15.85546875" style="28" customWidth="1"/>
    <col min="5645" max="5645" width="13" style="28" customWidth="1"/>
    <col min="5646" max="5888" width="9.140625" style="28"/>
    <col min="5889" max="5889" width="59" style="28" customWidth="1"/>
    <col min="5890" max="5890" width="5.85546875" style="28" customWidth="1"/>
    <col min="5891" max="5891" width="10.28515625" style="28" customWidth="1"/>
    <col min="5892" max="5892" width="12.42578125" style="28" customWidth="1"/>
    <col min="5893" max="5893" width="7.85546875" style="28" customWidth="1"/>
    <col min="5894" max="5894" width="7.7109375" style="28" customWidth="1"/>
    <col min="5895" max="5895" width="12.42578125" style="28" customWidth="1"/>
    <col min="5896" max="5896" width="11.42578125" style="28" customWidth="1"/>
    <col min="5897" max="5897" width="11.5703125" style="28" customWidth="1"/>
    <col min="5898" max="5898" width="12.42578125" style="28" customWidth="1"/>
    <col min="5899" max="5899" width="14.7109375" style="28" customWidth="1"/>
    <col min="5900" max="5900" width="15.85546875" style="28" customWidth="1"/>
    <col min="5901" max="5901" width="13" style="28" customWidth="1"/>
    <col min="5902" max="6144" width="9.140625" style="28"/>
    <col min="6145" max="6145" width="59" style="28" customWidth="1"/>
    <col min="6146" max="6146" width="5.85546875" style="28" customWidth="1"/>
    <col min="6147" max="6147" width="10.28515625" style="28" customWidth="1"/>
    <col min="6148" max="6148" width="12.42578125" style="28" customWidth="1"/>
    <col min="6149" max="6149" width="7.85546875" style="28" customWidth="1"/>
    <col min="6150" max="6150" width="7.7109375" style="28" customWidth="1"/>
    <col min="6151" max="6151" width="12.42578125" style="28" customWidth="1"/>
    <col min="6152" max="6152" width="11.42578125" style="28" customWidth="1"/>
    <col min="6153" max="6153" width="11.5703125" style="28" customWidth="1"/>
    <col min="6154" max="6154" width="12.42578125" style="28" customWidth="1"/>
    <col min="6155" max="6155" width="14.7109375" style="28" customWidth="1"/>
    <col min="6156" max="6156" width="15.85546875" style="28" customWidth="1"/>
    <col min="6157" max="6157" width="13" style="28" customWidth="1"/>
    <col min="6158" max="6400" width="9.140625" style="28"/>
    <col min="6401" max="6401" width="59" style="28" customWidth="1"/>
    <col min="6402" max="6402" width="5.85546875" style="28" customWidth="1"/>
    <col min="6403" max="6403" width="10.28515625" style="28" customWidth="1"/>
    <col min="6404" max="6404" width="12.42578125" style="28" customWidth="1"/>
    <col min="6405" max="6405" width="7.85546875" style="28" customWidth="1"/>
    <col min="6406" max="6406" width="7.7109375" style="28" customWidth="1"/>
    <col min="6407" max="6407" width="12.42578125" style="28" customWidth="1"/>
    <col min="6408" max="6408" width="11.42578125" style="28" customWidth="1"/>
    <col min="6409" max="6409" width="11.5703125" style="28" customWidth="1"/>
    <col min="6410" max="6410" width="12.42578125" style="28" customWidth="1"/>
    <col min="6411" max="6411" width="14.7109375" style="28" customWidth="1"/>
    <col min="6412" max="6412" width="15.85546875" style="28" customWidth="1"/>
    <col min="6413" max="6413" width="13" style="28" customWidth="1"/>
    <col min="6414" max="6656" width="9.140625" style="28"/>
    <col min="6657" max="6657" width="59" style="28" customWidth="1"/>
    <col min="6658" max="6658" width="5.85546875" style="28" customWidth="1"/>
    <col min="6659" max="6659" width="10.28515625" style="28" customWidth="1"/>
    <col min="6660" max="6660" width="12.42578125" style="28" customWidth="1"/>
    <col min="6661" max="6661" width="7.85546875" style="28" customWidth="1"/>
    <col min="6662" max="6662" width="7.7109375" style="28" customWidth="1"/>
    <col min="6663" max="6663" width="12.42578125" style="28" customWidth="1"/>
    <col min="6664" max="6664" width="11.42578125" style="28" customWidth="1"/>
    <col min="6665" max="6665" width="11.5703125" style="28" customWidth="1"/>
    <col min="6666" max="6666" width="12.42578125" style="28" customWidth="1"/>
    <col min="6667" max="6667" width="14.7109375" style="28" customWidth="1"/>
    <col min="6668" max="6668" width="15.85546875" style="28" customWidth="1"/>
    <col min="6669" max="6669" width="13" style="28" customWidth="1"/>
    <col min="6670" max="6912" width="9.140625" style="28"/>
    <col min="6913" max="6913" width="59" style="28" customWidth="1"/>
    <col min="6914" max="6914" width="5.85546875" style="28" customWidth="1"/>
    <col min="6915" max="6915" width="10.28515625" style="28" customWidth="1"/>
    <col min="6916" max="6916" width="12.42578125" style="28" customWidth="1"/>
    <col min="6917" max="6917" width="7.85546875" style="28" customWidth="1"/>
    <col min="6918" max="6918" width="7.7109375" style="28" customWidth="1"/>
    <col min="6919" max="6919" width="12.42578125" style="28" customWidth="1"/>
    <col min="6920" max="6920" width="11.42578125" style="28" customWidth="1"/>
    <col min="6921" max="6921" width="11.5703125" style="28" customWidth="1"/>
    <col min="6922" max="6922" width="12.42578125" style="28" customWidth="1"/>
    <col min="6923" max="6923" width="14.7109375" style="28" customWidth="1"/>
    <col min="6924" max="6924" width="15.85546875" style="28" customWidth="1"/>
    <col min="6925" max="6925" width="13" style="28" customWidth="1"/>
    <col min="6926" max="7168" width="9.140625" style="28"/>
    <col min="7169" max="7169" width="59" style="28" customWidth="1"/>
    <col min="7170" max="7170" width="5.85546875" style="28" customWidth="1"/>
    <col min="7171" max="7171" width="10.28515625" style="28" customWidth="1"/>
    <col min="7172" max="7172" width="12.42578125" style="28" customWidth="1"/>
    <col min="7173" max="7173" width="7.85546875" style="28" customWidth="1"/>
    <col min="7174" max="7174" width="7.7109375" style="28" customWidth="1"/>
    <col min="7175" max="7175" width="12.42578125" style="28" customWidth="1"/>
    <col min="7176" max="7176" width="11.42578125" style="28" customWidth="1"/>
    <col min="7177" max="7177" width="11.5703125" style="28" customWidth="1"/>
    <col min="7178" max="7178" width="12.42578125" style="28" customWidth="1"/>
    <col min="7179" max="7179" width="14.7109375" style="28" customWidth="1"/>
    <col min="7180" max="7180" width="15.85546875" style="28" customWidth="1"/>
    <col min="7181" max="7181" width="13" style="28" customWidth="1"/>
    <col min="7182" max="7424" width="9.140625" style="28"/>
    <col min="7425" max="7425" width="59" style="28" customWidth="1"/>
    <col min="7426" max="7426" width="5.85546875" style="28" customWidth="1"/>
    <col min="7427" max="7427" width="10.28515625" style="28" customWidth="1"/>
    <col min="7428" max="7428" width="12.42578125" style="28" customWidth="1"/>
    <col min="7429" max="7429" width="7.85546875" style="28" customWidth="1"/>
    <col min="7430" max="7430" width="7.7109375" style="28" customWidth="1"/>
    <col min="7431" max="7431" width="12.42578125" style="28" customWidth="1"/>
    <col min="7432" max="7432" width="11.42578125" style="28" customWidth="1"/>
    <col min="7433" max="7433" width="11.5703125" style="28" customWidth="1"/>
    <col min="7434" max="7434" width="12.42578125" style="28" customWidth="1"/>
    <col min="7435" max="7435" width="14.7109375" style="28" customWidth="1"/>
    <col min="7436" max="7436" width="15.85546875" style="28" customWidth="1"/>
    <col min="7437" max="7437" width="13" style="28" customWidth="1"/>
    <col min="7438" max="7680" width="9.140625" style="28"/>
    <col min="7681" max="7681" width="59" style="28" customWidth="1"/>
    <col min="7682" max="7682" width="5.85546875" style="28" customWidth="1"/>
    <col min="7683" max="7683" width="10.28515625" style="28" customWidth="1"/>
    <col min="7684" max="7684" width="12.42578125" style="28" customWidth="1"/>
    <col min="7685" max="7685" width="7.85546875" style="28" customWidth="1"/>
    <col min="7686" max="7686" width="7.7109375" style="28" customWidth="1"/>
    <col min="7687" max="7687" width="12.42578125" style="28" customWidth="1"/>
    <col min="7688" max="7688" width="11.42578125" style="28" customWidth="1"/>
    <col min="7689" max="7689" width="11.5703125" style="28" customWidth="1"/>
    <col min="7690" max="7690" width="12.42578125" style="28" customWidth="1"/>
    <col min="7691" max="7691" width="14.7109375" style="28" customWidth="1"/>
    <col min="7692" max="7692" width="15.85546875" style="28" customWidth="1"/>
    <col min="7693" max="7693" width="13" style="28" customWidth="1"/>
    <col min="7694" max="7936" width="9.140625" style="28"/>
    <col min="7937" max="7937" width="59" style="28" customWidth="1"/>
    <col min="7938" max="7938" width="5.85546875" style="28" customWidth="1"/>
    <col min="7939" max="7939" width="10.28515625" style="28" customWidth="1"/>
    <col min="7940" max="7940" width="12.42578125" style="28" customWidth="1"/>
    <col min="7941" max="7941" width="7.85546875" style="28" customWidth="1"/>
    <col min="7942" max="7942" width="7.7109375" style="28" customWidth="1"/>
    <col min="7943" max="7943" width="12.42578125" style="28" customWidth="1"/>
    <col min="7944" max="7944" width="11.42578125" style="28" customWidth="1"/>
    <col min="7945" max="7945" width="11.5703125" style="28" customWidth="1"/>
    <col min="7946" max="7946" width="12.42578125" style="28" customWidth="1"/>
    <col min="7947" max="7947" width="14.7109375" style="28" customWidth="1"/>
    <col min="7948" max="7948" width="15.85546875" style="28" customWidth="1"/>
    <col min="7949" max="7949" width="13" style="28" customWidth="1"/>
    <col min="7950" max="8192" width="9.140625" style="28"/>
    <col min="8193" max="8193" width="59" style="28" customWidth="1"/>
    <col min="8194" max="8194" width="5.85546875" style="28" customWidth="1"/>
    <col min="8195" max="8195" width="10.28515625" style="28" customWidth="1"/>
    <col min="8196" max="8196" width="12.42578125" style="28" customWidth="1"/>
    <col min="8197" max="8197" width="7.85546875" style="28" customWidth="1"/>
    <col min="8198" max="8198" width="7.7109375" style="28" customWidth="1"/>
    <col min="8199" max="8199" width="12.42578125" style="28" customWidth="1"/>
    <col min="8200" max="8200" width="11.42578125" style="28" customWidth="1"/>
    <col min="8201" max="8201" width="11.5703125" style="28" customWidth="1"/>
    <col min="8202" max="8202" width="12.42578125" style="28" customWidth="1"/>
    <col min="8203" max="8203" width="14.7109375" style="28" customWidth="1"/>
    <col min="8204" max="8204" width="15.85546875" style="28" customWidth="1"/>
    <col min="8205" max="8205" width="13" style="28" customWidth="1"/>
    <col min="8206" max="8448" width="9.140625" style="28"/>
    <col min="8449" max="8449" width="59" style="28" customWidth="1"/>
    <col min="8450" max="8450" width="5.85546875" style="28" customWidth="1"/>
    <col min="8451" max="8451" width="10.28515625" style="28" customWidth="1"/>
    <col min="8452" max="8452" width="12.42578125" style="28" customWidth="1"/>
    <col min="8453" max="8453" width="7.85546875" style="28" customWidth="1"/>
    <col min="8454" max="8454" width="7.7109375" style="28" customWidth="1"/>
    <col min="8455" max="8455" width="12.42578125" style="28" customWidth="1"/>
    <col min="8456" max="8456" width="11.42578125" style="28" customWidth="1"/>
    <col min="8457" max="8457" width="11.5703125" style="28" customWidth="1"/>
    <col min="8458" max="8458" width="12.42578125" style="28" customWidth="1"/>
    <col min="8459" max="8459" width="14.7109375" style="28" customWidth="1"/>
    <col min="8460" max="8460" width="15.85546875" style="28" customWidth="1"/>
    <col min="8461" max="8461" width="13" style="28" customWidth="1"/>
    <col min="8462" max="8704" width="9.140625" style="28"/>
    <col min="8705" max="8705" width="59" style="28" customWidth="1"/>
    <col min="8706" max="8706" width="5.85546875" style="28" customWidth="1"/>
    <col min="8707" max="8707" width="10.28515625" style="28" customWidth="1"/>
    <col min="8708" max="8708" width="12.42578125" style="28" customWidth="1"/>
    <col min="8709" max="8709" width="7.85546875" style="28" customWidth="1"/>
    <col min="8710" max="8710" width="7.7109375" style="28" customWidth="1"/>
    <col min="8711" max="8711" width="12.42578125" style="28" customWidth="1"/>
    <col min="8712" max="8712" width="11.42578125" style="28" customWidth="1"/>
    <col min="8713" max="8713" width="11.5703125" style="28" customWidth="1"/>
    <col min="8714" max="8714" width="12.42578125" style="28" customWidth="1"/>
    <col min="8715" max="8715" width="14.7109375" style="28" customWidth="1"/>
    <col min="8716" max="8716" width="15.85546875" style="28" customWidth="1"/>
    <col min="8717" max="8717" width="13" style="28" customWidth="1"/>
    <col min="8718" max="8960" width="9.140625" style="28"/>
    <col min="8961" max="8961" width="59" style="28" customWidth="1"/>
    <col min="8962" max="8962" width="5.85546875" style="28" customWidth="1"/>
    <col min="8963" max="8963" width="10.28515625" style="28" customWidth="1"/>
    <col min="8964" max="8964" width="12.42578125" style="28" customWidth="1"/>
    <col min="8965" max="8965" width="7.85546875" style="28" customWidth="1"/>
    <col min="8966" max="8966" width="7.7109375" style="28" customWidth="1"/>
    <col min="8967" max="8967" width="12.42578125" style="28" customWidth="1"/>
    <col min="8968" max="8968" width="11.42578125" style="28" customWidth="1"/>
    <col min="8969" max="8969" width="11.5703125" style="28" customWidth="1"/>
    <col min="8970" max="8970" width="12.42578125" style="28" customWidth="1"/>
    <col min="8971" max="8971" width="14.7109375" style="28" customWidth="1"/>
    <col min="8972" max="8972" width="15.85546875" style="28" customWidth="1"/>
    <col min="8973" max="8973" width="13" style="28" customWidth="1"/>
    <col min="8974" max="9216" width="9.140625" style="28"/>
    <col min="9217" max="9217" width="59" style="28" customWidth="1"/>
    <col min="9218" max="9218" width="5.85546875" style="28" customWidth="1"/>
    <col min="9219" max="9219" width="10.28515625" style="28" customWidth="1"/>
    <col min="9220" max="9220" width="12.42578125" style="28" customWidth="1"/>
    <col min="9221" max="9221" width="7.85546875" style="28" customWidth="1"/>
    <col min="9222" max="9222" width="7.7109375" style="28" customWidth="1"/>
    <col min="9223" max="9223" width="12.42578125" style="28" customWidth="1"/>
    <col min="9224" max="9224" width="11.42578125" style="28" customWidth="1"/>
    <col min="9225" max="9225" width="11.5703125" style="28" customWidth="1"/>
    <col min="9226" max="9226" width="12.42578125" style="28" customWidth="1"/>
    <col min="9227" max="9227" width="14.7109375" style="28" customWidth="1"/>
    <col min="9228" max="9228" width="15.85546875" style="28" customWidth="1"/>
    <col min="9229" max="9229" width="13" style="28" customWidth="1"/>
    <col min="9230" max="9472" width="9.140625" style="28"/>
    <col min="9473" max="9473" width="59" style="28" customWidth="1"/>
    <col min="9474" max="9474" width="5.85546875" style="28" customWidth="1"/>
    <col min="9475" max="9475" width="10.28515625" style="28" customWidth="1"/>
    <col min="9476" max="9476" width="12.42578125" style="28" customWidth="1"/>
    <col min="9477" max="9477" width="7.85546875" style="28" customWidth="1"/>
    <col min="9478" max="9478" width="7.7109375" style="28" customWidth="1"/>
    <col min="9479" max="9479" width="12.42578125" style="28" customWidth="1"/>
    <col min="9480" max="9480" width="11.42578125" style="28" customWidth="1"/>
    <col min="9481" max="9481" width="11.5703125" style="28" customWidth="1"/>
    <col min="9482" max="9482" width="12.42578125" style="28" customWidth="1"/>
    <col min="9483" max="9483" width="14.7109375" style="28" customWidth="1"/>
    <col min="9484" max="9484" width="15.85546875" style="28" customWidth="1"/>
    <col min="9485" max="9485" width="13" style="28" customWidth="1"/>
    <col min="9486" max="9728" width="9.140625" style="28"/>
    <col min="9729" max="9729" width="59" style="28" customWidth="1"/>
    <col min="9730" max="9730" width="5.85546875" style="28" customWidth="1"/>
    <col min="9731" max="9731" width="10.28515625" style="28" customWidth="1"/>
    <col min="9732" max="9732" width="12.42578125" style="28" customWidth="1"/>
    <col min="9733" max="9733" width="7.85546875" style="28" customWidth="1"/>
    <col min="9734" max="9734" width="7.7109375" style="28" customWidth="1"/>
    <col min="9735" max="9735" width="12.42578125" style="28" customWidth="1"/>
    <col min="9736" max="9736" width="11.42578125" style="28" customWidth="1"/>
    <col min="9737" max="9737" width="11.5703125" style="28" customWidth="1"/>
    <col min="9738" max="9738" width="12.42578125" style="28" customWidth="1"/>
    <col min="9739" max="9739" width="14.7109375" style="28" customWidth="1"/>
    <col min="9740" max="9740" width="15.85546875" style="28" customWidth="1"/>
    <col min="9741" max="9741" width="13" style="28" customWidth="1"/>
    <col min="9742" max="9984" width="9.140625" style="28"/>
    <col min="9985" max="9985" width="59" style="28" customWidth="1"/>
    <col min="9986" max="9986" width="5.85546875" style="28" customWidth="1"/>
    <col min="9987" max="9987" width="10.28515625" style="28" customWidth="1"/>
    <col min="9988" max="9988" width="12.42578125" style="28" customWidth="1"/>
    <col min="9989" max="9989" width="7.85546875" style="28" customWidth="1"/>
    <col min="9990" max="9990" width="7.7109375" style="28" customWidth="1"/>
    <col min="9991" max="9991" width="12.42578125" style="28" customWidth="1"/>
    <col min="9992" max="9992" width="11.42578125" style="28" customWidth="1"/>
    <col min="9993" max="9993" width="11.5703125" style="28" customWidth="1"/>
    <col min="9994" max="9994" width="12.42578125" style="28" customWidth="1"/>
    <col min="9995" max="9995" width="14.7109375" style="28" customWidth="1"/>
    <col min="9996" max="9996" width="15.85546875" style="28" customWidth="1"/>
    <col min="9997" max="9997" width="13" style="28" customWidth="1"/>
    <col min="9998" max="10240" width="9.140625" style="28"/>
    <col min="10241" max="10241" width="59" style="28" customWidth="1"/>
    <col min="10242" max="10242" width="5.85546875" style="28" customWidth="1"/>
    <col min="10243" max="10243" width="10.28515625" style="28" customWidth="1"/>
    <col min="10244" max="10244" width="12.42578125" style="28" customWidth="1"/>
    <col min="10245" max="10245" width="7.85546875" style="28" customWidth="1"/>
    <col min="10246" max="10246" width="7.7109375" style="28" customWidth="1"/>
    <col min="10247" max="10247" width="12.42578125" style="28" customWidth="1"/>
    <col min="10248" max="10248" width="11.42578125" style="28" customWidth="1"/>
    <col min="10249" max="10249" width="11.5703125" style="28" customWidth="1"/>
    <col min="10250" max="10250" width="12.42578125" style="28" customWidth="1"/>
    <col min="10251" max="10251" width="14.7109375" style="28" customWidth="1"/>
    <col min="10252" max="10252" width="15.85546875" style="28" customWidth="1"/>
    <col min="10253" max="10253" width="13" style="28" customWidth="1"/>
    <col min="10254" max="10496" width="9.140625" style="28"/>
    <col min="10497" max="10497" width="59" style="28" customWidth="1"/>
    <col min="10498" max="10498" width="5.85546875" style="28" customWidth="1"/>
    <col min="10499" max="10499" width="10.28515625" style="28" customWidth="1"/>
    <col min="10500" max="10500" width="12.42578125" style="28" customWidth="1"/>
    <col min="10501" max="10501" width="7.85546875" style="28" customWidth="1"/>
    <col min="10502" max="10502" width="7.7109375" style="28" customWidth="1"/>
    <col min="10503" max="10503" width="12.42578125" style="28" customWidth="1"/>
    <col min="10504" max="10504" width="11.42578125" style="28" customWidth="1"/>
    <col min="10505" max="10505" width="11.5703125" style="28" customWidth="1"/>
    <col min="10506" max="10506" width="12.42578125" style="28" customWidth="1"/>
    <col min="10507" max="10507" width="14.7109375" style="28" customWidth="1"/>
    <col min="10508" max="10508" width="15.85546875" style="28" customWidth="1"/>
    <col min="10509" max="10509" width="13" style="28" customWidth="1"/>
    <col min="10510" max="10752" width="9.140625" style="28"/>
    <col min="10753" max="10753" width="59" style="28" customWidth="1"/>
    <col min="10754" max="10754" width="5.85546875" style="28" customWidth="1"/>
    <col min="10755" max="10755" width="10.28515625" style="28" customWidth="1"/>
    <col min="10756" max="10756" width="12.42578125" style="28" customWidth="1"/>
    <col min="10757" max="10757" width="7.85546875" style="28" customWidth="1"/>
    <col min="10758" max="10758" width="7.7109375" style="28" customWidth="1"/>
    <col min="10759" max="10759" width="12.42578125" style="28" customWidth="1"/>
    <col min="10760" max="10760" width="11.42578125" style="28" customWidth="1"/>
    <col min="10761" max="10761" width="11.5703125" style="28" customWidth="1"/>
    <col min="10762" max="10762" width="12.42578125" style="28" customWidth="1"/>
    <col min="10763" max="10763" width="14.7109375" style="28" customWidth="1"/>
    <col min="10764" max="10764" width="15.85546875" style="28" customWidth="1"/>
    <col min="10765" max="10765" width="13" style="28" customWidth="1"/>
    <col min="10766" max="11008" width="9.140625" style="28"/>
    <col min="11009" max="11009" width="59" style="28" customWidth="1"/>
    <col min="11010" max="11010" width="5.85546875" style="28" customWidth="1"/>
    <col min="11011" max="11011" width="10.28515625" style="28" customWidth="1"/>
    <col min="11012" max="11012" width="12.42578125" style="28" customWidth="1"/>
    <col min="11013" max="11013" width="7.85546875" style="28" customWidth="1"/>
    <col min="11014" max="11014" width="7.7109375" style="28" customWidth="1"/>
    <col min="11015" max="11015" width="12.42578125" style="28" customWidth="1"/>
    <col min="11016" max="11016" width="11.42578125" style="28" customWidth="1"/>
    <col min="11017" max="11017" width="11.5703125" style="28" customWidth="1"/>
    <col min="11018" max="11018" width="12.42578125" style="28" customWidth="1"/>
    <col min="11019" max="11019" width="14.7109375" style="28" customWidth="1"/>
    <col min="11020" max="11020" width="15.85546875" style="28" customWidth="1"/>
    <col min="11021" max="11021" width="13" style="28" customWidth="1"/>
    <col min="11022" max="11264" width="9.140625" style="28"/>
    <col min="11265" max="11265" width="59" style="28" customWidth="1"/>
    <col min="11266" max="11266" width="5.85546875" style="28" customWidth="1"/>
    <col min="11267" max="11267" width="10.28515625" style="28" customWidth="1"/>
    <col min="11268" max="11268" width="12.42578125" style="28" customWidth="1"/>
    <col min="11269" max="11269" width="7.85546875" style="28" customWidth="1"/>
    <col min="11270" max="11270" width="7.7109375" style="28" customWidth="1"/>
    <col min="11271" max="11271" width="12.42578125" style="28" customWidth="1"/>
    <col min="11272" max="11272" width="11.42578125" style="28" customWidth="1"/>
    <col min="11273" max="11273" width="11.5703125" style="28" customWidth="1"/>
    <col min="11274" max="11274" width="12.42578125" style="28" customWidth="1"/>
    <col min="11275" max="11275" width="14.7109375" style="28" customWidth="1"/>
    <col min="11276" max="11276" width="15.85546875" style="28" customWidth="1"/>
    <col min="11277" max="11277" width="13" style="28" customWidth="1"/>
    <col min="11278" max="11520" width="9.140625" style="28"/>
    <col min="11521" max="11521" width="59" style="28" customWidth="1"/>
    <col min="11522" max="11522" width="5.85546875" style="28" customWidth="1"/>
    <col min="11523" max="11523" width="10.28515625" style="28" customWidth="1"/>
    <col min="11524" max="11524" width="12.42578125" style="28" customWidth="1"/>
    <col min="11525" max="11525" width="7.85546875" style="28" customWidth="1"/>
    <col min="11526" max="11526" width="7.7109375" style="28" customWidth="1"/>
    <col min="11527" max="11527" width="12.42578125" style="28" customWidth="1"/>
    <col min="11528" max="11528" width="11.42578125" style="28" customWidth="1"/>
    <col min="11529" max="11529" width="11.5703125" style="28" customWidth="1"/>
    <col min="11530" max="11530" width="12.42578125" style="28" customWidth="1"/>
    <col min="11531" max="11531" width="14.7109375" style="28" customWidth="1"/>
    <col min="11532" max="11532" width="15.85546875" style="28" customWidth="1"/>
    <col min="11533" max="11533" width="13" style="28" customWidth="1"/>
    <col min="11534" max="11776" width="9.140625" style="28"/>
    <col min="11777" max="11777" width="59" style="28" customWidth="1"/>
    <col min="11778" max="11778" width="5.85546875" style="28" customWidth="1"/>
    <col min="11779" max="11779" width="10.28515625" style="28" customWidth="1"/>
    <col min="11780" max="11780" width="12.42578125" style="28" customWidth="1"/>
    <col min="11781" max="11781" width="7.85546875" style="28" customWidth="1"/>
    <col min="11782" max="11782" width="7.7109375" style="28" customWidth="1"/>
    <col min="11783" max="11783" width="12.42578125" style="28" customWidth="1"/>
    <col min="11784" max="11784" width="11.42578125" style="28" customWidth="1"/>
    <col min="11785" max="11785" width="11.5703125" style="28" customWidth="1"/>
    <col min="11786" max="11786" width="12.42578125" style="28" customWidth="1"/>
    <col min="11787" max="11787" width="14.7109375" style="28" customWidth="1"/>
    <col min="11788" max="11788" width="15.85546875" style="28" customWidth="1"/>
    <col min="11789" max="11789" width="13" style="28" customWidth="1"/>
    <col min="11790" max="12032" width="9.140625" style="28"/>
    <col min="12033" max="12033" width="59" style="28" customWidth="1"/>
    <col min="12034" max="12034" width="5.85546875" style="28" customWidth="1"/>
    <col min="12035" max="12035" width="10.28515625" style="28" customWidth="1"/>
    <col min="12036" max="12036" width="12.42578125" style="28" customWidth="1"/>
    <col min="12037" max="12037" width="7.85546875" style="28" customWidth="1"/>
    <col min="12038" max="12038" width="7.7109375" style="28" customWidth="1"/>
    <col min="12039" max="12039" width="12.42578125" style="28" customWidth="1"/>
    <col min="12040" max="12040" width="11.42578125" style="28" customWidth="1"/>
    <col min="12041" max="12041" width="11.5703125" style="28" customWidth="1"/>
    <col min="12042" max="12042" width="12.42578125" style="28" customWidth="1"/>
    <col min="12043" max="12043" width="14.7109375" style="28" customWidth="1"/>
    <col min="12044" max="12044" width="15.85546875" style="28" customWidth="1"/>
    <col min="12045" max="12045" width="13" style="28" customWidth="1"/>
    <col min="12046" max="12288" width="9.140625" style="28"/>
    <col min="12289" max="12289" width="59" style="28" customWidth="1"/>
    <col min="12290" max="12290" width="5.85546875" style="28" customWidth="1"/>
    <col min="12291" max="12291" width="10.28515625" style="28" customWidth="1"/>
    <col min="12292" max="12292" width="12.42578125" style="28" customWidth="1"/>
    <col min="12293" max="12293" width="7.85546875" style="28" customWidth="1"/>
    <col min="12294" max="12294" width="7.7109375" style="28" customWidth="1"/>
    <col min="12295" max="12295" width="12.42578125" style="28" customWidth="1"/>
    <col min="12296" max="12296" width="11.42578125" style="28" customWidth="1"/>
    <col min="12297" max="12297" width="11.5703125" style="28" customWidth="1"/>
    <col min="12298" max="12298" width="12.42578125" style="28" customWidth="1"/>
    <col min="12299" max="12299" width="14.7109375" style="28" customWidth="1"/>
    <col min="12300" max="12300" width="15.85546875" style="28" customWidth="1"/>
    <col min="12301" max="12301" width="13" style="28" customWidth="1"/>
    <col min="12302" max="12544" width="9.140625" style="28"/>
    <col min="12545" max="12545" width="59" style="28" customWidth="1"/>
    <col min="12546" max="12546" width="5.85546875" style="28" customWidth="1"/>
    <col min="12547" max="12547" width="10.28515625" style="28" customWidth="1"/>
    <col min="12548" max="12548" width="12.42578125" style="28" customWidth="1"/>
    <col min="12549" max="12549" width="7.85546875" style="28" customWidth="1"/>
    <col min="12550" max="12550" width="7.7109375" style="28" customWidth="1"/>
    <col min="12551" max="12551" width="12.42578125" style="28" customWidth="1"/>
    <col min="12552" max="12552" width="11.42578125" style="28" customWidth="1"/>
    <col min="12553" max="12553" width="11.5703125" style="28" customWidth="1"/>
    <col min="12554" max="12554" width="12.42578125" style="28" customWidth="1"/>
    <col min="12555" max="12555" width="14.7109375" style="28" customWidth="1"/>
    <col min="12556" max="12556" width="15.85546875" style="28" customWidth="1"/>
    <col min="12557" max="12557" width="13" style="28" customWidth="1"/>
    <col min="12558" max="12800" width="9.140625" style="28"/>
    <col min="12801" max="12801" width="59" style="28" customWidth="1"/>
    <col min="12802" max="12802" width="5.85546875" style="28" customWidth="1"/>
    <col min="12803" max="12803" width="10.28515625" style="28" customWidth="1"/>
    <col min="12804" max="12804" width="12.42578125" style="28" customWidth="1"/>
    <col min="12805" max="12805" width="7.85546875" style="28" customWidth="1"/>
    <col min="12806" max="12806" width="7.7109375" style="28" customWidth="1"/>
    <col min="12807" max="12807" width="12.42578125" style="28" customWidth="1"/>
    <col min="12808" max="12808" width="11.42578125" style="28" customWidth="1"/>
    <col min="12809" max="12809" width="11.5703125" style="28" customWidth="1"/>
    <col min="12810" max="12810" width="12.42578125" style="28" customWidth="1"/>
    <col min="12811" max="12811" width="14.7109375" style="28" customWidth="1"/>
    <col min="12812" max="12812" width="15.85546875" style="28" customWidth="1"/>
    <col min="12813" max="12813" width="13" style="28" customWidth="1"/>
    <col min="12814" max="13056" width="9.140625" style="28"/>
    <col min="13057" max="13057" width="59" style="28" customWidth="1"/>
    <col min="13058" max="13058" width="5.85546875" style="28" customWidth="1"/>
    <col min="13059" max="13059" width="10.28515625" style="28" customWidth="1"/>
    <col min="13060" max="13060" width="12.42578125" style="28" customWidth="1"/>
    <col min="13061" max="13061" width="7.85546875" style="28" customWidth="1"/>
    <col min="13062" max="13062" width="7.7109375" style="28" customWidth="1"/>
    <col min="13063" max="13063" width="12.42578125" style="28" customWidth="1"/>
    <col min="13064" max="13064" width="11.42578125" style="28" customWidth="1"/>
    <col min="13065" max="13065" width="11.5703125" style="28" customWidth="1"/>
    <col min="13066" max="13066" width="12.42578125" style="28" customWidth="1"/>
    <col min="13067" max="13067" width="14.7109375" style="28" customWidth="1"/>
    <col min="13068" max="13068" width="15.85546875" style="28" customWidth="1"/>
    <col min="13069" max="13069" width="13" style="28" customWidth="1"/>
    <col min="13070" max="13312" width="9.140625" style="28"/>
    <col min="13313" max="13313" width="59" style="28" customWidth="1"/>
    <col min="13314" max="13314" width="5.85546875" style="28" customWidth="1"/>
    <col min="13315" max="13315" width="10.28515625" style="28" customWidth="1"/>
    <col min="13316" max="13316" width="12.42578125" style="28" customWidth="1"/>
    <col min="13317" max="13317" width="7.85546875" style="28" customWidth="1"/>
    <col min="13318" max="13318" width="7.7109375" style="28" customWidth="1"/>
    <col min="13319" max="13319" width="12.42578125" style="28" customWidth="1"/>
    <col min="13320" max="13320" width="11.42578125" style="28" customWidth="1"/>
    <col min="13321" max="13321" width="11.5703125" style="28" customWidth="1"/>
    <col min="13322" max="13322" width="12.42578125" style="28" customWidth="1"/>
    <col min="13323" max="13323" width="14.7109375" style="28" customWidth="1"/>
    <col min="13324" max="13324" width="15.85546875" style="28" customWidth="1"/>
    <col min="13325" max="13325" width="13" style="28" customWidth="1"/>
    <col min="13326" max="13568" width="9.140625" style="28"/>
    <col min="13569" max="13569" width="59" style="28" customWidth="1"/>
    <col min="13570" max="13570" width="5.85546875" style="28" customWidth="1"/>
    <col min="13571" max="13571" width="10.28515625" style="28" customWidth="1"/>
    <col min="13572" max="13572" width="12.42578125" style="28" customWidth="1"/>
    <col min="13573" max="13573" width="7.85546875" style="28" customWidth="1"/>
    <col min="13574" max="13574" width="7.7109375" style="28" customWidth="1"/>
    <col min="13575" max="13575" width="12.42578125" style="28" customWidth="1"/>
    <col min="13576" max="13576" width="11.42578125" style="28" customWidth="1"/>
    <col min="13577" max="13577" width="11.5703125" style="28" customWidth="1"/>
    <col min="13578" max="13578" width="12.42578125" style="28" customWidth="1"/>
    <col min="13579" max="13579" width="14.7109375" style="28" customWidth="1"/>
    <col min="13580" max="13580" width="15.85546875" style="28" customWidth="1"/>
    <col min="13581" max="13581" width="13" style="28" customWidth="1"/>
    <col min="13582" max="13824" width="9.140625" style="28"/>
    <col min="13825" max="13825" width="59" style="28" customWidth="1"/>
    <col min="13826" max="13826" width="5.85546875" style="28" customWidth="1"/>
    <col min="13827" max="13827" width="10.28515625" style="28" customWidth="1"/>
    <col min="13828" max="13828" width="12.42578125" style="28" customWidth="1"/>
    <col min="13829" max="13829" width="7.85546875" style="28" customWidth="1"/>
    <col min="13830" max="13830" width="7.7109375" style="28" customWidth="1"/>
    <col min="13831" max="13831" width="12.42578125" style="28" customWidth="1"/>
    <col min="13832" max="13832" width="11.42578125" style="28" customWidth="1"/>
    <col min="13833" max="13833" width="11.5703125" style="28" customWidth="1"/>
    <col min="13834" max="13834" width="12.42578125" style="28" customWidth="1"/>
    <col min="13835" max="13835" width="14.7109375" style="28" customWidth="1"/>
    <col min="13836" max="13836" width="15.85546875" style="28" customWidth="1"/>
    <col min="13837" max="13837" width="13" style="28" customWidth="1"/>
    <col min="13838" max="14080" width="9.140625" style="28"/>
    <col min="14081" max="14081" width="59" style="28" customWidth="1"/>
    <col min="14082" max="14082" width="5.85546875" style="28" customWidth="1"/>
    <col min="14083" max="14083" width="10.28515625" style="28" customWidth="1"/>
    <col min="14084" max="14084" width="12.42578125" style="28" customWidth="1"/>
    <col min="14085" max="14085" width="7.85546875" style="28" customWidth="1"/>
    <col min="14086" max="14086" width="7.7109375" style="28" customWidth="1"/>
    <col min="14087" max="14087" width="12.42578125" style="28" customWidth="1"/>
    <col min="14088" max="14088" width="11.42578125" style="28" customWidth="1"/>
    <col min="14089" max="14089" width="11.5703125" style="28" customWidth="1"/>
    <col min="14090" max="14090" width="12.42578125" style="28" customWidth="1"/>
    <col min="14091" max="14091" width="14.7109375" style="28" customWidth="1"/>
    <col min="14092" max="14092" width="15.85546875" style="28" customWidth="1"/>
    <col min="14093" max="14093" width="13" style="28" customWidth="1"/>
    <col min="14094" max="14336" width="9.140625" style="28"/>
    <col min="14337" max="14337" width="59" style="28" customWidth="1"/>
    <col min="14338" max="14338" width="5.85546875" style="28" customWidth="1"/>
    <col min="14339" max="14339" width="10.28515625" style="28" customWidth="1"/>
    <col min="14340" max="14340" width="12.42578125" style="28" customWidth="1"/>
    <col min="14341" max="14341" width="7.85546875" style="28" customWidth="1"/>
    <col min="14342" max="14342" width="7.7109375" style="28" customWidth="1"/>
    <col min="14343" max="14343" width="12.42578125" style="28" customWidth="1"/>
    <col min="14344" max="14344" width="11.42578125" style="28" customWidth="1"/>
    <col min="14345" max="14345" width="11.5703125" style="28" customWidth="1"/>
    <col min="14346" max="14346" width="12.42578125" style="28" customWidth="1"/>
    <col min="14347" max="14347" width="14.7109375" style="28" customWidth="1"/>
    <col min="14348" max="14348" width="15.85546875" style="28" customWidth="1"/>
    <col min="14349" max="14349" width="13" style="28" customWidth="1"/>
    <col min="14350" max="14592" width="9.140625" style="28"/>
    <col min="14593" max="14593" width="59" style="28" customWidth="1"/>
    <col min="14594" max="14594" width="5.85546875" style="28" customWidth="1"/>
    <col min="14595" max="14595" width="10.28515625" style="28" customWidth="1"/>
    <col min="14596" max="14596" width="12.42578125" style="28" customWidth="1"/>
    <col min="14597" max="14597" width="7.85546875" style="28" customWidth="1"/>
    <col min="14598" max="14598" width="7.7109375" style="28" customWidth="1"/>
    <col min="14599" max="14599" width="12.42578125" style="28" customWidth="1"/>
    <col min="14600" max="14600" width="11.42578125" style="28" customWidth="1"/>
    <col min="14601" max="14601" width="11.5703125" style="28" customWidth="1"/>
    <col min="14602" max="14602" width="12.42578125" style="28" customWidth="1"/>
    <col min="14603" max="14603" width="14.7109375" style="28" customWidth="1"/>
    <col min="14604" max="14604" width="15.85546875" style="28" customWidth="1"/>
    <col min="14605" max="14605" width="13" style="28" customWidth="1"/>
    <col min="14606" max="14848" width="9.140625" style="28"/>
    <col min="14849" max="14849" width="59" style="28" customWidth="1"/>
    <col min="14850" max="14850" width="5.85546875" style="28" customWidth="1"/>
    <col min="14851" max="14851" width="10.28515625" style="28" customWidth="1"/>
    <col min="14852" max="14852" width="12.42578125" style="28" customWidth="1"/>
    <col min="14853" max="14853" width="7.85546875" style="28" customWidth="1"/>
    <col min="14854" max="14854" width="7.7109375" style="28" customWidth="1"/>
    <col min="14855" max="14855" width="12.42578125" style="28" customWidth="1"/>
    <col min="14856" max="14856" width="11.42578125" style="28" customWidth="1"/>
    <col min="14857" max="14857" width="11.5703125" style="28" customWidth="1"/>
    <col min="14858" max="14858" width="12.42578125" style="28" customWidth="1"/>
    <col min="14859" max="14859" width="14.7109375" style="28" customWidth="1"/>
    <col min="14860" max="14860" width="15.85546875" style="28" customWidth="1"/>
    <col min="14861" max="14861" width="13" style="28" customWidth="1"/>
    <col min="14862" max="15104" width="9.140625" style="28"/>
    <col min="15105" max="15105" width="59" style="28" customWidth="1"/>
    <col min="15106" max="15106" width="5.85546875" style="28" customWidth="1"/>
    <col min="15107" max="15107" width="10.28515625" style="28" customWidth="1"/>
    <col min="15108" max="15108" width="12.42578125" style="28" customWidth="1"/>
    <col min="15109" max="15109" width="7.85546875" style="28" customWidth="1"/>
    <col min="15110" max="15110" width="7.7109375" style="28" customWidth="1"/>
    <col min="15111" max="15111" width="12.42578125" style="28" customWidth="1"/>
    <col min="15112" max="15112" width="11.42578125" style="28" customWidth="1"/>
    <col min="15113" max="15113" width="11.5703125" style="28" customWidth="1"/>
    <col min="15114" max="15114" width="12.42578125" style="28" customWidth="1"/>
    <col min="15115" max="15115" width="14.7109375" style="28" customWidth="1"/>
    <col min="15116" max="15116" width="15.85546875" style="28" customWidth="1"/>
    <col min="15117" max="15117" width="13" style="28" customWidth="1"/>
    <col min="15118" max="15360" width="9.140625" style="28"/>
    <col min="15361" max="15361" width="59" style="28" customWidth="1"/>
    <col min="15362" max="15362" width="5.85546875" style="28" customWidth="1"/>
    <col min="15363" max="15363" width="10.28515625" style="28" customWidth="1"/>
    <col min="15364" max="15364" width="12.42578125" style="28" customWidth="1"/>
    <col min="15365" max="15365" width="7.85546875" style="28" customWidth="1"/>
    <col min="15366" max="15366" width="7.7109375" style="28" customWidth="1"/>
    <col min="15367" max="15367" width="12.42578125" style="28" customWidth="1"/>
    <col min="15368" max="15368" width="11.42578125" style="28" customWidth="1"/>
    <col min="15369" max="15369" width="11.5703125" style="28" customWidth="1"/>
    <col min="15370" max="15370" width="12.42578125" style="28" customWidth="1"/>
    <col min="15371" max="15371" width="14.7109375" style="28" customWidth="1"/>
    <col min="15372" max="15372" width="15.85546875" style="28" customWidth="1"/>
    <col min="15373" max="15373" width="13" style="28" customWidth="1"/>
    <col min="15374" max="15616" width="9.140625" style="28"/>
    <col min="15617" max="15617" width="59" style="28" customWidth="1"/>
    <col min="15618" max="15618" width="5.85546875" style="28" customWidth="1"/>
    <col min="15619" max="15619" width="10.28515625" style="28" customWidth="1"/>
    <col min="15620" max="15620" width="12.42578125" style="28" customWidth="1"/>
    <col min="15621" max="15621" width="7.85546875" style="28" customWidth="1"/>
    <col min="15622" max="15622" width="7.7109375" style="28" customWidth="1"/>
    <col min="15623" max="15623" width="12.42578125" style="28" customWidth="1"/>
    <col min="15624" max="15624" width="11.42578125" style="28" customWidth="1"/>
    <col min="15625" max="15625" width="11.5703125" style="28" customWidth="1"/>
    <col min="15626" max="15626" width="12.42578125" style="28" customWidth="1"/>
    <col min="15627" max="15627" width="14.7109375" style="28" customWidth="1"/>
    <col min="15628" max="15628" width="15.85546875" style="28" customWidth="1"/>
    <col min="15629" max="15629" width="13" style="28" customWidth="1"/>
    <col min="15630" max="15872" width="9.140625" style="28"/>
    <col min="15873" max="15873" width="59" style="28" customWidth="1"/>
    <col min="15874" max="15874" width="5.85546875" style="28" customWidth="1"/>
    <col min="15875" max="15875" width="10.28515625" style="28" customWidth="1"/>
    <col min="15876" max="15876" width="12.42578125" style="28" customWidth="1"/>
    <col min="15877" max="15877" width="7.85546875" style="28" customWidth="1"/>
    <col min="15878" max="15878" width="7.7109375" style="28" customWidth="1"/>
    <col min="15879" max="15879" width="12.42578125" style="28" customWidth="1"/>
    <col min="15880" max="15880" width="11.42578125" style="28" customWidth="1"/>
    <col min="15881" max="15881" width="11.5703125" style="28" customWidth="1"/>
    <col min="15882" max="15882" width="12.42578125" style="28" customWidth="1"/>
    <col min="15883" max="15883" width="14.7109375" style="28" customWidth="1"/>
    <col min="15884" max="15884" width="15.85546875" style="28" customWidth="1"/>
    <col min="15885" max="15885" width="13" style="28" customWidth="1"/>
    <col min="15886" max="16128" width="9.140625" style="28"/>
    <col min="16129" max="16129" width="59" style="28" customWidth="1"/>
    <col min="16130" max="16130" width="5.85546875" style="28" customWidth="1"/>
    <col min="16131" max="16131" width="10.28515625" style="28" customWidth="1"/>
    <col min="16132" max="16132" width="12.42578125" style="28" customWidth="1"/>
    <col min="16133" max="16133" width="7.85546875" style="28" customWidth="1"/>
    <col min="16134" max="16134" width="7.7109375" style="28" customWidth="1"/>
    <col min="16135" max="16135" width="12.42578125" style="28" customWidth="1"/>
    <col min="16136" max="16136" width="11.42578125" style="28" customWidth="1"/>
    <col min="16137" max="16137" width="11.5703125" style="28" customWidth="1"/>
    <col min="16138" max="16138" width="12.42578125" style="28" customWidth="1"/>
    <col min="16139" max="16139" width="14.7109375" style="28" customWidth="1"/>
    <col min="16140" max="16140" width="15.85546875" style="28" customWidth="1"/>
    <col min="16141" max="16141" width="13" style="28" customWidth="1"/>
    <col min="16142" max="16384" width="9.140625" style="28"/>
  </cols>
  <sheetData>
    <row r="1" spans="1:118" s="86" customFormat="1" ht="19.149999999999999" customHeight="1" thickBot="1" x14ac:dyDescent="0.3">
      <c r="A1" s="4006" t="s">
        <v>40</v>
      </c>
      <c r="B1" s="4006"/>
      <c r="C1" s="4006"/>
      <c r="D1" s="4006"/>
      <c r="E1" s="4006"/>
      <c r="F1" s="4006"/>
      <c r="G1" s="4006"/>
      <c r="H1" s="4006"/>
      <c r="I1" s="4006"/>
      <c r="J1" s="4006"/>
      <c r="K1" s="4006"/>
      <c r="L1" s="4006"/>
      <c r="M1" s="4006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</row>
    <row r="2" spans="1:118" s="86" customFormat="1" ht="16.5" thickBot="1" x14ac:dyDescent="0.3">
      <c r="A2" s="4007" t="s">
        <v>370</v>
      </c>
      <c r="B2" s="4008"/>
      <c r="C2" s="4008"/>
      <c r="D2" s="4008"/>
      <c r="E2" s="4008"/>
      <c r="F2" s="4008"/>
      <c r="G2" s="4008"/>
      <c r="H2" s="4008"/>
      <c r="I2" s="4008"/>
      <c r="J2" s="4008"/>
      <c r="K2" s="4009"/>
      <c r="L2" s="4009"/>
      <c r="M2" s="4010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</row>
    <row r="3" spans="1:118" s="86" customFormat="1" ht="16.149999999999999" customHeight="1" thickBot="1" x14ac:dyDescent="0.3">
      <c r="A3" s="4011" t="s">
        <v>9</v>
      </c>
      <c r="B3" s="4040" t="s">
        <v>286</v>
      </c>
      <c r="C3" s="4041"/>
      <c r="D3" s="4042"/>
      <c r="E3" s="4033" t="s">
        <v>73</v>
      </c>
      <c r="F3" s="4034"/>
      <c r="G3" s="4035"/>
      <c r="H3" s="4033" t="s">
        <v>60</v>
      </c>
      <c r="I3" s="4034"/>
      <c r="J3" s="4035"/>
      <c r="K3" s="2140"/>
      <c r="L3" s="2140"/>
      <c r="M3" s="214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</row>
    <row r="4" spans="1:118" s="86" customFormat="1" ht="11.45" customHeight="1" x14ac:dyDescent="0.25">
      <c r="A4" s="4012"/>
      <c r="B4" s="4043">
        <v>1</v>
      </c>
      <c r="C4" s="4036"/>
      <c r="D4" s="4044"/>
      <c r="E4" s="4025">
        <v>2</v>
      </c>
      <c r="F4" s="4026"/>
      <c r="G4" s="4027"/>
      <c r="H4" s="4025">
        <v>3</v>
      </c>
      <c r="I4" s="4026"/>
      <c r="J4" s="4027"/>
      <c r="K4" s="4036" t="s">
        <v>41</v>
      </c>
      <c r="L4" s="4036"/>
      <c r="M4" s="403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</row>
    <row r="5" spans="1:118" s="86" customFormat="1" ht="12" customHeight="1" x14ac:dyDescent="0.25">
      <c r="A5" s="4012"/>
      <c r="B5" s="4028" t="s">
        <v>42</v>
      </c>
      <c r="C5" s="4028"/>
      <c r="D5" s="4029"/>
      <c r="E5" s="4030" t="s">
        <v>42</v>
      </c>
      <c r="F5" s="4031"/>
      <c r="G5" s="4032"/>
      <c r="H5" s="4030" t="s">
        <v>42</v>
      </c>
      <c r="I5" s="4031"/>
      <c r="J5" s="4032"/>
      <c r="K5" s="4038"/>
      <c r="L5" s="4038"/>
      <c r="M5" s="4039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</row>
    <row r="6" spans="1:118" s="86" customFormat="1" ht="52.15" customHeight="1" x14ac:dyDescent="0.25">
      <c r="A6" s="4013"/>
      <c r="B6" s="2142" t="s">
        <v>26</v>
      </c>
      <c r="C6" s="2143" t="s">
        <v>43</v>
      </c>
      <c r="D6" s="2144" t="s">
        <v>4</v>
      </c>
      <c r="E6" s="2142" t="s">
        <v>26</v>
      </c>
      <c r="F6" s="2143" t="s">
        <v>43</v>
      </c>
      <c r="G6" s="2192" t="s">
        <v>4</v>
      </c>
      <c r="H6" s="2142" t="s">
        <v>26</v>
      </c>
      <c r="I6" s="2143" t="s">
        <v>43</v>
      </c>
      <c r="J6" s="2145" t="s">
        <v>4</v>
      </c>
      <c r="K6" s="2196" t="s">
        <v>26</v>
      </c>
      <c r="L6" s="2143" t="s">
        <v>43</v>
      </c>
      <c r="M6" s="2145" t="s">
        <v>4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</row>
    <row r="7" spans="1:118" s="86" customFormat="1" ht="19.5" customHeight="1" x14ac:dyDescent="0.25">
      <c r="A7" s="2036" t="s">
        <v>44</v>
      </c>
      <c r="B7" s="320"/>
      <c r="C7" s="2146"/>
      <c r="D7" s="2147"/>
      <c r="E7" s="2148"/>
      <c r="F7" s="2149"/>
      <c r="G7" s="2150"/>
      <c r="H7" s="2197"/>
      <c r="I7" s="2151"/>
      <c r="J7" s="2152"/>
      <c r="K7" s="2148"/>
      <c r="L7" s="2151"/>
      <c r="M7" s="2153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</row>
    <row r="8" spans="1:118" s="86" customFormat="1" ht="15.75" x14ac:dyDescent="0.25">
      <c r="A8" s="2037" t="s">
        <v>45</v>
      </c>
      <c r="B8" s="2060">
        <f t="shared" ref="B8:H15" si="0">B19+B29</f>
        <v>15</v>
      </c>
      <c r="C8" s="2061">
        <f t="shared" si="0"/>
        <v>4</v>
      </c>
      <c r="D8" s="2154">
        <f>D19+D29</f>
        <v>19</v>
      </c>
      <c r="E8" s="2038">
        <f>E19+E29</f>
        <v>12</v>
      </c>
      <c r="F8" s="2039">
        <f t="shared" si="0"/>
        <v>1</v>
      </c>
      <c r="G8" s="2193">
        <f>G19+G29</f>
        <v>13</v>
      </c>
      <c r="H8" s="2108">
        <f>H19+H29</f>
        <v>1</v>
      </c>
      <c r="I8" s="2155">
        <f t="shared" ref="I8:J15" si="1">I19+I29</f>
        <v>0</v>
      </c>
      <c r="J8" s="2198">
        <f>J19+J29</f>
        <v>1</v>
      </c>
      <c r="K8" s="2038">
        <f>E8+B8+H8</f>
        <v>28</v>
      </c>
      <c r="L8" s="2038">
        <f>F8+C8+I8</f>
        <v>5</v>
      </c>
      <c r="M8" s="2041">
        <f>K8+L8</f>
        <v>33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</row>
    <row r="9" spans="1:118" s="86" customFormat="1" ht="15.75" customHeight="1" x14ac:dyDescent="0.25">
      <c r="A9" s="2042" t="s">
        <v>46</v>
      </c>
      <c r="B9" s="2060">
        <f t="shared" si="0"/>
        <v>13</v>
      </c>
      <c r="C9" s="2061">
        <f t="shared" si="0"/>
        <v>1</v>
      </c>
      <c r="D9" s="2154">
        <f t="shared" si="0"/>
        <v>14</v>
      </c>
      <c r="E9" s="2038">
        <f t="shared" si="0"/>
        <v>11</v>
      </c>
      <c r="F9" s="2039">
        <f t="shared" si="0"/>
        <v>1</v>
      </c>
      <c r="G9" s="2193">
        <f t="shared" si="0"/>
        <v>12</v>
      </c>
      <c r="H9" s="2108">
        <f t="shared" si="0"/>
        <v>0</v>
      </c>
      <c r="I9" s="2155">
        <f t="shared" si="1"/>
        <v>0</v>
      </c>
      <c r="J9" s="2198">
        <f t="shared" si="1"/>
        <v>0</v>
      </c>
      <c r="K9" s="2038">
        <f t="shared" ref="K9:L39" si="2">E9+B9+H9</f>
        <v>24</v>
      </c>
      <c r="L9" s="2038">
        <f t="shared" si="2"/>
        <v>2</v>
      </c>
      <c r="M9" s="2041">
        <f>K9+L9</f>
        <v>26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</row>
    <row r="10" spans="1:118" s="86" customFormat="1" ht="15" customHeight="1" x14ac:dyDescent="0.25">
      <c r="A10" s="2043" t="s">
        <v>47</v>
      </c>
      <c r="B10" s="2060">
        <f t="shared" si="0"/>
        <v>13</v>
      </c>
      <c r="C10" s="2061">
        <f t="shared" si="0"/>
        <v>8</v>
      </c>
      <c r="D10" s="2154">
        <f t="shared" si="0"/>
        <v>21</v>
      </c>
      <c r="E10" s="2038">
        <f t="shared" si="0"/>
        <v>15</v>
      </c>
      <c r="F10" s="2039">
        <f t="shared" si="0"/>
        <v>10</v>
      </c>
      <c r="G10" s="2193">
        <f t="shared" si="0"/>
        <v>25</v>
      </c>
      <c r="H10" s="2108">
        <f t="shared" si="0"/>
        <v>0</v>
      </c>
      <c r="I10" s="2155">
        <f t="shared" si="1"/>
        <v>0</v>
      </c>
      <c r="J10" s="2198">
        <f t="shared" si="1"/>
        <v>0</v>
      </c>
      <c r="K10" s="2038">
        <f t="shared" si="2"/>
        <v>28</v>
      </c>
      <c r="L10" s="2038">
        <f t="shared" si="2"/>
        <v>18</v>
      </c>
      <c r="M10" s="2041">
        <f t="shared" ref="M10:M39" si="3">K10+L10</f>
        <v>46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</row>
    <row r="11" spans="1:118" s="86" customFormat="1" ht="15.75" x14ac:dyDescent="0.25">
      <c r="A11" s="2037" t="s">
        <v>79</v>
      </c>
      <c r="B11" s="2060">
        <f t="shared" si="0"/>
        <v>0</v>
      </c>
      <c r="C11" s="2061">
        <f t="shared" si="0"/>
        <v>0</v>
      </c>
      <c r="D11" s="2154">
        <f t="shared" si="0"/>
        <v>0</v>
      </c>
      <c r="E11" s="2038">
        <f t="shared" si="0"/>
        <v>0</v>
      </c>
      <c r="F11" s="2039">
        <f t="shared" si="0"/>
        <v>0</v>
      </c>
      <c r="G11" s="2193">
        <f t="shared" si="0"/>
        <v>0</v>
      </c>
      <c r="H11" s="2108">
        <f t="shared" si="0"/>
        <v>0</v>
      </c>
      <c r="I11" s="2155">
        <f t="shared" si="1"/>
        <v>0</v>
      </c>
      <c r="J11" s="2198">
        <f t="shared" si="1"/>
        <v>0</v>
      </c>
      <c r="K11" s="2038">
        <f t="shared" si="2"/>
        <v>0</v>
      </c>
      <c r="L11" s="2038">
        <f t="shared" si="2"/>
        <v>0</v>
      </c>
      <c r="M11" s="2041">
        <f t="shared" si="3"/>
        <v>0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</row>
    <row r="12" spans="1:118" s="86" customFormat="1" ht="15.75" x14ac:dyDescent="0.25">
      <c r="A12" s="2044" t="s">
        <v>49</v>
      </c>
      <c r="B12" s="2060">
        <f t="shared" si="0"/>
        <v>11</v>
      </c>
      <c r="C12" s="2061">
        <f t="shared" si="0"/>
        <v>3</v>
      </c>
      <c r="D12" s="2154">
        <f t="shared" si="0"/>
        <v>14</v>
      </c>
      <c r="E12" s="2038">
        <f t="shared" si="0"/>
        <v>8</v>
      </c>
      <c r="F12" s="2039">
        <f t="shared" si="0"/>
        <v>0</v>
      </c>
      <c r="G12" s="2193">
        <f t="shared" si="0"/>
        <v>8</v>
      </c>
      <c r="H12" s="2108">
        <f t="shared" si="0"/>
        <v>0</v>
      </c>
      <c r="I12" s="2155">
        <f t="shared" si="1"/>
        <v>0</v>
      </c>
      <c r="J12" s="2198">
        <f t="shared" si="1"/>
        <v>0</v>
      </c>
      <c r="K12" s="2038">
        <f t="shared" si="2"/>
        <v>19</v>
      </c>
      <c r="L12" s="2038">
        <f t="shared" si="2"/>
        <v>3</v>
      </c>
      <c r="M12" s="2041">
        <f t="shared" si="3"/>
        <v>22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</row>
    <row r="13" spans="1:118" s="86" customFormat="1" ht="15.75" x14ac:dyDescent="0.25">
      <c r="A13" s="2046" t="s">
        <v>50</v>
      </c>
      <c r="B13" s="2060">
        <f t="shared" si="0"/>
        <v>10</v>
      </c>
      <c r="C13" s="2061">
        <f t="shared" si="0"/>
        <v>5</v>
      </c>
      <c r="D13" s="2154">
        <f t="shared" si="0"/>
        <v>15</v>
      </c>
      <c r="E13" s="2038">
        <f t="shared" si="0"/>
        <v>12</v>
      </c>
      <c r="F13" s="2039">
        <f t="shared" si="0"/>
        <v>3</v>
      </c>
      <c r="G13" s="2193">
        <f t="shared" si="0"/>
        <v>15</v>
      </c>
      <c r="H13" s="2108">
        <f t="shared" si="0"/>
        <v>1</v>
      </c>
      <c r="I13" s="2155">
        <f t="shared" si="1"/>
        <v>0</v>
      </c>
      <c r="J13" s="2198">
        <f t="shared" si="1"/>
        <v>1</v>
      </c>
      <c r="K13" s="2038">
        <f t="shared" si="2"/>
        <v>23</v>
      </c>
      <c r="L13" s="2038">
        <f t="shared" si="2"/>
        <v>8</v>
      </c>
      <c r="M13" s="2041">
        <f>K13+L13</f>
        <v>31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</row>
    <row r="14" spans="1:118" s="86" customFormat="1" ht="15.75" x14ac:dyDescent="0.25">
      <c r="A14" s="2046" t="s">
        <v>51</v>
      </c>
      <c r="B14" s="2060">
        <f t="shared" si="0"/>
        <v>8</v>
      </c>
      <c r="C14" s="2061">
        <f t="shared" si="0"/>
        <v>0</v>
      </c>
      <c r="D14" s="2154">
        <f t="shared" si="0"/>
        <v>8</v>
      </c>
      <c r="E14" s="2038">
        <f t="shared" si="0"/>
        <v>9</v>
      </c>
      <c r="F14" s="2039">
        <f t="shared" si="0"/>
        <v>0</v>
      </c>
      <c r="G14" s="2193">
        <f t="shared" si="0"/>
        <v>9</v>
      </c>
      <c r="H14" s="2108">
        <f t="shared" si="0"/>
        <v>0</v>
      </c>
      <c r="I14" s="2155">
        <f t="shared" si="1"/>
        <v>0</v>
      </c>
      <c r="J14" s="2198">
        <f t="shared" si="1"/>
        <v>0</v>
      </c>
      <c r="K14" s="2038">
        <f t="shared" si="2"/>
        <v>17</v>
      </c>
      <c r="L14" s="2038">
        <f t="shared" si="2"/>
        <v>0</v>
      </c>
      <c r="M14" s="2041">
        <f t="shared" si="3"/>
        <v>17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</row>
    <row r="15" spans="1:118" s="86" customFormat="1" ht="16.5" thickBot="1" x14ac:dyDescent="0.3">
      <c r="A15" s="2156" t="s">
        <v>52</v>
      </c>
      <c r="B15" s="2064">
        <f t="shared" si="0"/>
        <v>22</v>
      </c>
      <c r="C15" s="2065">
        <f t="shared" si="0"/>
        <v>4</v>
      </c>
      <c r="D15" s="2176">
        <f t="shared" si="0"/>
        <v>26</v>
      </c>
      <c r="E15" s="2177">
        <f t="shared" si="0"/>
        <v>21</v>
      </c>
      <c r="F15" s="2178">
        <f t="shared" si="0"/>
        <v>4</v>
      </c>
      <c r="G15" s="949">
        <f t="shared" si="0"/>
        <v>25</v>
      </c>
      <c r="H15" s="2109">
        <f t="shared" si="0"/>
        <v>0</v>
      </c>
      <c r="I15" s="2179">
        <f t="shared" si="1"/>
        <v>0</v>
      </c>
      <c r="J15" s="2199">
        <f>J26+J36</f>
        <v>0</v>
      </c>
      <c r="K15" s="2048">
        <f t="shared" si="2"/>
        <v>43</v>
      </c>
      <c r="L15" s="2048">
        <f t="shared" si="2"/>
        <v>8</v>
      </c>
      <c r="M15" s="2051">
        <f t="shared" si="3"/>
        <v>51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</row>
    <row r="16" spans="1:118" s="86" customFormat="1" ht="15" customHeight="1" thickBot="1" x14ac:dyDescent="0.3">
      <c r="A16" s="2052" t="s">
        <v>12</v>
      </c>
      <c r="B16" s="956">
        <f>SUM(B8:B15)</f>
        <v>92</v>
      </c>
      <c r="C16" s="956">
        <f>SUM(C7:C15)</f>
        <v>25</v>
      </c>
      <c r="D16" s="956">
        <f>SUM(D7:D15)</f>
        <v>117</v>
      </c>
      <c r="E16" s="956">
        <f>SUM(E7:E15)</f>
        <v>88</v>
      </c>
      <c r="F16" s="956">
        <f>SUM(F7:F15)</f>
        <v>19</v>
      </c>
      <c r="G16" s="548">
        <f>SUM(G7:G15)</f>
        <v>107</v>
      </c>
      <c r="H16" s="2200">
        <f>SUM(H8:H15)</f>
        <v>2</v>
      </c>
      <c r="I16" s="2053">
        <f>SUM(I8:I15)</f>
        <v>0</v>
      </c>
      <c r="J16" s="206">
        <f>SUM(J7:J15)</f>
        <v>2</v>
      </c>
      <c r="K16" s="2171">
        <f>E16+B16+H16</f>
        <v>182</v>
      </c>
      <c r="L16" s="2171">
        <f>C16+F16+I16</f>
        <v>44</v>
      </c>
      <c r="M16" s="206">
        <f>K16+L16</f>
        <v>226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</row>
    <row r="17" spans="1:118" s="86" customFormat="1" ht="15.75" x14ac:dyDescent="0.25">
      <c r="A17" s="2055" t="s">
        <v>23</v>
      </c>
      <c r="B17" s="742"/>
      <c r="C17" s="2180"/>
      <c r="D17" s="2181"/>
      <c r="E17" s="2175"/>
      <c r="F17" s="2175"/>
      <c r="G17" s="258"/>
      <c r="H17" s="744"/>
      <c r="I17" s="2182"/>
      <c r="J17" s="743"/>
      <c r="K17" s="2175"/>
      <c r="L17" s="2175"/>
      <c r="M17" s="745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</row>
    <row r="18" spans="1:118" s="86" customFormat="1" ht="15.75" x14ac:dyDescent="0.25">
      <c r="A18" s="2055" t="s">
        <v>11</v>
      </c>
      <c r="B18" s="742"/>
      <c r="C18" s="2180"/>
      <c r="D18" s="2183"/>
      <c r="E18" s="2038"/>
      <c r="F18" s="2038"/>
      <c r="G18" s="2155"/>
      <c r="H18" s="2108"/>
      <c r="I18" s="2040"/>
      <c r="J18" s="2184"/>
      <c r="K18" s="2038"/>
      <c r="L18" s="2038"/>
      <c r="M18" s="2041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</row>
    <row r="19" spans="1:118" s="86" customFormat="1" ht="15.75" x14ac:dyDescent="0.25">
      <c r="A19" s="2037" t="s">
        <v>45</v>
      </c>
      <c r="B19" s="2157">
        <v>15</v>
      </c>
      <c r="C19" s="2158">
        <v>4</v>
      </c>
      <c r="D19" s="2159">
        <f>C19+B19</f>
        <v>19</v>
      </c>
      <c r="E19" s="2160">
        <v>12</v>
      </c>
      <c r="F19" s="2158">
        <v>1</v>
      </c>
      <c r="G19" s="2186">
        <f>E19+F19</f>
        <v>13</v>
      </c>
      <c r="H19" s="2108">
        <v>1</v>
      </c>
      <c r="I19" s="2162">
        <v>0</v>
      </c>
      <c r="J19" s="2161">
        <f>H19+I19</f>
        <v>1</v>
      </c>
      <c r="K19" s="2038">
        <f>E19+B19+H19</f>
        <v>28</v>
      </c>
      <c r="L19" s="2038">
        <f t="shared" si="2"/>
        <v>5</v>
      </c>
      <c r="M19" s="2041">
        <f>K19+L19</f>
        <v>33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</row>
    <row r="20" spans="1:118" s="86" customFormat="1" ht="15.75" x14ac:dyDescent="0.25">
      <c r="A20" s="2042" t="s">
        <v>46</v>
      </c>
      <c r="B20" s="2157">
        <v>12</v>
      </c>
      <c r="C20" s="2158">
        <v>1</v>
      </c>
      <c r="D20" s="2159">
        <f t="shared" ref="D20:D26" si="4">C20+B20</f>
        <v>13</v>
      </c>
      <c r="E20" s="2160">
        <v>11</v>
      </c>
      <c r="F20" s="2163">
        <v>1</v>
      </c>
      <c r="G20" s="2186">
        <f t="shared" ref="G20:G26" si="5">E20+F20</f>
        <v>12</v>
      </c>
      <c r="H20" s="2108">
        <v>0</v>
      </c>
      <c r="I20" s="2162">
        <v>0</v>
      </c>
      <c r="J20" s="2161">
        <f t="shared" ref="J20:J26" si="6">H20+I20</f>
        <v>0</v>
      </c>
      <c r="K20" s="2038">
        <f t="shared" si="2"/>
        <v>23</v>
      </c>
      <c r="L20" s="2038">
        <f t="shared" si="2"/>
        <v>2</v>
      </c>
      <c r="M20" s="2041">
        <f t="shared" si="3"/>
        <v>25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</row>
    <row r="21" spans="1:118" s="86" customFormat="1" ht="16.5" customHeight="1" x14ac:dyDescent="0.25">
      <c r="A21" s="2043" t="s">
        <v>47</v>
      </c>
      <c r="B21" s="2157">
        <v>13</v>
      </c>
      <c r="C21" s="2158">
        <v>8</v>
      </c>
      <c r="D21" s="2159">
        <f t="shared" si="4"/>
        <v>21</v>
      </c>
      <c r="E21" s="2160">
        <v>15</v>
      </c>
      <c r="F21" s="2163">
        <v>10</v>
      </c>
      <c r="G21" s="2186">
        <f t="shared" si="5"/>
        <v>25</v>
      </c>
      <c r="H21" s="2108">
        <v>0</v>
      </c>
      <c r="I21" s="2162">
        <v>0</v>
      </c>
      <c r="J21" s="2161">
        <f t="shared" si="6"/>
        <v>0</v>
      </c>
      <c r="K21" s="2038">
        <f t="shared" si="2"/>
        <v>28</v>
      </c>
      <c r="L21" s="2038">
        <f t="shared" si="2"/>
        <v>18</v>
      </c>
      <c r="M21" s="2041">
        <f t="shared" si="3"/>
        <v>46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</row>
    <row r="22" spans="1:118" s="86" customFormat="1" ht="15.75" x14ac:dyDescent="0.25">
      <c r="A22" s="2037" t="s">
        <v>79</v>
      </c>
      <c r="B22" s="2157">
        <v>0</v>
      </c>
      <c r="C22" s="2158">
        <v>0</v>
      </c>
      <c r="D22" s="2159">
        <f t="shared" si="4"/>
        <v>0</v>
      </c>
      <c r="E22" s="2160">
        <v>0</v>
      </c>
      <c r="F22" s="2158">
        <v>0</v>
      </c>
      <c r="G22" s="2186">
        <f t="shared" si="5"/>
        <v>0</v>
      </c>
      <c r="H22" s="2108">
        <v>0</v>
      </c>
      <c r="I22" s="2162">
        <v>0</v>
      </c>
      <c r="J22" s="2161">
        <f t="shared" si="6"/>
        <v>0</v>
      </c>
      <c r="K22" s="2038">
        <f t="shared" si="2"/>
        <v>0</v>
      </c>
      <c r="L22" s="2038">
        <f t="shared" si="2"/>
        <v>0</v>
      </c>
      <c r="M22" s="2041">
        <f t="shared" si="3"/>
        <v>0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</row>
    <row r="23" spans="1:118" s="86" customFormat="1" ht="15.75" x14ac:dyDescent="0.25">
      <c r="A23" s="2044" t="s">
        <v>49</v>
      </c>
      <c r="B23" s="2157">
        <v>11</v>
      </c>
      <c r="C23" s="2158">
        <v>2</v>
      </c>
      <c r="D23" s="2159">
        <f t="shared" si="4"/>
        <v>13</v>
      </c>
      <c r="E23" s="2160">
        <v>8</v>
      </c>
      <c r="F23" s="2158">
        <v>0</v>
      </c>
      <c r="G23" s="2186">
        <f t="shared" si="5"/>
        <v>8</v>
      </c>
      <c r="H23" s="2108">
        <v>0</v>
      </c>
      <c r="I23" s="2162">
        <v>0</v>
      </c>
      <c r="J23" s="2161">
        <f t="shared" si="6"/>
        <v>0</v>
      </c>
      <c r="K23" s="2038">
        <f t="shared" si="2"/>
        <v>19</v>
      </c>
      <c r="L23" s="2038">
        <f t="shared" si="2"/>
        <v>2</v>
      </c>
      <c r="M23" s="2041">
        <f t="shared" si="3"/>
        <v>21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</row>
    <row r="24" spans="1:118" s="86" customFormat="1" ht="15.75" x14ac:dyDescent="0.25">
      <c r="A24" s="2046" t="s">
        <v>50</v>
      </c>
      <c r="B24" s="2157">
        <v>10</v>
      </c>
      <c r="C24" s="2158">
        <v>5</v>
      </c>
      <c r="D24" s="2159">
        <f t="shared" si="4"/>
        <v>15</v>
      </c>
      <c r="E24" s="2162">
        <v>11</v>
      </c>
      <c r="F24" s="2185">
        <v>3</v>
      </c>
      <c r="G24" s="2186">
        <f t="shared" si="5"/>
        <v>14</v>
      </c>
      <c r="H24" s="2137">
        <v>1</v>
      </c>
      <c r="I24" s="2186">
        <v>0</v>
      </c>
      <c r="J24" s="2161">
        <f t="shared" si="6"/>
        <v>1</v>
      </c>
      <c r="K24" s="2038">
        <f t="shared" si="2"/>
        <v>22</v>
      </c>
      <c r="L24" s="2038">
        <f t="shared" si="2"/>
        <v>8</v>
      </c>
      <c r="M24" s="2041">
        <f t="shared" si="3"/>
        <v>30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</row>
    <row r="25" spans="1:118" s="86" customFormat="1" ht="15.75" x14ac:dyDescent="0.25">
      <c r="A25" s="2046" t="s">
        <v>51</v>
      </c>
      <c r="B25" s="2157">
        <v>8</v>
      </c>
      <c r="C25" s="2158">
        <v>0</v>
      </c>
      <c r="D25" s="2159">
        <f t="shared" si="4"/>
        <v>8</v>
      </c>
      <c r="E25" s="2160">
        <v>9</v>
      </c>
      <c r="F25" s="2158">
        <v>0</v>
      </c>
      <c r="G25" s="2186">
        <f t="shared" si="5"/>
        <v>9</v>
      </c>
      <c r="H25" s="2164">
        <v>0</v>
      </c>
      <c r="I25" s="2162">
        <v>0</v>
      </c>
      <c r="J25" s="2161">
        <f t="shared" si="6"/>
        <v>0</v>
      </c>
      <c r="K25" s="2038">
        <f t="shared" si="2"/>
        <v>17</v>
      </c>
      <c r="L25" s="2038">
        <f t="shared" si="2"/>
        <v>0</v>
      </c>
      <c r="M25" s="2041">
        <f t="shared" si="3"/>
        <v>17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</row>
    <row r="26" spans="1:118" s="86" customFormat="1" ht="16.5" thickBot="1" x14ac:dyDescent="0.3">
      <c r="A26" s="2156" t="s">
        <v>52</v>
      </c>
      <c r="B26" s="2187">
        <v>22</v>
      </c>
      <c r="C26" s="2167">
        <v>4</v>
      </c>
      <c r="D26" s="2188">
        <f t="shared" si="4"/>
        <v>26</v>
      </c>
      <c r="E26" s="2166">
        <v>21</v>
      </c>
      <c r="F26" s="2167">
        <v>4</v>
      </c>
      <c r="G26" s="2194">
        <f t="shared" si="5"/>
        <v>25</v>
      </c>
      <c r="H26" s="2169">
        <v>0</v>
      </c>
      <c r="I26" s="2170">
        <v>0</v>
      </c>
      <c r="J26" s="2168">
        <f t="shared" si="6"/>
        <v>0</v>
      </c>
      <c r="K26" s="2048">
        <f t="shared" si="2"/>
        <v>43</v>
      </c>
      <c r="L26" s="2048">
        <f t="shared" si="2"/>
        <v>8</v>
      </c>
      <c r="M26" s="2051">
        <f t="shared" si="3"/>
        <v>51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</row>
    <row r="27" spans="1:118" s="86" customFormat="1" ht="16.5" thickBot="1" x14ac:dyDescent="0.3">
      <c r="A27" s="2067" t="s">
        <v>8</v>
      </c>
      <c r="B27" s="2171">
        <f>SUM(B19:B26)</f>
        <v>91</v>
      </c>
      <c r="C27" s="2171">
        <f>SUM(C19:C26)</f>
        <v>24</v>
      </c>
      <c r="D27" s="207">
        <f>SUM(D19:D26)</f>
        <v>115</v>
      </c>
      <c r="E27" s="2171">
        <f t="shared" ref="E27:J27" si="7">SUM(E19:E26)</f>
        <v>87</v>
      </c>
      <c r="F27" s="2171">
        <f t="shared" si="7"/>
        <v>19</v>
      </c>
      <c r="G27" s="208">
        <f>SUM(G19:G26)</f>
        <v>106</v>
      </c>
      <c r="H27" s="2172">
        <f t="shared" si="7"/>
        <v>2</v>
      </c>
      <c r="I27" s="2173">
        <f t="shared" si="7"/>
        <v>0</v>
      </c>
      <c r="J27" s="207">
        <f t="shared" si="7"/>
        <v>2</v>
      </c>
      <c r="K27" s="2171">
        <f>E27+B27+H27</f>
        <v>180</v>
      </c>
      <c r="L27" s="2171">
        <f>F27+C27+I27</f>
        <v>43</v>
      </c>
      <c r="M27" s="206">
        <f>K27+L27</f>
        <v>223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</row>
    <row r="28" spans="1:118" s="86" customFormat="1" ht="15.75" x14ac:dyDescent="0.25">
      <c r="A28" s="2071" t="s">
        <v>56</v>
      </c>
      <c r="B28" s="742"/>
      <c r="C28" s="746"/>
      <c r="D28" s="2181"/>
      <c r="E28" s="2175"/>
      <c r="F28" s="2189"/>
      <c r="G28" s="2195"/>
      <c r="H28" s="2190"/>
      <c r="I28" s="2191"/>
      <c r="J28" s="747"/>
      <c r="K28" s="2175"/>
      <c r="L28" s="2175"/>
      <c r="M28" s="745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</row>
    <row r="29" spans="1:118" s="86" customFormat="1" ht="15.75" x14ac:dyDescent="0.25">
      <c r="A29" s="2037" t="s">
        <v>45</v>
      </c>
      <c r="B29" s="2060">
        <v>0</v>
      </c>
      <c r="C29" s="2061">
        <v>0</v>
      </c>
      <c r="D29" s="2073">
        <f t="shared" ref="D29:D36" si="8">B29+C29</f>
        <v>0</v>
      </c>
      <c r="E29" s="2160">
        <v>0</v>
      </c>
      <c r="F29" s="2163">
        <v>0</v>
      </c>
      <c r="G29" s="2186">
        <f t="shared" ref="G29:G34" si="9">E29+F29</f>
        <v>0</v>
      </c>
      <c r="H29" s="2164">
        <v>0</v>
      </c>
      <c r="I29" s="2162">
        <v>0</v>
      </c>
      <c r="J29" s="2161">
        <v>0</v>
      </c>
      <c r="K29" s="2038">
        <f t="shared" si="2"/>
        <v>0</v>
      </c>
      <c r="L29" s="2038">
        <f t="shared" si="2"/>
        <v>0</v>
      </c>
      <c r="M29" s="2041">
        <f t="shared" si="3"/>
        <v>0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</row>
    <row r="30" spans="1:118" s="86" customFormat="1" ht="15.75" x14ac:dyDescent="0.25">
      <c r="A30" s="2042" t="s">
        <v>46</v>
      </c>
      <c r="B30" s="205">
        <v>1</v>
      </c>
      <c r="C30" s="2061">
        <v>0</v>
      </c>
      <c r="D30" s="2073">
        <f t="shared" si="8"/>
        <v>1</v>
      </c>
      <c r="E30" s="2160">
        <v>0</v>
      </c>
      <c r="F30" s="2163">
        <v>0</v>
      </c>
      <c r="G30" s="2186">
        <f t="shared" si="9"/>
        <v>0</v>
      </c>
      <c r="H30" s="2164">
        <v>0</v>
      </c>
      <c r="I30" s="2162">
        <v>0</v>
      </c>
      <c r="J30" s="2161">
        <f t="shared" ref="J30:J35" si="10">H30+I30</f>
        <v>0</v>
      </c>
      <c r="K30" s="2038">
        <f>E30+B30+H30</f>
        <v>1</v>
      </c>
      <c r="L30" s="2038">
        <f>F30+C30+I30</f>
        <v>0</v>
      </c>
      <c r="M30" s="2041">
        <f>K30+L30</f>
        <v>1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</row>
    <row r="31" spans="1:118" s="86" customFormat="1" ht="16.5" customHeight="1" x14ac:dyDescent="0.25">
      <c r="A31" s="2043" t="s">
        <v>47</v>
      </c>
      <c r="B31" s="205">
        <v>0</v>
      </c>
      <c r="C31" s="2061">
        <v>0</v>
      </c>
      <c r="D31" s="2073">
        <f t="shared" si="8"/>
        <v>0</v>
      </c>
      <c r="E31" s="2160">
        <v>0</v>
      </c>
      <c r="F31" s="2158">
        <v>0</v>
      </c>
      <c r="G31" s="2186">
        <f t="shared" si="9"/>
        <v>0</v>
      </c>
      <c r="H31" s="2164">
        <v>0</v>
      </c>
      <c r="I31" s="2162">
        <v>0</v>
      </c>
      <c r="J31" s="2161">
        <f t="shared" si="10"/>
        <v>0</v>
      </c>
      <c r="K31" s="2038">
        <f t="shared" si="2"/>
        <v>0</v>
      </c>
      <c r="L31" s="2038">
        <f t="shared" si="2"/>
        <v>0</v>
      </c>
      <c r="M31" s="2041">
        <f t="shared" si="3"/>
        <v>0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</row>
    <row r="32" spans="1:118" s="86" customFormat="1" ht="15.75" x14ac:dyDescent="0.25">
      <c r="A32" s="2037" t="s">
        <v>79</v>
      </c>
      <c r="B32" s="205">
        <v>0</v>
      </c>
      <c r="C32" s="2061">
        <v>0</v>
      </c>
      <c r="D32" s="2073">
        <f t="shared" si="8"/>
        <v>0</v>
      </c>
      <c r="E32" s="2160">
        <v>0</v>
      </c>
      <c r="F32" s="2158">
        <v>0</v>
      </c>
      <c r="G32" s="2186">
        <f t="shared" si="9"/>
        <v>0</v>
      </c>
      <c r="H32" s="2164">
        <v>0</v>
      </c>
      <c r="I32" s="2162">
        <v>0</v>
      </c>
      <c r="J32" s="2161">
        <v>0</v>
      </c>
      <c r="K32" s="2038">
        <f t="shared" si="2"/>
        <v>0</v>
      </c>
      <c r="L32" s="2038">
        <f t="shared" si="2"/>
        <v>0</v>
      </c>
      <c r="M32" s="2041">
        <f t="shared" si="3"/>
        <v>0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</row>
    <row r="33" spans="1:118" s="86" customFormat="1" ht="15.75" customHeight="1" x14ac:dyDescent="0.25">
      <c r="A33" s="2044" t="s">
        <v>49</v>
      </c>
      <c r="B33" s="205">
        <v>0</v>
      </c>
      <c r="C33" s="2061">
        <v>1</v>
      </c>
      <c r="D33" s="2073">
        <f t="shared" si="8"/>
        <v>1</v>
      </c>
      <c r="E33" s="2160">
        <v>0</v>
      </c>
      <c r="F33" s="2158">
        <v>0</v>
      </c>
      <c r="G33" s="2186">
        <f t="shared" si="9"/>
        <v>0</v>
      </c>
      <c r="H33" s="2164">
        <v>0</v>
      </c>
      <c r="I33" s="2162">
        <v>0</v>
      </c>
      <c r="J33" s="2161">
        <f t="shared" si="10"/>
        <v>0</v>
      </c>
      <c r="K33" s="2038">
        <f t="shared" si="2"/>
        <v>0</v>
      </c>
      <c r="L33" s="2038">
        <f t="shared" si="2"/>
        <v>1</v>
      </c>
      <c r="M33" s="2041">
        <f t="shared" si="3"/>
        <v>1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</row>
    <row r="34" spans="1:118" s="86" customFormat="1" ht="19.5" customHeight="1" x14ac:dyDescent="0.25">
      <c r="A34" s="2046" t="s">
        <v>50</v>
      </c>
      <c r="B34" s="205">
        <v>0</v>
      </c>
      <c r="C34" s="2061">
        <v>0</v>
      </c>
      <c r="D34" s="2073">
        <f t="shared" si="8"/>
        <v>0</v>
      </c>
      <c r="E34" s="2160">
        <v>1</v>
      </c>
      <c r="F34" s="2158">
        <v>0</v>
      </c>
      <c r="G34" s="2186">
        <f t="shared" si="9"/>
        <v>1</v>
      </c>
      <c r="H34" s="2164">
        <v>0</v>
      </c>
      <c r="I34" s="2162">
        <v>0</v>
      </c>
      <c r="J34" s="2161">
        <f t="shared" si="10"/>
        <v>0</v>
      </c>
      <c r="K34" s="2038">
        <f t="shared" si="2"/>
        <v>1</v>
      </c>
      <c r="L34" s="2038">
        <f t="shared" si="2"/>
        <v>0</v>
      </c>
      <c r="M34" s="2041">
        <f t="shared" si="3"/>
        <v>1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</row>
    <row r="35" spans="1:118" s="86" customFormat="1" ht="22.9" customHeight="1" x14ac:dyDescent="0.25">
      <c r="A35" s="2046" t="s">
        <v>51</v>
      </c>
      <c r="B35" s="205">
        <v>0</v>
      </c>
      <c r="C35" s="2061">
        <v>0</v>
      </c>
      <c r="D35" s="2073">
        <f t="shared" si="8"/>
        <v>0</v>
      </c>
      <c r="E35" s="2160">
        <v>0</v>
      </c>
      <c r="F35" s="2158">
        <v>0</v>
      </c>
      <c r="G35" s="2186">
        <v>0</v>
      </c>
      <c r="H35" s="2164">
        <v>0</v>
      </c>
      <c r="I35" s="2162">
        <v>0</v>
      </c>
      <c r="J35" s="2161">
        <f t="shared" si="10"/>
        <v>0</v>
      </c>
      <c r="K35" s="2038">
        <f t="shared" si="2"/>
        <v>0</v>
      </c>
      <c r="L35" s="2038">
        <f t="shared" si="2"/>
        <v>0</v>
      </c>
      <c r="M35" s="2041">
        <f t="shared" si="3"/>
        <v>0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</row>
    <row r="36" spans="1:118" s="86" customFormat="1" ht="18.600000000000001" customHeight="1" thickBot="1" x14ac:dyDescent="0.3">
      <c r="A36" s="2156" t="s">
        <v>52</v>
      </c>
      <c r="B36" s="250">
        <v>0</v>
      </c>
      <c r="C36" s="2065">
        <v>0</v>
      </c>
      <c r="D36" s="2165">
        <f t="shared" si="8"/>
        <v>0</v>
      </c>
      <c r="E36" s="2166">
        <v>0</v>
      </c>
      <c r="F36" s="2167">
        <v>0</v>
      </c>
      <c r="G36" s="2194">
        <v>0</v>
      </c>
      <c r="H36" s="2169">
        <v>0</v>
      </c>
      <c r="I36" s="2170">
        <v>0</v>
      </c>
      <c r="J36" s="2168">
        <v>0</v>
      </c>
      <c r="K36" s="2048">
        <f>E36+B36+H36</f>
        <v>0</v>
      </c>
      <c r="L36" s="2048">
        <f>F36+C36+I36</f>
        <v>0</v>
      </c>
      <c r="M36" s="2051">
        <f>K36+L36</f>
        <v>0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</row>
    <row r="37" spans="1:118" s="86" customFormat="1" ht="19.5" customHeight="1" thickBot="1" x14ac:dyDescent="0.3">
      <c r="A37" s="2067" t="s">
        <v>57</v>
      </c>
      <c r="B37" s="2171">
        <f t="shared" ref="B37:J37" si="11">SUM(B29:B36)</f>
        <v>1</v>
      </c>
      <c r="C37" s="2171">
        <f t="shared" si="11"/>
        <v>1</v>
      </c>
      <c r="D37" s="2171">
        <f t="shared" si="11"/>
        <v>2</v>
      </c>
      <c r="E37" s="2171">
        <f t="shared" si="11"/>
        <v>1</v>
      </c>
      <c r="F37" s="2171">
        <f t="shared" si="11"/>
        <v>0</v>
      </c>
      <c r="G37" s="208">
        <f t="shared" si="11"/>
        <v>1</v>
      </c>
      <c r="H37" s="2172">
        <f t="shared" si="11"/>
        <v>0</v>
      </c>
      <c r="I37" s="2173">
        <f t="shared" si="11"/>
        <v>0</v>
      </c>
      <c r="J37" s="207">
        <f t="shared" si="11"/>
        <v>0</v>
      </c>
      <c r="K37" s="2171">
        <f t="shared" si="2"/>
        <v>2</v>
      </c>
      <c r="L37" s="2171">
        <f t="shared" si="2"/>
        <v>1</v>
      </c>
      <c r="M37" s="206">
        <f t="shared" si="3"/>
        <v>3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</row>
    <row r="38" spans="1:118" s="86" customFormat="1" ht="19.5" customHeight="1" thickBot="1" x14ac:dyDescent="0.3">
      <c r="A38" s="2174" t="s">
        <v>58</v>
      </c>
      <c r="B38" s="2171">
        <f>B27</f>
        <v>91</v>
      </c>
      <c r="C38" s="2171">
        <f>C27</f>
        <v>24</v>
      </c>
      <c r="D38" s="2171">
        <f t="shared" ref="D38:J38" si="12">D27</f>
        <v>115</v>
      </c>
      <c r="E38" s="2171">
        <f>E27</f>
        <v>87</v>
      </c>
      <c r="F38" s="257">
        <f t="shared" si="12"/>
        <v>19</v>
      </c>
      <c r="G38" s="208">
        <f>G27</f>
        <v>106</v>
      </c>
      <c r="H38" s="2172">
        <f>H27</f>
        <v>2</v>
      </c>
      <c r="I38" s="208">
        <f>I27</f>
        <v>0</v>
      </c>
      <c r="J38" s="207">
        <f t="shared" si="12"/>
        <v>2</v>
      </c>
      <c r="K38" s="2171">
        <f t="shared" si="2"/>
        <v>180</v>
      </c>
      <c r="L38" s="2171">
        <f t="shared" si="2"/>
        <v>43</v>
      </c>
      <c r="M38" s="206">
        <f t="shared" si="3"/>
        <v>223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</row>
    <row r="39" spans="1:118" s="86" customFormat="1" ht="26.25" customHeight="1" thickBot="1" x14ac:dyDescent="0.3">
      <c r="A39" s="825" t="s">
        <v>57</v>
      </c>
      <c r="B39" s="2175">
        <f>B37</f>
        <v>1</v>
      </c>
      <c r="C39" s="2175">
        <f>C37</f>
        <v>1</v>
      </c>
      <c r="D39" s="2175">
        <f t="shared" ref="D39:J39" si="13">D37</f>
        <v>2</v>
      </c>
      <c r="E39" s="2175">
        <f t="shared" si="13"/>
        <v>1</v>
      </c>
      <c r="F39" s="748">
        <f t="shared" si="13"/>
        <v>0</v>
      </c>
      <c r="G39" s="258">
        <f>G37</f>
        <v>1</v>
      </c>
      <c r="H39" s="2201">
        <f>H37</f>
        <v>0</v>
      </c>
      <c r="I39" s="2202">
        <f>I37</f>
        <v>0</v>
      </c>
      <c r="J39" s="2203">
        <f t="shared" si="13"/>
        <v>0</v>
      </c>
      <c r="K39" s="2171">
        <f t="shared" si="2"/>
        <v>2</v>
      </c>
      <c r="L39" s="2171">
        <f t="shared" si="2"/>
        <v>1</v>
      </c>
      <c r="M39" s="206">
        <f t="shared" si="3"/>
        <v>3</v>
      </c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</row>
    <row r="40" spans="1:118" s="86" customFormat="1" ht="20.25" thickBot="1" x14ac:dyDescent="0.3">
      <c r="A40" s="2204" t="s">
        <v>59</v>
      </c>
      <c r="B40" s="2205">
        <f>B39+B38</f>
        <v>92</v>
      </c>
      <c r="C40" s="2205">
        <f>C39+C38</f>
        <v>25</v>
      </c>
      <c r="D40" s="2205">
        <f t="shared" ref="D40:J40" si="14">D39+D38</f>
        <v>117</v>
      </c>
      <c r="E40" s="2205">
        <f t="shared" si="14"/>
        <v>88</v>
      </c>
      <c r="F40" s="951">
        <f t="shared" si="14"/>
        <v>19</v>
      </c>
      <c r="G40" s="952">
        <f t="shared" si="14"/>
        <v>107</v>
      </c>
      <c r="H40" s="953">
        <f t="shared" si="14"/>
        <v>2</v>
      </c>
      <c r="I40" s="953">
        <f t="shared" si="14"/>
        <v>0</v>
      </c>
      <c r="J40" s="952">
        <f t="shared" si="14"/>
        <v>2</v>
      </c>
      <c r="K40" s="954">
        <f>E40+B40+H40</f>
        <v>182</v>
      </c>
      <c r="L40" s="2206">
        <f>F40+C40+I40</f>
        <v>44</v>
      </c>
      <c r="M40" s="955">
        <f>K40+L40</f>
        <v>226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</row>
    <row r="41" spans="1:118" s="86" customFormat="1" ht="15.75" x14ac:dyDescent="0.25">
      <c r="B41" s="1657"/>
      <c r="C41" s="1657"/>
      <c r="D41" s="165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</row>
    <row r="42" spans="1:118" s="86" customFormat="1" ht="15.75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</row>
    <row r="43" spans="1:118" s="86" customFormat="1" ht="15.75" x14ac:dyDescent="0.25">
      <c r="A43" s="4024"/>
      <c r="B43" s="4024"/>
      <c r="C43" s="4024"/>
      <c r="D43" s="4024"/>
      <c r="E43" s="4024"/>
      <c r="F43" s="4024"/>
      <c r="G43" s="4024"/>
      <c r="H43" s="4024"/>
      <c r="I43" s="4024"/>
      <c r="J43" s="4024"/>
      <c r="K43" s="4024"/>
      <c r="L43" s="4024"/>
      <c r="M43" s="4024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</row>
    <row r="44" spans="1:118" s="86" customFormat="1" ht="15.75" x14ac:dyDescent="0.25">
      <c r="B44" s="1657"/>
      <c r="C44" s="1657"/>
      <c r="D44" s="165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40"/>
  <sheetViews>
    <sheetView topLeftCell="A4" zoomScale="50" zoomScaleNormal="50" workbookViewId="0">
      <selection activeCell="U36" sqref="U36"/>
    </sheetView>
  </sheetViews>
  <sheetFormatPr defaultColWidth="9.140625" defaultRowHeight="25.5" x14ac:dyDescent="0.35"/>
  <cols>
    <col min="1" max="1" width="106.5703125" style="656" bestFit="1" customWidth="1"/>
    <col min="2" max="2" width="15.5703125" style="656" customWidth="1"/>
    <col min="3" max="3" width="14.42578125" style="656" customWidth="1"/>
    <col min="4" max="4" width="13.28515625" style="656" customWidth="1"/>
    <col min="5" max="5" width="15" style="656" customWidth="1"/>
    <col min="6" max="6" width="14.42578125" style="656" customWidth="1"/>
    <col min="7" max="7" width="13.7109375" style="656" customWidth="1"/>
    <col min="8" max="8" width="15.140625" style="656" customWidth="1"/>
    <col min="9" max="10" width="12.28515625" style="656" customWidth="1"/>
    <col min="11" max="11" width="15.140625" style="656" customWidth="1"/>
    <col min="12" max="12" width="12" style="656" customWidth="1"/>
    <col min="13" max="13" width="13.28515625" style="656" customWidth="1"/>
    <col min="14" max="14" width="16" style="656" customWidth="1"/>
    <col min="15" max="15" width="13.85546875" style="656" customWidth="1"/>
    <col min="16" max="16" width="14" style="656" customWidth="1"/>
    <col min="17" max="18" width="10.7109375" style="656" customWidth="1"/>
    <col min="19" max="19" width="9.140625" style="656"/>
    <col min="20" max="20" width="12.85546875" style="656" customWidth="1"/>
    <col min="21" max="21" width="23.42578125" style="656" customWidth="1"/>
    <col min="22" max="23" width="9.140625" style="656"/>
    <col min="24" max="24" width="10.5703125" style="656" bestFit="1" customWidth="1"/>
    <col min="25" max="25" width="11.28515625" style="656" customWidth="1"/>
    <col min="26" max="16384" width="9.140625" style="656"/>
  </cols>
  <sheetData>
    <row r="1" spans="1:43" ht="39.75" customHeight="1" x14ac:dyDescent="0.35">
      <c r="A1" s="3887" t="s">
        <v>80</v>
      </c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653"/>
      <c r="R1" s="653"/>
      <c r="S1" s="653"/>
      <c r="T1" s="653"/>
    </row>
    <row r="2" spans="1:43" ht="28.5" customHeight="1" x14ac:dyDescent="0.35">
      <c r="A2" s="3910" t="s">
        <v>81</v>
      </c>
      <c r="B2" s="3910"/>
      <c r="C2" s="3910"/>
      <c r="D2" s="3910"/>
      <c r="E2" s="3910"/>
      <c r="F2" s="3910"/>
      <c r="G2" s="3910"/>
      <c r="H2" s="3910"/>
      <c r="I2" s="3910"/>
      <c r="J2" s="3910"/>
      <c r="K2" s="3910"/>
      <c r="L2" s="3910"/>
      <c r="M2" s="3910"/>
      <c r="N2" s="3910"/>
      <c r="O2" s="3910"/>
      <c r="P2" s="3910"/>
    </row>
    <row r="3" spans="1:43" ht="21" customHeight="1" x14ac:dyDescent="0.35">
      <c r="A3" s="4047" t="s">
        <v>325</v>
      </c>
      <c r="B3" s="4047"/>
      <c r="C3" s="4047"/>
      <c r="D3" s="4047"/>
      <c r="E3" s="4047"/>
      <c r="F3" s="4047"/>
      <c r="G3" s="4047"/>
      <c r="H3" s="4047"/>
      <c r="I3" s="4047"/>
      <c r="J3" s="4047"/>
      <c r="K3" s="4047"/>
      <c r="L3" s="4047"/>
      <c r="M3" s="4047"/>
      <c r="N3" s="4047"/>
      <c r="O3" s="4047"/>
      <c r="P3" s="4047"/>
      <c r="Q3" s="3415"/>
      <c r="R3" s="3415"/>
    </row>
    <row r="4" spans="1:43" ht="37.5" customHeight="1" x14ac:dyDescent="0.35">
      <c r="A4" s="3882" t="s">
        <v>376</v>
      </c>
      <c r="B4" s="3882"/>
      <c r="C4" s="3882"/>
      <c r="D4" s="3882"/>
      <c r="E4" s="3882"/>
      <c r="F4" s="3882"/>
      <c r="G4" s="3882"/>
      <c r="H4" s="3882"/>
      <c r="I4" s="3882"/>
      <c r="J4" s="3882"/>
      <c r="K4" s="3882"/>
      <c r="L4" s="3882"/>
      <c r="M4" s="3882"/>
      <c r="N4" s="3882"/>
      <c r="O4" s="3882"/>
      <c r="P4" s="3882"/>
      <c r="Q4" s="3415"/>
      <c r="R4" s="3415"/>
    </row>
    <row r="5" spans="1:43" ht="33" customHeight="1" thickBot="1" x14ac:dyDescent="0.4">
      <c r="A5" s="659"/>
    </row>
    <row r="6" spans="1:43" ht="33" customHeight="1" x14ac:dyDescent="0.35">
      <c r="A6" s="4048" t="s">
        <v>9</v>
      </c>
      <c r="B6" s="4050" t="s">
        <v>0</v>
      </c>
      <c r="C6" s="4051"/>
      <c r="D6" s="4052"/>
      <c r="E6" s="4050" t="s">
        <v>1</v>
      </c>
      <c r="F6" s="4051"/>
      <c r="G6" s="4052"/>
      <c r="H6" s="4050" t="s">
        <v>2</v>
      </c>
      <c r="I6" s="4051"/>
      <c r="J6" s="4052"/>
      <c r="K6" s="4050" t="s">
        <v>3</v>
      </c>
      <c r="L6" s="4051"/>
      <c r="M6" s="4052"/>
      <c r="N6" s="4056" t="s">
        <v>6</v>
      </c>
      <c r="O6" s="4057"/>
      <c r="P6" s="4058"/>
      <c r="Q6" s="660"/>
      <c r="R6" s="660"/>
    </row>
    <row r="7" spans="1:43" ht="33" customHeight="1" thickBot="1" x14ac:dyDescent="0.4">
      <c r="A7" s="3939"/>
      <c r="B7" s="4053"/>
      <c r="C7" s="3894"/>
      <c r="D7" s="3895"/>
      <c r="E7" s="3896"/>
      <c r="F7" s="4054"/>
      <c r="G7" s="4055"/>
      <c r="H7" s="3896"/>
      <c r="I7" s="4054"/>
      <c r="J7" s="4055"/>
      <c r="K7" s="4053"/>
      <c r="L7" s="3894"/>
      <c r="M7" s="3895"/>
      <c r="N7" s="4059"/>
      <c r="O7" s="3908"/>
      <c r="P7" s="3909"/>
      <c r="Q7" s="660"/>
      <c r="R7" s="660"/>
    </row>
    <row r="8" spans="1:43" ht="108" customHeight="1" thickBot="1" x14ac:dyDescent="0.4">
      <c r="A8" s="4049"/>
      <c r="B8" s="3419" t="s">
        <v>26</v>
      </c>
      <c r="C8" s="3420" t="s">
        <v>27</v>
      </c>
      <c r="D8" s="3421" t="s">
        <v>4</v>
      </c>
      <c r="E8" s="3419" t="s">
        <v>26</v>
      </c>
      <c r="F8" s="3420" t="s">
        <v>27</v>
      </c>
      <c r="G8" s="3421" t="s">
        <v>4</v>
      </c>
      <c r="H8" s="3419" t="s">
        <v>26</v>
      </c>
      <c r="I8" s="3420" t="s">
        <v>27</v>
      </c>
      <c r="J8" s="3421" t="s">
        <v>4</v>
      </c>
      <c r="K8" s="3419" t="s">
        <v>26</v>
      </c>
      <c r="L8" s="3420" t="s">
        <v>27</v>
      </c>
      <c r="M8" s="3421" t="s">
        <v>4</v>
      </c>
      <c r="N8" s="3419" t="s">
        <v>26</v>
      </c>
      <c r="O8" s="3420" t="s">
        <v>27</v>
      </c>
      <c r="P8" s="3422" t="s">
        <v>4</v>
      </c>
      <c r="Q8" s="660"/>
      <c r="R8" s="660"/>
    </row>
    <row r="9" spans="1:43" ht="26.25" x14ac:dyDescent="0.35">
      <c r="A9" s="3429" t="s">
        <v>22</v>
      </c>
      <c r="B9" s="3430"/>
      <c r="C9" s="3431"/>
      <c r="D9" s="3432"/>
      <c r="E9" s="3430"/>
      <c r="F9" s="3431"/>
      <c r="G9" s="3432"/>
      <c r="H9" s="3430"/>
      <c r="I9" s="3431"/>
      <c r="J9" s="3432"/>
      <c r="K9" s="3430"/>
      <c r="L9" s="3431"/>
      <c r="M9" s="3432"/>
      <c r="N9" s="3433"/>
      <c r="O9" s="3434"/>
      <c r="P9" s="3435"/>
      <c r="Q9" s="128"/>
      <c r="R9" s="128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</row>
    <row r="10" spans="1:43" ht="26.25" x14ac:dyDescent="0.35">
      <c r="A10" s="3423" t="s">
        <v>289</v>
      </c>
      <c r="B10" s="3424">
        <f>B19+B27</f>
        <v>95</v>
      </c>
      <c r="C10" s="3425">
        <f>C19+C27</f>
        <v>13</v>
      </c>
      <c r="D10" s="3426">
        <f>B10+C10</f>
        <v>108</v>
      </c>
      <c r="E10" s="3424">
        <f>E19+E27</f>
        <v>97</v>
      </c>
      <c r="F10" s="3425">
        <f>F19+F27</f>
        <v>29</v>
      </c>
      <c r="G10" s="3426">
        <f>E10+F10</f>
        <v>126</v>
      </c>
      <c r="H10" s="3424">
        <f>H19+H27</f>
        <v>101</v>
      </c>
      <c r="I10" s="3425">
        <f>I19+I27</f>
        <v>31</v>
      </c>
      <c r="J10" s="3426">
        <f>H10+I10</f>
        <v>132</v>
      </c>
      <c r="K10" s="3424">
        <f>K19+K27</f>
        <v>128</v>
      </c>
      <c r="L10" s="3425">
        <f>L19+L27</f>
        <v>4</v>
      </c>
      <c r="M10" s="3426">
        <f>K10+L10</f>
        <v>132</v>
      </c>
      <c r="N10" s="3436">
        <f>SUM(B10+E10+H10+K10)</f>
        <v>421</v>
      </c>
      <c r="O10" s="3437">
        <f>SUM(C10+F10+I10+L10)</f>
        <v>77</v>
      </c>
      <c r="P10" s="3438">
        <f>SUM(N10:O10)</f>
        <v>498</v>
      </c>
      <c r="Q10" s="128"/>
      <c r="R10" s="128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</row>
    <row r="11" spans="1:43" ht="26.25" x14ac:dyDescent="0.35">
      <c r="A11" s="3423" t="s">
        <v>71</v>
      </c>
      <c r="B11" s="3424">
        <f t="shared" ref="B11:C15" si="0">B20+B28</f>
        <v>46</v>
      </c>
      <c r="C11" s="3425">
        <f t="shared" si="0"/>
        <v>3</v>
      </c>
      <c r="D11" s="3426">
        <f t="shared" ref="D11:D15" si="1">B11+C11</f>
        <v>49</v>
      </c>
      <c r="E11" s="3424">
        <f t="shared" ref="E11:F15" si="2">E20+E28</f>
        <v>46</v>
      </c>
      <c r="F11" s="3425">
        <f t="shared" si="2"/>
        <v>11</v>
      </c>
      <c r="G11" s="3426">
        <f t="shared" ref="G11:G15" si="3">E11+F11</f>
        <v>57</v>
      </c>
      <c r="H11" s="3424">
        <f t="shared" ref="H11:I15" si="4">H20+H28</f>
        <v>46</v>
      </c>
      <c r="I11" s="3425">
        <f t="shared" si="4"/>
        <v>8</v>
      </c>
      <c r="J11" s="3426">
        <f t="shared" ref="J11:J15" si="5">H11+I11</f>
        <v>54</v>
      </c>
      <c r="K11" s="3424">
        <f t="shared" ref="K11:L15" si="6">K20+K28</f>
        <v>53</v>
      </c>
      <c r="L11" s="3425">
        <f t="shared" si="6"/>
        <v>3</v>
      </c>
      <c r="M11" s="3426">
        <f t="shared" ref="M11:M15" si="7">K11+L11</f>
        <v>56</v>
      </c>
      <c r="N11" s="3436">
        <f t="shared" ref="N11:O15" si="8">SUM(B11+E11+H11+K11)</f>
        <v>191</v>
      </c>
      <c r="O11" s="3437">
        <f t="shared" si="8"/>
        <v>25</v>
      </c>
      <c r="P11" s="3438">
        <f t="shared" ref="P11:P15" si="9">SUM(N11:O11)</f>
        <v>216</v>
      </c>
      <c r="Q11" s="128"/>
      <c r="R11" s="128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</row>
    <row r="12" spans="1:43" ht="26.25" x14ac:dyDescent="0.35">
      <c r="A12" s="3427" t="s">
        <v>291</v>
      </c>
      <c r="B12" s="3424">
        <f t="shared" si="0"/>
        <v>34</v>
      </c>
      <c r="C12" s="3425">
        <f t="shared" si="0"/>
        <v>0</v>
      </c>
      <c r="D12" s="3426">
        <f t="shared" si="1"/>
        <v>34</v>
      </c>
      <c r="E12" s="3424">
        <f t="shared" si="2"/>
        <v>27</v>
      </c>
      <c r="F12" s="3425">
        <f t="shared" si="2"/>
        <v>6</v>
      </c>
      <c r="G12" s="3426">
        <f t="shared" si="3"/>
        <v>33</v>
      </c>
      <c r="H12" s="3424">
        <f t="shared" si="4"/>
        <v>31</v>
      </c>
      <c r="I12" s="3425">
        <f t="shared" si="4"/>
        <v>3</v>
      </c>
      <c r="J12" s="3426">
        <f t="shared" si="5"/>
        <v>34</v>
      </c>
      <c r="K12" s="3424">
        <f t="shared" si="6"/>
        <v>22</v>
      </c>
      <c r="L12" s="3425">
        <f t="shared" si="6"/>
        <v>5</v>
      </c>
      <c r="M12" s="3426">
        <f t="shared" si="7"/>
        <v>27</v>
      </c>
      <c r="N12" s="3436">
        <f t="shared" si="8"/>
        <v>114</v>
      </c>
      <c r="O12" s="3437">
        <f t="shared" si="8"/>
        <v>14</v>
      </c>
      <c r="P12" s="3438">
        <f t="shared" si="9"/>
        <v>128</v>
      </c>
      <c r="Q12" s="128"/>
      <c r="R12" s="128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</row>
    <row r="13" spans="1:43" ht="26.25" x14ac:dyDescent="0.35">
      <c r="A13" s="3428" t="s">
        <v>98</v>
      </c>
      <c r="B13" s="3424">
        <f t="shared" si="0"/>
        <v>40</v>
      </c>
      <c r="C13" s="3425">
        <f t="shared" si="0"/>
        <v>4</v>
      </c>
      <c r="D13" s="3426">
        <f t="shared" si="1"/>
        <v>44</v>
      </c>
      <c r="E13" s="3424">
        <f t="shared" si="2"/>
        <v>40</v>
      </c>
      <c r="F13" s="3425">
        <f t="shared" si="2"/>
        <v>19</v>
      </c>
      <c r="G13" s="3426">
        <f t="shared" si="3"/>
        <v>59</v>
      </c>
      <c r="H13" s="3424">
        <f t="shared" si="4"/>
        <v>30</v>
      </c>
      <c r="I13" s="3425">
        <f t="shared" si="4"/>
        <v>14</v>
      </c>
      <c r="J13" s="3426">
        <f t="shared" si="5"/>
        <v>44</v>
      </c>
      <c r="K13" s="3424">
        <f t="shared" si="6"/>
        <v>37</v>
      </c>
      <c r="L13" s="3425">
        <f t="shared" si="6"/>
        <v>19</v>
      </c>
      <c r="M13" s="3426">
        <f t="shared" si="7"/>
        <v>56</v>
      </c>
      <c r="N13" s="3436">
        <f t="shared" si="8"/>
        <v>147</v>
      </c>
      <c r="O13" s="3437">
        <f t="shared" si="8"/>
        <v>56</v>
      </c>
      <c r="P13" s="3438">
        <f t="shared" si="9"/>
        <v>203</v>
      </c>
      <c r="Q13" s="128"/>
      <c r="R13" s="128"/>
      <c r="S13" s="657"/>
      <c r="T13" s="657"/>
      <c r="U13" s="657"/>
      <c r="V13" s="657"/>
      <c r="W13" s="657"/>
      <c r="X13" s="657"/>
      <c r="Y13" s="657"/>
      <c r="Z13" s="657"/>
      <c r="AA13" s="657"/>
      <c r="AB13" s="657"/>
      <c r="AC13" s="657"/>
      <c r="AD13" s="657"/>
      <c r="AE13" s="657"/>
      <c r="AF13" s="657"/>
      <c r="AG13" s="657"/>
      <c r="AH13" s="657"/>
      <c r="AI13" s="657"/>
      <c r="AJ13" s="657"/>
      <c r="AK13" s="657"/>
      <c r="AL13" s="657"/>
      <c r="AM13" s="657"/>
      <c r="AN13" s="657"/>
      <c r="AO13" s="657"/>
      <c r="AP13" s="657"/>
      <c r="AQ13" s="657"/>
    </row>
    <row r="14" spans="1:43" ht="26.25" x14ac:dyDescent="0.35">
      <c r="A14" s="3423" t="s">
        <v>290</v>
      </c>
      <c r="B14" s="3424">
        <f t="shared" si="0"/>
        <v>23</v>
      </c>
      <c r="C14" s="3425">
        <f t="shared" si="0"/>
        <v>7</v>
      </c>
      <c r="D14" s="3426">
        <f t="shared" si="1"/>
        <v>30</v>
      </c>
      <c r="E14" s="3424">
        <f t="shared" si="2"/>
        <v>20</v>
      </c>
      <c r="F14" s="3425">
        <f t="shared" si="2"/>
        <v>4</v>
      </c>
      <c r="G14" s="3426">
        <f t="shared" si="3"/>
        <v>24</v>
      </c>
      <c r="H14" s="3424">
        <f t="shared" si="4"/>
        <v>21</v>
      </c>
      <c r="I14" s="3425">
        <f t="shared" si="4"/>
        <v>1</v>
      </c>
      <c r="J14" s="3426">
        <f t="shared" si="5"/>
        <v>22</v>
      </c>
      <c r="K14" s="3424">
        <f t="shared" si="6"/>
        <v>32</v>
      </c>
      <c r="L14" s="3425">
        <f t="shared" si="6"/>
        <v>2</v>
      </c>
      <c r="M14" s="3426">
        <f t="shared" si="7"/>
        <v>34</v>
      </c>
      <c r="N14" s="3436">
        <f t="shared" si="8"/>
        <v>96</v>
      </c>
      <c r="O14" s="3437">
        <f t="shared" si="8"/>
        <v>14</v>
      </c>
      <c r="P14" s="3438">
        <f t="shared" si="9"/>
        <v>110</v>
      </c>
      <c r="Q14" s="128"/>
      <c r="R14" s="128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</row>
    <row r="15" spans="1:43" s="654" customFormat="1" ht="26.25" x14ac:dyDescent="0.35">
      <c r="A15" s="3427" t="s">
        <v>292</v>
      </c>
      <c r="B15" s="3424">
        <f t="shared" si="0"/>
        <v>27</v>
      </c>
      <c r="C15" s="3425">
        <f t="shared" si="0"/>
        <v>0</v>
      </c>
      <c r="D15" s="3426">
        <f t="shared" si="1"/>
        <v>27</v>
      </c>
      <c r="E15" s="3424">
        <f t="shared" si="2"/>
        <v>33</v>
      </c>
      <c r="F15" s="3425">
        <f t="shared" si="2"/>
        <v>7</v>
      </c>
      <c r="G15" s="3426">
        <f t="shared" si="3"/>
        <v>40</v>
      </c>
      <c r="H15" s="3424">
        <f t="shared" si="4"/>
        <v>29</v>
      </c>
      <c r="I15" s="3425">
        <f t="shared" si="4"/>
        <v>4</v>
      </c>
      <c r="J15" s="3426">
        <f t="shared" si="5"/>
        <v>33</v>
      </c>
      <c r="K15" s="3424">
        <f t="shared" si="6"/>
        <v>30</v>
      </c>
      <c r="L15" s="3425">
        <f t="shared" si="6"/>
        <v>0</v>
      </c>
      <c r="M15" s="3426">
        <f t="shared" si="7"/>
        <v>30</v>
      </c>
      <c r="N15" s="3436">
        <f t="shared" si="8"/>
        <v>119</v>
      </c>
      <c r="O15" s="3437">
        <f t="shared" si="8"/>
        <v>11</v>
      </c>
      <c r="P15" s="3438">
        <f t="shared" si="9"/>
        <v>130</v>
      </c>
      <c r="Q15" s="128"/>
      <c r="R15" s="128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7"/>
      <c r="AO15" s="657"/>
      <c r="AP15" s="657"/>
      <c r="AQ15" s="657"/>
    </row>
    <row r="16" spans="1:43" ht="27" thickBot="1" x14ac:dyDescent="0.4">
      <c r="A16" s="3439" t="s">
        <v>12</v>
      </c>
      <c r="B16" s="3440">
        <f>SUM(B10:B15)</f>
        <v>265</v>
      </c>
      <c r="C16" s="3441">
        <f>SUM(C10:C15)</f>
        <v>27</v>
      </c>
      <c r="D16" s="3442">
        <f t="shared" ref="D16:M16" si="10">SUM(D10:D15)</f>
        <v>292</v>
      </c>
      <c r="E16" s="3440">
        <f t="shared" si="10"/>
        <v>263</v>
      </c>
      <c r="F16" s="3441">
        <f t="shared" si="10"/>
        <v>76</v>
      </c>
      <c r="G16" s="3442">
        <f t="shared" si="10"/>
        <v>339</v>
      </c>
      <c r="H16" s="3440">
        <f t="shared" si="10"/>
        <v>258</v>
      </c>
      <c r="I16" s="3441">
        <f t="shared" si="10"/>
        <v>61</v>
      </c>
      <c r="J16" s="3442">
        <f t="shared" si="10"/>
        <v>319</v>
      </c>
      <c r="K16" s="3440">
        <f t="shared" si="10"/>
        <v>302</v>
      </c>
      <c r="L16" s="3441">
        <f t="shared" si="10"/>
        <v>33</v>
      </c>
      <c r="M16" s="3442">
        <f t="shared" si="10"/>
        <v>335</v>
      </c>
      <c r="N16" s="3443">
        <f>SUM(N10:N15)</f>
        <v>1088</v>
      </c>
      <c r="O16" s="3441">
        <f>SUM(O10:O15)</f>
        <v>197</v>
      </c>
      <c r="P16" s="3442">
        <f>SUM(P10:P15)</f>
        <v>1285</v>
      </c>
      <c r="Q16" s="128"/>
      <c r="R16" s="128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</row>
    <row r="17" spans="1:43" ht="26.25" x14ac:dyDescent="0.35">
      <c r="A17" s="3444" t="s">
        <v>23</v>
      </c>
      <c r="B17" s="3445"/>
      <c r="C17" s="3446"/>
      <c r="D17" s="3447"/>
      <c r="E17" s="3445"/>
      <c r="F17" s="3446"/>
      <c r="G17" s="3447"/>
      <c r="H17" s="3445"/>
      <c r="I17" s="3446"/>
      <c r="J17" s="3447"/>
      <c r="K17" s="3445"/>
      <c r="L17" s="3446"/>
      <c r="M17" s="3447"/>
      <c r="N17" s="3433"/>
      <c r="O17" s="3434"/>
      <c r="P17" s="3435"/>
      <c r="Q17" s="84"/>
      <c r="R17" s="84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</row>
    <row r="18" spans="1:43" ht="26.25" x14ac:dyDescent="0.35">
      <c r="A18" s="3448" t="s">
        <v>11</v>
      </c>
      <c r="B18" s="3449"/>
      <c r="C18" s="3450"/>
      <c r="D18" s="3451"/>
      <c r="E18" s="3449"/>
      <c r="F18" s="3450"/>
      <c r="G18" s="3451"/>
      <c r="H18" s="3449"/>
      <c r="I18" s="3450" t="s">
        <v>7</v>
      </c>
      <c r="J18" s="3451"/>
      <c r="K18" s="3449"/>
      <c r="L18" s="3450"/>
      <c r="M18" s="3451"/>
      <c r="N18" s="3452"/>
      <c r="O18" s="3453"/>
      <c r="P18" s="3451"/>
      <c r="Q18" s="668"/>
      <c r="R18" s="668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  <c r="AP18" s="657"/>
      <c r="AQ18" s="657"/>
    </row>
    <row r="19" spans="1:43" ht="26.25" x14ac:dyDescent="0.35">
      <c r="A19" s="3423" t="s">
        <v>289</v>
      </c>
      <c r="B19" s="3424">
        <v>93</v>
      </c>
      <c r="C19" s="3425">
        <v>13</v>
      </c>
      <c r="D19" s="3426">
        <f>SUM(B19:C19)</f>
        <v>106</v>
      </c>
      <c r="E19" s="3424">
        <v>96</v>
      </c>
      <c r="F19" s="3425">
        <v>29</v>
      </c>
      <c r="G19" s="3426">
        <f>SUM(E19:F19)</f>
        <v>125</v>
      </c>
      <c r="H19" s="3424">
        <v>99</v>
      </c>
      <c r="I19" s="3425">
        <v>29</v>
      </c>
      <c r="J19" s="3426">
        <f>SUM(H19:I19)</f>
        <v>128</v>
      </c>
      <c r="K19" s="3424">
        <v>122</v>
      </c>
      <c r="L19" s="3425">
        <v>3</v>
      </c>
      <c r="M19" s="3426">
        <f>SUM(K19:L19)</f>
        <v>125</v>
      </c>
      <c r="N19" s="3436">
        <f>SUM(B19+E19+H19+K19)</f>
        <v>410</v>
      </c>
      <c r="O19" s="3437">
        <f>SUM(C19+F19+I19+L19)</f>
        <v>74</v>
      </c>
      <c r="P19" s="3438">
        <f>SUM(N19:O19)</f>
        <v>484</v>
      </c>
      <c r="Q19" s="668"/>
      <c r="R19" s="668"/>
      <c r="S19" s="657"/>
      <c r="T19" s="657"/>
      <c r="U19" s="657"/>
      <c r="V19" s="657"/>
      <c r="W19" s="657"/>
      <c r="X19" s="657"/>
      <c r="Y19" s="657"/>
      <c r="Z19" s="657"/>
      <c r="AA19" s="657"/>
      <c r="AB19" s="657"/>
      <c r="AC19" s="657"/>
      <c r="AD19" s="657"/>
      <c r="AE19" s="657"/>
      <c r="AF19" s="657"/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57"/>
    </row>
    <row r="20" spans="1:43" s="657" customFormat="1" ht="26.25" x14ac:dyDescent="0.35">
      <c r="A20" s="3423" t="s">
        <v>71</v>
      </c>
      <c r="B20" s="3424">
        <v>46</v>
      </c>
      <c r="C20" s="3425">
        <v>3</v>
      </c>
      <c r="D20" s="3426">
        <f t="shared" ref="D20:D24" si="11">SUM(B20:C20)</f>
        <v>49</v>
      </c>
      <c r="E20" s="3424">
        <v>45</v>
      </c>
      <c r="F20" s="3425">
        <v>11</v>
      </c>
      <c r="G20" s="3426">
        <f t="shared" ref="G20:G24" si="12">SUM(E20:F20)</f>
        <v>56</v>
      </c>
      <c r="H20" s="3424">
        <v>44</v>
      </c>
      <c r="I20" s="3425">
        <v>8</v>
      </c>
      <c r="J20" s="3426">
        <f t="shared" ref="J20:J24" si="13">SUM(H20:I20)</f>
        <v>52</v>
      </c>
      <c r="K20" s="3424">
        <v>53</v>
      </c>
      <c r="L20" s="3425">
        <v>3</v>
      </c>
      <c r="M20" s="3426">
        <f t="shared" ref="M20:M24" si="14">SUM(K20:L20)</f>
        <v>56</v>
      </c>
      <c r="N20" s="3436">
        <f t="shared" ref="N20:O24" si="15">SUM(B20+E20+H20+K20)</f>
        <v>188</v>
      </c>
      <c r="O20" s="3437">
        <f t="shared" si="15"/>
        <v>25</v>
      </c>
      <c r="P20" s="3438">
        <f t="shared" ref="P20:P24" si="16">SUM(N20:O20)</f>
        <v>213</v>
      </c>
      <c r="Q20" s="668"/>
      <c r="R20" s="668"/>
    </row>
    <row r="21" spans="1:43" ht="26.25" x14ac:dyDescent="0.35">
      <c r="A21" s="3427" t="s">
        <v>291</v>
      </c>
      <c r="B21" s="3424">
        <v>34</v>
      </c>
      <c r="C21" s="3425">
        <v>0</v>
      </c>
      <c r="D21" s="3426">
        <f t="shared" si="11"/>
        <v>34</v>
      </c>
      <c r="E21" s="3424">
        <v>27</v>
      </c>
      <c r="F21" s="3425">
        <v>6</v>
      </c>
      <c r="G21" s="3426">
        <f t="shared" si="12"/>
        <v>33</v>
      </c>
      <c r="H21" s="3454">
        <v>31</v>
      </c>
      <c r="I21" s="3455">
        <v>3</v>
      </c>
      <c r="J21" s="3426">
        <f t="shared" si="13"/>
        <v>34</v>
      </c>
      <c r="K21" s="3454">
        <v>22</v>
      </c>
      <c r="L21" s="3455">
        <v>5</v>
      </c>
      <c r="M21" s="3426">
        <f t="shared" si="14"/>
        <v>27</v>
      </c>
      <c r="N21" s="3436">
        <f t="shared" si="15"/>
        <v>114</v>
      </c>
      <c r="O21" s="3437">
        <f t="shared" si="15"/>
        <v>14</v>
      </c>
      <c r="P21" s="3438">
        <f t="shared" si="16"/>
        <v>128</v>
      </c>
      <c r="Q21" s="668"/>
      <c r="R21" s="668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</row>
    <row r="22" spans="1:43" ht="26.25" x14ac:dyDescent="0.35">
      <c r="A22" s="3428" t="s">
        <v>98</v>
      </c>
      <c r="B22" s="3424">
        <v>39</v>
      </c>
      <c r="C22" s="3425">
        <v>4</v>
      </c>
      <c r="D22" s="3426">
        <f t="shared" si="11"/>
        <v>43</v>
      </c>
      <c r="E22" s="3424">
        <v>40</v>
      </c>
      <c r="F22" s="3425">
        <v>19</v>
      </c>
      <c r="G22" s="3426">
        <f t="shared" si="12"/>
        <v>59</v>
      </c>
      <c r="H22" s="3454">
        <v>30</v>
      </c>
      <c r="I22" s="3455">
        <v>13</v>
      </c>
      <c r="J22" s="3426">
        <f t="shared" si="13"/>
        <v>43</v>
      </c>
      <c r="K22" s="3454">
        <v>36</v>
      </c>
      <c r="L22" s="3455">
        <v>19</v>
      </c>
      <c r="M22" s="3426">
        <f t="shared" si="14"/>
        <v>55</v>
      </c>
      <c r="N22" s="3436">
        <f t="shared" si="15"/>
        <v>145</v>
      </c>
      <c r="O22" s="3437">
        <f t="shared" si="15"/>
        <v>55</v>
      </c>
      <c r="P22" s="3438">
        <f t="shared" si="16"/>
        <v>200</v>
      </c>
      <c r="Q22" s="668"/>
      <c r="R22" s="668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</row>
    <row r="23" spans="1:43" ht="26.25" x14ac:dyDescent="0.35">
      <c r="A23" s="3423" t="s">
        <v>290</v>
      </c>
      <c r="B23" s="3424">
        <v>23</v>
      </c>
      <c r="C23" s="3425">
        <v>5</v>
      </c>
      <c r="D23" s="3426">
        <f t="shared" si="11"/>
        <v>28</v>
      </c>
      <c r="E23" s="3424">
        <v>19</v>
      </c>
      <c r="F23" s="3425">
        <v>4</v>
      </c>
      <c r="G23" s="3426">
        <f t="shared" si="12"/>
        <v>23</v>
      </c>
      <c r="H23" s="3424">
        <v>20</v>
      </c>
      <c r="I23" s="3425">
        <v>1</v>
      </c>
      <c r="J23" s="3426">
        <f t="shared" si="13"/>
        <v>21</v>
      </c>
      <c r="K23" s="3424">
        <f>15+17</f>
        <v>32</v>
      </c>
      <c r="L23" s="3425">
        <v>1</v>
      </c>
      <c r="M23" s="3426">
        <f t="shared" si="14"/>
        <v>33</v>
      </c>
      <c r="N23" s="3436">
        <f t="shared" si="15"/>
        <v>94</v>
      </c>
      <c r="O23" s="3437">
        <f t="shared" si="15"/>
        <v>11</v>
      </c>
      <c r="P23" s="3438">
        <f t="shared" si="16"/>
        <v>105</v>
      </c>
      <c r="Q23" s="668"/>
      <c r="R23" s="668"/>
      <c r="S23" s="657"/>
      <c r="T23" s="657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</row>
    <row r="24" spans="1:43" s="654" customFormat="1" ht="26.25" x14ac:dyDescent="0.35">
      <c r="A24" s="3427" t="s">
        <v>292</v>
      </c>
      <c r="B24" s="3424">
        <v>27</v>
      </c>
      <c r="C24" s="3425">
        <v>0</v>
      </c>
      <c r="D24" s="3426">
        <f t="shared" si="11"/>
        <v>27</v>
      </c>
      <c r="E24" s="3424">
        <v>32</v>
      </c>
      <c r="F24" s="3425">
        <v>7</v>
      </c>
      <c r="G24" s="3426">
        <f t="shared" si="12"/>
        <v>39</v>
      </c>
      <c r="H24" s="3454">
        <v>29</v>
      </c>
      <c r="I24" s="3455">
        <v>4</v>
      </c>
      <c r="J24" s="3426">
        <f t="shared" si="13"/>
        <v>33</v>
      </c>
      <c r="K24" s="3454">
        <v>30</v>
      </c>
      <c r="L24" s="3455">
        <v>0</v>
      </c>
      <c r="M24" s="3426">
        <f t="shared" si="14"/>
        <v>30</v>
      </c>
      <c r="N24" s="3436">
        <f t="shared" si="15"/>
        <v>118</v>
      </c>
      <c r="O24" s="3437">
        <f t="shared" si="15"/>
        <v>11</v>
      </c>
      <c r="P24" s="3438">
        <f t="shared" si="16"/>
        <v>129</v>
      </c>
      <c r="Q24" s="668"/>
      <c r="R24" s="668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</row>
    <row r="25" spans="1:43" ht="26.25" thickBot="1" x14ac:dyDescent="0.4">
      <c r="A25" s="3456" t="s">
        <v>345</v>
      </c>
      <c r="B25" s="3440">
        <f t="shared" ref="B25:M25" si="17">SUM(B19:B24)</f>
        <v>262</v>
      </c>
      <c r="C25" s="3441">
        <f t="shared" si="17"/>
        <v>25</v>
      </c>
      <c r="D25" s="3442">
        <f t="shared" si="17"/>
        <v>287</v>
      </c>
      <c r="E25" s="3440">
        <f t="shared" si="17"/>
        <v>259</v>
      </c>
      <c r="F25" s="3441">
        <f t="shared" si="17"/>
        <v>76</v>
      </c>
      <c r="G25" s="3442">
        <f t="shared" si="17"/>
        <v>335</v>
      </c>
      <c r="H25" s="3440">
        <f t="shared" si="17"/>
        <v>253</v>
      </c>
      <c r="I25" s="3441">
        <f t="shared" si="17"/>
        <v>58</v>
      </c>
      <c r="J25" s="3442">
        <f t="shared" si="17"/>
        <v>311</v>
      </c>
      <c r="K25" s="3440">
        <f t="shared" si="17"/>
        <v>295</v>
      </c>
      <c r="L25" s="3441">
        <f t="shared" si="17"/>
        <v>31</v>
      </c>
      <c r="M25" s="3442">
        <f t="shared" si="17"/>
        <v>326</v>
      </c>
      <c r="N25" s="3443">
        <f>SUM(N19:N24)</f>
        <v>1069</v>
      </c>
      <c r="O25" s="3441">
        <f t="shared" ref="O25:P25" si="18">SUM(O19:O24)</f>
        <v>190</v>
      </c>
      <c r="P25" s="3442">
        <f t="shared" si="18"/>
        <v>1259</v>
      </c>
      <c r="Q25" s="668"/>
      <c r="R25" s="668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</row>
    <row r="26" spans="1:43" x14ac:dyDescent="0.35">
      <c r="A26" s="3457" t="s">
        <v>25</v>
      </c>
      <c r="B26" s="3458"/>
      <c r="C26" s="3459"/>
      <c r="D26" s="3460"/>
      <c r="E26" s="3458"/>
      <c r="F26" s="3459"/>
      <c r="G26" s="3460"/>
      <c r="H26" s="3458"/>
      <c r="I26" s="3459"/>
      <c r="J26" s="3460"/>
      <c r="K26" s="3458"/>
      <c r="L26" s="3459"/>
      <c r="M26" s="3460"/>
      <c r="N26" s="3461">
        <f t="shared" ref="N26:O26" si="19">SUM(B26+E26+H26+K26)</f>
        <v>0</v>
      </c>
      <c r="O26" s="3462">
        <f t="shared" si="19"/>
        <v>0</v>
      </c>
      <c r="P26" s="3463">
        <f t="shared" ref="P26" si="20">SUM(N26:O26)</f>
        <v>0</v>
      </c>
      <c r="Q26" s="668"/>
      <c r="R26" s="668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</row>
    <row r="27" spans="1:43" ht="26.25" x14ac:dyDescent="0.35">
      <c r="A27" s="3423" t="s">
        <v>289</v>
      </c>
      <c r="B27" s="3424">
        <v>2</v>
      </c>
      <c r="C27" s="3425">
        <v>0</v>
      </c>
      <c r="D27" s="3426">
        <f>SUM(B27:C27)</f>
        <v>2</v>
      </c>
      <c r="E27" s="3424">
        <v>1</v>
      </c>
      <c r="F27" s="3425">
        <v>0</v>
      </c>
      <c r="G27" s="3426">
        <f>SUM(E27:F27)</f>
        <v>1</v>
      </c>
      <c r="H27" s="3424">
        <v>2</v>
      </c>
      <c r="I27" s="3425">
        <v>2</v>
      </c>
      <c r="J27" s="3464">
        <f>SUM(H27:I27)</f>
        <v>4</v>
      </c>
      <c r="K27" s="3454">
        <v>6</v>
      </c>
      <c r="L27" s="3455">
        <v>1</v>
      </c>
      <c r="M27" s="3464">
        <f>SUM(K27:L27)</f>
        <v>7</v>
      </c>
      <c r="N27" s="3436">
        <f>SUM(B27+E27+H27+K27)</f>
        <v>11</v>
      </c>
      <c r="O27" s="3437">
        <f>SUM(C27+F27+I27+L27)</f>
        <v>3</v>
      </c>
      <c r="P27" s="3438">
        <f>SUM(N27:O27)</f>
        <v>14</v>
      </c>
      <c r="Q27" s="129"/>
      <c r="R27" s="129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</row>
    <row r="28" spans="1:43" ht="26.25" x14ac:dyDescent="0.35">
      <c r="A28" s="3423" t="s">
        <v>71</v>
      </c>
      <c r="B28" s="3424">
        <v>0</v>
      </c>
      <c r="C28" s="3425">
        <v>0</v>
      </c>
      <c r="D28" s="3426">
        <f t="shared" ref="D28:D32" si="21">SUM(B28:C28)</f>
        <v>0</v>
      </c>
      <c r="E28" s="3424">
        <v>1</v>
      </c>
      <c r="F28" s="3425">
        <v>0</v>
      </c>
      <c r="G28" s="3426">
        <f t="shared" ref="G28:G32" si="22">SUM(E28:F28)</f>
        <v>1</v>
      </c>
      <c r="H28" s="3424">
        <v>2</v>
      </c>
      <c r="I28" s="3425">
        <v>0</v>
      </c>
      <c r="J28" s="3464">
        <f t="shared" ref="J28:J32" si="23">SUM(H28:I28)</f>
        <v>2</v>
      </c>
      <c r="K28" s="3424">
        <v>0</v>
      </c>
      <c r="L28" s="3425">
        <v>0</v>
      </c>
      <c r="M28" s="3464">
        <f t="shared" ref="M28:M32" si="24">SUM(K28:L28)</f>
        <v>0</v>
      </c>
      <c r="N28" s="3436">
        <f t="shared" ref="N28:O32" si="25">SUM(B28+E28+H28+K28)</f>
        <v>3</v>
      </c>
      <c r="O28" s="3437">
        <f t="shared" si="25"/>
        <v>0</v>
      </c>
      <c r="P28" s="3438">
        <f t="shared" ref="P28:P32" si="26">SUM(N28:O28)</f>
        <v>3</v>
      </c>
      <c r="Q28" s="129"/>
      <c r="R28" s="129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</row>
    <row r="29" spans="1:43" ht="26.25" x14ac:dyDescent="0.35">
      <c r="A29" s="3427" t="s">
        <v>291</v>
      </c>
      <c r="B29" s="3424">
        <v>0</v>
      </c>
      <c r="C29" s="3425">
        <v>0</v>
      </c>
      <c r="D29" s="3426">
        <f t="shared" si="21"/>
        <v>0</v>
      </c>
      <c r="E29" s="3424">
        <v>0</v>
      </c>
      <c r="F29" s="3425">
        <v>0</v>
      </c>
      <c r="G29" s="3426">
        <f t="shared" si="22"/>
        <v>0</v>
      </c>
      <c r="H29" s="3454">
        <v>0</v>
      </c>
      <c r="I29" s="3455">
        <v>0</v>
      </c>
      <c r="J29" s="3464">
        <f t="shared" si="23"/>
        <v>0</v>
      </c>
      <c r="K29" s="3454">
        <v>0</v>
      </c>
      <c r="L29" s="3455">
        <v>0</v>
      </c>
      <c r="M29" s="3464">
        <f t="shared" si="24"/>
        <v>0</v>
      </c>
      <c r="N29" s="3436">
        <f t="shared" si="25"/>
        <v>0</v>
      </c>
      <c r="O29" s="3437">
        <f t="shared" si="25"/>
        <v>0</v>
      </c>
      <c r="P29" s="3438">
        <f t="shared" si="26"/>
        <v>0</v>
      </c>
      <c r="Q29" s="129"/>
      <c r="R29" s="129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</row>
    <row r="30" spans="1:43" ht="26.25" x14ac:dyDescent="0.35">
      <c r="A30" s="3428" t="s">
        <v>98</v>
      </c>
      <c r="B30" s="3424">
        <v>1</v>
      </c>
      <c r="C30" s="3425">
        <v>0</v>
      </c>
      <c r="D30" s="3426">
        <f t="shared" si="21"/>
        <v>1</v>
      </c>
      <c r="E30" s="3424">
        <v>0</v>
      </c>
      <c r="F30" s="3425">
        <v>0</v>
      </c>
      <c r="G30" s="3426">
        <f t="shared" si="22"/>
        <v>0</v>
      </c>
      <c r="H30" s="3454">
        <v>0</v>
      </c>
      <c r="I30" s="3455">
        <v>1</v>
      </c>
      <c r="J30" s="3464">
        <f t="shared" si="23"/>
        <v>1</v>
      </c>
      <c r="K30" s="3454">
        <v>1</v>
      </c>
      <c r="L30" s="3455">
        <v>0</v>
      </c>
      <c r="M30" s="3464">
        <f t="shared" si="24"/>
        <v>1</v>
      </c>
      <c r="N30" s="3436">
        <f t="shared" si="25"/>
        <v>2</v>
      </c>
      <c r="O30" s="3437">
        <f t="shared" si="25"/>
        <v>1</v>
      </c>
      <c r="P30" s="3438">
        <f t="shared" si="26"/>
        <v>3</v>
      </c>
      <c r="Q30" s="129"/>
      <c r="R30" s="129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</row>
    <row r="31" spans="1:43" ht="26.25" x14ac:dyDescent="0.35">
      <c r="A31" s="3423" t="s">
        <v>290</v>
      </c>
      <c r="B31" s="3424">
        <v>0</v>
      </c>
      <c r="C31" s="3425">
        <v>2</v>
      </c>
      <c r="D31" s="3426">
        <f t="shared" si="21"/>
        <v>2</v>
      </c>
      <c r="E31" s="3424">
        <v>1</v>
      </c>
      <c r="F31" s="3425">
        <v>0</v>
      </c>
      <c r="G31" s="3426">
        <f t="shared" si="22"/>
        <v>1</v>
      </c>
      <c r="H31" s="3424">
        <v>1</v>
      </c>
      <c r="I31" s="3425">
        <v>0</v>
      </c>
      <c r="J31" s="3464">
        <f t="shared" si="23"/>
        <v>1</v>
      </c>
      <c r="K31" s="3424">
        <v>0</v>
      </c>
      <c r="L31" s="3425">
        <v>1</v>
      </c>
      <c r="M31" s="3464">
        <f t="shared" si="24"/>
        <v>1</v>
      </c>
      <c r="N31" s="3436">
        <f t="shared" si="25"/>
        <v>2</v>
      </c>
      <c r="O31" s="3437">
        <f t="shared" si="25"/>
        <v>3</v>
      </c>
      <c r="P31" s="3438">
        <f t="shared" si="26"/>
        <v>5</v>
      </c>
      <c r="Q31" s="130"/>
      <c r="R31" s="130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</row>
    <row r="32" spans="1:43" s="654" customFormat="1" ht="26.25" x14ac:dyDescent="0.35">
      <c r="A32" s="3427" t="s">
        <v>292</v>
      </c>
      <c r="B32" s="3424">
        <v>0</v>
      </c>
      <c r="C32" s="3425">
        <v>0</v>
      </c>
      <c r="D32" s="3426">
        <f t="shared" si="21"/>
        <v>0</v>
      </c>
      <c r="E32" s="3424">
        <v>1</v>
      </c>
      <c r="F32" s="3425">
        <v>0</v>
      </c>
      <c r="G32" s="3426">
        <f t="shared" si="22"/>
        <v>1</v>
      </c>
      <c r="H32" s="3454">
        <v>0</v>
      </c>
      <c r="I32" s="3455">
        <v>0</v>
      </c>
      <c r="J32" s="3464">
        <f t="shared" si="23"/>
        <v>0</v>
      </c>
      <c r="K32" s="3454">
        <v>0</v>
      </c>
      <c r="L32" s="3455">
        <v>0</v>
      </c>
      <c r="M32" s="3464">
        <f t="shared" si="24"/>
        <v>0</v>
      </c>
      <c r="N32" s="3436">
        <f t="shared" si="25"/>
        <v>1</v>
      </c>
      <c r="O32" s="3437">
        <f t="shared" si="25"/>
        <v>0</v>
      </c>
      <c r="P32" s="3438">
        <f t="shared" si="26"/>
        <v>1</v>
      </c>
      <c r="Q32" s="130"/>
      <c r="R32" s="130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</row>
    <row r="33" spans="1:43" ht="26.25" thickBot="1" x14ac:dyDescent="0.4">
      <c r="A33" s="3465" t="s">
        <v>13</v>
      </c>
      <c r="B33" s="3466">
        <f t="shared" ref="B33:M33" si="27">SUM(B27:B32)</f>
        <v>3</v>
      </c>
      <c r="C33" s="3467">
        <f t="shared" si="27"/>
        <v>2</v>
      </c>
      <c r="D33" s="3468">
        <f t="shared" si="27"/>
        <v>5</v>
      </c>
      <c r="E33" s="3466">
        <f t="shared" si="27"/>
        <v>4</v>
      </c>
      <c r="F33" s="3467">
        <f t="shared" si="27"/>
        <v>0</v>
      </c>
      <c r="G33" s="3468">
        <f t="shared" si="27"/>
        <v>4</v>
      </c>
      <c r="H33" s="3466">
        <f t="shared" si="27"/>
        <v>5</v>
      </c>
      <c r="I33" s="3467">
        <f t="shared" si="27"/>
        <v>3</v>
      </c>
      <c r="J33" s="3468">
        <f t="shared" si="27"/>
        <v>8</v>
      </c>
      <c r="K33" s="3466">
        <f t="shared" si="27"/>
        <v>7</v>
      </c>
      <c r="L33" s="3467">
        <f t="shared" si="27"/>
        <v>2</v>
      </c>
      <c r="M33" s="3468">
        <f t="shared" si="27"/>
        <v>9</v>
      </c>
      <c r="N33" s="3469">
        <f>SUM(N27:N32)</f>
        <v>19</v>
      </c>
      <c r="O33" s="3467">
        <f t="shared" ref="O33:P33" si="28">SUM(O27:O32)</f>
        <v>7</v>
      </c>
      <c r="P33" s="3468">
        <f t="shared" si="28"/>
        <v>26</v>
      </c>
      <c r="Q33" s="126"/>
      <c r="R33" s="126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7"/>
      <c r="AK33" s="657"/>
      <c r="AL33" s="657"/>
      <c r="AM33" s="657"/>
      <c r="AN33" s="657"/>
      <c r="AO33" s="657"/>
      <c r="AP33" s="657"/>
      <c r="AQ33" s="657"/>
    </row>
    <row r="34" spans="1:43" x14ac:dyDescent="0.35">
      <c r="A34" s="834" t="s">
        <v>10</v>
      </c>
      <c r="B34" s="835">
        <f>B25</f>
        <v>262</v>
      </c>
      <c r="C34" s="836">
        <f t="shared" ref="C34:M34" si="29">C25</f>
        <v>25</v>
      </c>
      <c r="D34" s="837">
        <f t="shared" si="29"/>
        <v>287</v>
      </c>
      <c r="E34" s="835">
        <f t="shared" si="29"/>
        <v>259</v>
      </c>
      <c r="F34" s="836">
        <f t="shared" si="29"/>
        <v>76</v>
      </c>
      <c r="G34" s="837">
        <f t="shared" si="29"/>
        <v>335</v>
      </c>
      <c r="H34" s="835">
        <f t="shared" si="29"/>
        <v>253</v>
      </c>
      <c r="I34" s="836">
        <f t="shared" si="29"/>
        <v>58</v>
      </c>
      <c r="J34" s="837">
        <f t="shared" si="29"/>
        <v>311</v>
      </c>
      <c r="K34" s="835">
        <f t="shared" si="29"/>
        <v>295</v>
      </c>
      <c r="L34" s="836">
        <f t="shared" si="29"/>
        <v>31</v>
      </c>
      <c r="M34" s="837">
        <f t="shared" si="29"/>
        <v>326</v>
      </c>
      <c r="N34" s="3470">
        <f>N25</f>
        <v>1069</v>
      </c>
      <c r="O34" s="836">
        <f t="shared" ref="O34" si="30">O25</f>
        <v>190</v>
      </c>
      <c r="P34" s="837">
        <f>P25</f>
        <v>1259</v>
      </c>
      <c r="Q34" s="126"/>
      <c r="R34" s="126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  <c r="AM34" s="657"/>
      <c r="AN34" s="657"/>
      <c r="AO34" s="657"/>
      <c r="AP34" s="657"/>
      <c r="AQ34" s="657"/>
    </row>
    <row r="35" spans="1:43" x14ac:dyDescent="0.35">
      <c r="A35" s="3448" t="s">
        <v>14</v>
      </c>
      <c r="B35" s="3471">
        <f>B33</f>
        <v>3</v>
      </c>
      <c r="C35" s="3472">
        <f t="shared" ref="C35:M35" si="31">C33</f>
        <v>2</v>
      </c>
      <c r="D35" s="3473">
        <f t="shared" si="31"/>
        <v>5</v>
      </c>
      <c r="E35" s="3471">
        <f t="shared" si="31"/>
        <v>4</v>
      </c>
      <c r="F35" s="3472">
        <f t="shared" si="31"/>
        <v>0</v>
      </c>
      <c r="G35" s="3473">
        <f t="shared" si="31"/>
        <v>4</v>
      </c>
      <c r="H35" s="3471">
        <f t="shared" si="31"/>
        <v>5</v>
      </c>
      <c r="I35" s="3472">
        <f t="shared" si="31"/>
        <v>3</v>
      </c>
      <c r="J35" s="3473">
        <f t="shared" si="31"/>
        <v>8</v>
      </c>
      <c r="K35" s="3471">
        <f t="shared" si="31"/>
        <v>7</v>
      </c>
      <c r="L35" s="3472">
        <f t="shared" si="31"/>
        <v>2</v>
      </c>
      <c r="M35" s="3473">
        <f t="shared" si="31"/>
        <v>9</v>
      </c>
      <c r="N35" s="3474">
        <f>N33</f>
        <v>19</v>
      </c>
      <c r="O35" s="3472">
        <f t="shared" ref="O35:P35" si="32">O33</f>
        <v>7</v>
      </c>
      <c r="P35" s="3473">
        <f t="shared" si="32"/>
        <v>26</v>
      </c>
      <c r="Q35" s="124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657"/>
      <c r="AL35" s="657"/>
      <c r="AM35" s="657"/>
      <c r="AN35" s="657"/>
      <c r="AO35" s="657"/>
      <c r="AP35" s="657"/>
      <c r="AQ35" s="657"/>
    </row>
    <row r="36" spans="1:43" ht="26.25" thickBot="1" x14ac:dyDescent="0.4">
      <c r="A36" s="3439" t="s">
        <v>15</v>
      </c>
      <c r="B36" s="3475">
        <f>SUM(B34:B35)</f>
        <v>265</v>
      </c>
      <c r="C36" s="3476">
        <f t="shared" ref="C36:M36" si="33">SUM(C34:C35)</f>
        <v>27</v>
      </c>
      <c r="D36" s="3477">
        <f t="shared" si="33"/>
        <v>292</v>
      </c>
      <c r="E36" s="3475">
        <f t="shared" si="33"/>
        <v>263</v>
      </c>
      <c r="F36" s="3476">
        <f t="shared" si="33"/>
        <v>76</v>
      </c>
      <c r="G36" s="3477">
        <f t="shared" si="33"/>
        <v>339</v>
      </c>
      <c r="H36" s="3475">
        <f t="shared" si="33"/>
        <v>258</v>
      </c>
      <c r="I36" s="3476">
        <f t="shared" si="33"/>
        <v>61</v>
      </c>
      <c r="J36" s="3477">
        <f t="shared" si="33"/>
        <v>319</v>
      </c>
      <c r="K36" s="3475">
        <f t="shared" si="33"/>
        <v>302</v>
      </c>
      <c r="L36" s="3476">
        <f t="shared" si="33"/>
        <v>33</v>
      </c>
      <c r="M36" s="3477">
        <f t="shared" si="33"/>
        <v>335</v>
      </c>
      <c r="N36" s="3478">
        <f>SUM(N34:N35)</f>
        <v>1088</v>
      </c>
      <c r="O36" s="3476">
        <f t="shared" ref="O36" si="34">SUM(O34:O35)</f>
        <v>197</v>
      </c>
      <c r="P36" s="3477">
        <f>P34+P35</f>
        <v>1285</v>
      </c>
      <c r="Q36" s="126"/>
      <c r="R36" s="126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7"/>
      <c r="AF36" s="657"/>
      <c r="AG36" s="657"/>
      <c r="AH36" s="657"/>
      <c r="AI36" s="657"/>
      <c r="AJ36" s="657"/>
      <c r="AK36" s="657"/>
      <c r="AL36" s="657"/>
      <c r="AM36" s="657"/>
      <c r="AN36" s="657"/>
      <c r="AO36" s="657"/>
      <c r="AP36" s="657"/>
      <c r="AQ36" s="657"/>
    </row>
    <row r="37" spans="1:43" ht="55.5" customHeight="1" x14ac:dyDescent="0.35">
      <c r="A37" s="4046"/>
      <c r="B37" s="4046"/>
      <c r="C37" s="4046"/>
      <c r="D37" s="4046"/>
      <c r="E37" s="4046"/>
      <c r="F37" s="4046"/>
      <c r="G37" s="4046"/>
      <c r="H37" s="4046"/>
      <c r="I37" s="4046"/>
      <c r="J37" s="4046"/>
      <c r="K37" s="4046"/>
      <c r="L37" s="4046"/>
      <c r="M37" s="4046"/>
      <c r="N37" s="4046"/>
      <c r="O37" s="4046"/>
      <c r="P37" s="4046"/>
      <c r="Q37" s="657"/>
      <c r="R37" s="657"/>
      <c r="S37" s="657"/>
      <c r="T37" s="657"/>
      <c r="U37" s="657"/>
      <c r="V37" s="657"/>
      <c r="W37" s="657"/>
      <c r="X37" s="657"/>
      <c r="Y37" s="657"/>
      <c r="Z37" s="657"/>
      <c r="AA37" s="657"/>
      <c r="AB37" s="657"/>
      <c r="AC37" s="657"/>
      <c r="AD37" s="657"/>
      <c r="AE37" s="657"/>
      <c r="AF37" s="657"/>
      <c r="AG37" s="657"/>
      <c r="AH37" s="657"/>
      <c r="AI37" s="657"/>
      <c r="AJ37" s="657"/>
      <c r="AK37" s="657"/>
      <c r="AL37" s="657"/>
      <c r="AM37" s="657"/>
      <c r="AN37" s="657"/>
      <c r="AO37" s="657"/>
      <c r="AP37" s="657"/>
      <c r="AQ37" s="657"/>
    </row>
    <row r="38" spans="1:43" ht="40.5" customHeight="1" x14ac:dyDescent="0.35">
      <c r="A38" s="4045"/>
      <c r="B38" s="4045"/>
      <c r="C38" s="4045"/>
      <c r="D38" s="4045"/>
      <c r="E38" s="4045"/>
      <c r="F38" s="4045"/>
      <c r="G38" s="4045"/>
      <c r="H38" s="4045"/>
      <c r="I38" s="4045"/>
      <c r="J38" s="4045"/>
      <c r="K38" s="4045"/>
      <c r="L38" s="4045"/>
      <c r="M38" s="4045"/>
      <c r="N38" s="4045"/>
      <c r="O38" s="4045"/>
      <c r="P38" s="4045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</row>
    <row r="39" spans="1:43" ht="45" customHeight="1" x14ac:dyDescent="0.35">
      <c r="A39" s="657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</row>
    <row r="40" spans="1:43" x14ac:dyDescent="0.35">
      <c r="A40" s="657"/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</row>
  </sheetData>
  <mergeCells count="12">
    <mergeCell ref="A38:P38"/>
    <mergeCell ref="A37:P37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topLeftCell="A4" zoomScale="50" zoomScaleNormal="50" workbookViewId="0">
      <selection activeCell="X29" sqref="X29"/>
    </sheetView>
  </sheetViews>
  <sheetFormatPr defaultColWidth="9.140625" defaultRowHeight="25.5" x14ac:dyDescent="0.35"/>
  <cols>
    <col min="1" max="1" width="118" style="656" customWidth="1"/>
    <col min="2" max="2" width="15.5703125" style="656" customWidth="1"/>
    <col min="3" max="3" width="12.85546875" style="656" customWidth="1"/>
    <col min="4" max="4" width="12.28515625" style="656" customWidth="1"/>
    <col min="5" max="5" width="14.85546875" style="656" customWidth="1"/>
    <col min="6" max="6" width="12.140625" style="656" customWidth="1"/>
    <col min="7" max="7" width="12.7109375" style="656" customWidth="1"/>
    <col min="8" max="8" width="14.85546875" style="656" customWidth="1"/>
    <col min="9" max="9" width="13.28515625" style="656" customWidth="1"/>
    <col min="10" max="10" width="14.28515625" style="656" customWidth="1"/>
    <col min="11" max="11" width="16.28515625" style="656" customWidth="1"/>
    <col min="12" max="12" width="14" style="656" customWidth="1"/>
    <col min="13" max="13" width="12" style="656" customWidth="1"/>
    <col min="14" max="14" width="16.42578125" style="656" customWidth="1"/>
    <col min="15" max="15" width="13.28515625" style="656" customWidth="1"/>
    <col min="16" max="16" width="12" style="656" customWidth="1"/>
    <col min="17" max="17" width="16.42578125" style="656" customWidth="1"/>
    <col min="18" max="18" width="12.28515625" style="656" customWidth="1"/>
    <col min="19" max="19" width="11.28515625" style="656" customWidth="1"/>
    <col min="20" max="20" width="14.28515625" style="656" hidden="1" customWidth="1"/>
    <col min="21" max="21" width="9.28515625" style="656" bestFit="1" customWidth="1"/>
    <col min="22" max="16384" width="9.140625" style="656"/>
  </cols>
  <sheetData>
    <row r="1" spans="1:20" ht="25.5" customHeight="1" x14ac:dyDescent="0.35">
      <c r="A1" s="3887"/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  <c r="R1" s="3887"/>
      <c r="S1" s="3887"/>
      <c r="T1" s="3887"/>
    </row>
    <row r="2" spans="1:20" ht="26.25" customHeight="1" x14ac:dyDescent="0.35">
      <c r="A2" s="4072" t="s">
        <v>82</v>
      </c>
      <c r="B2" s="4072"/>
      <c r="C2" s="4072"/>
      <c r="D2" s="4072"/>
      <c r="E2" s="4072"/>
      <c r="F2" s="4072"/>
      <c r="G2" s="4072"/>
      <c r="H2" s="4072"/>
      <c r="I2" s="4072"/>
      <c r="J2" s="4072"/>
      <c r="K2" s="4072"/>
      <c r="L2" s="4072"/>
      <c r="M2" s="4072"/>
      <c r="N2" s="4072"/>
      <c r="O2" s="4072"/>
      <c r="P2" s="4072"/>
      <c r="Q2" s="4072"/>
      <c r="R2" s="4072"/>
      <c r="S2" s="4072"/>
      <c r="T2" s="4072"/>
    </row>
    <row r="3" spans="1:20" ht="37.5" customHeight="1" x14ac:dyDescent="0.35">
      <c r="A3" s="3910" t="s">
        <v>81</v>
      </c>
      <c r="B3" s="3910"/>
      <c r="C3" s="3910"/>
      <c r="D3" s="3910"/>
      <c r="E3" s="3910"/>
      <c r="F3" s="3910"/>
      <c r="G3" s="3910"/>
      <c r="H3" s="3910"/>
      <c r="I3" s="3910"/>
      <c r="J3" s="3910"/>
      <c r="K3" s="3910"/>
      <c r="L3" s="3910"/>
      <c r="M3" s="3910"/>
      <c r="N3" s="3910"/>
      <c r="O3" s="3910"/>
      <c r="P3" s="3910"/>
      <c r="Q3" s="3910"/>
      <c r="R3" s="3910"/>
      <c r="S3" s="3910"/>
      <c r="T3" s="3910"/>
    </row>
    <row r="4" spans="1:20" ht="33" customHeight="1" x14ac:dyDescent="0.35">
      <c r="A4" s="4047" t="s">
        <v>325</v>
      </c>
      <c r="B4" s="4047"/>
      <c r="C4" s="4047"/>
      <c r="D4" s="4047"/>
      <c r="E4" s="4047"/>
      <c r="F4" s="4047"/>
      <c r="G4" s="4047"/>
      <c r="H4" s="4047"/>
      <c r="I4" s="4047"/>
      <c r="J4" s="4047"/>
      <c r="K4" s="4047"/>
      <c r="L4" s="4047"/>
      <c r="M4" s="4047"/>
      <c r="N4" s="4047"/>
      <c r="O4" s="4047"/>
      <c r="P4" s="4047"/>
      <c r="Q4" s="4047"/>
      <c r="R4" s="4047"/>
      <c r="S4" s="4047"/>
      <c r="T4" s="4047"/>
    </row>
    <row r="5" spans="1:20" ht="33" customHeight="1" x14ac:dyDescent="0.35">
      <c r="A5" s="4073" t="s">
        <v>384</v>
      </c>
      <c r="B5" s="4073"/>
      <c r="C5" s="4073"/>
      <c r="D5" s="4073"/>
      <c r="E5" s="4073"/>
      <c r="F5" s="4073"/>
      <c r="G5" s="4073"/>
      <c r="H5" s="4073"/>
      <c r="I5" s="4073"/>
      <c r="J5" s="4073"/>
      <c r="K5" s="4073"/>
      <c r="L5" s="4073"/>
      <c r="M5" s="4073"/>
      <c r="N5" s="4073"/>
      <c r="O5" s="4073"/>
      <c r="P5" s="4073"/>
      <c r="Q5" s="4073"/>
      <c r="R5" s="4073"/>
      <c r="S5" s="4073"/>
      <c r="T5" s="4073"/>
    </row>
    <row r="6" spans="1:20" ht="33" customHeight="1" thickBot="1" x14ac:dyDescent="0.4">
      <c r="A6" s="3416"/>
      <c r="B6" s="3416"/>
      <c r="C6" s="3416"/>
      <c r="D6" s="3416"/>
      <c r="E6" s="3416"/>
      <c r="F6" s="3416"/>
      <c r="G6" s="3416"/>
      <c r="H6" s="3416"/>
      <c r="I6" s="3416"/>
      <c r="J6" s="3416"/>
      <c r="K6" s="3416"/>
      <c r="L6" s="3416"/>
      <c r="M6" s="3416"/>
      <c r="N6" s="3416"/>
      <c r="O6" s="3416"/>
      <c r="P6" s="3416"/>
      <c r="Q6" s="3416"/>
      <c r="R6" s="3416"/>
      <c r="S6" s="3416"/>
      <c r="T6" s="3416"/>
    </row>
    <row r="7" spans="1:20" ht="33" customHeight="1" x14ac:dyDescent="0.35">
      <c r="A7" s="4060" t="s">
        <v>9</v>
      </c>
      <c r="B7" s="4050" t="s">
        <v>0</v>
      </c>
      <c r="C7" s="4061"/>
      <c r="D7" s="4062"/>
      <c r="E7" s="4050" t="s">
        <v>1</v>
      </c>
      <c r="F7" s="4061"/>
      <c r="G7" s="4062"/>
      <c r="H7" s="4051" t="s">
        <v>2</v>
      </c>
      <c r="I7" s="4061"/>
      <c r="J7" s="4061"/>
      <c r="K7" s="4050" t="s">
        <v>3</v>
      </c>
      <c r="L7" s="4061"/>
      <c r="M7" s="4062"/>
      <c r="N7" s="4050">
        <v>5</v>
      </c>
      <c r="O7" s="4061"/>
      <c r="P7" s="4061"/>
      <c r="Q7" s="4056" t="s">
        <v>6</v>
      </c>
      <c r="R7" s="4057"/>
      <c r="S7" s="4058"/>
    </row>
    <row r="8" spans="1:20" ht="33" customHeight="1" thickBot="1" x14ac:dyDescent="0.4">
      <c r="A8" s="4049"/>
      <c r="B8" s="4063"/>
      <c r="C8" s="4064"/>
      <c r="D8" s="4065"/>
      <c r="E8" s="4066"/>
      <c r="F8" s="4067"/>
      <c r="G8" s="4068"/>
      <c r="H8" s="4067"/>
      <c r="I8" s="4067"/>
      <c r="J8" s="4067"/>
      <c r="K8" s="4069"/>
      <c r="L8" s="4070"/>
      <c r="M8" s="4071"/>
      <c r="N8" s="4063"/>
      <c r="O8" s="4064"/>
      <c r="P8" s="4064"/>
      <c r="Q8" s="4059"/>
      <c r="R8" s="3908"/>
      <c r="S8" s="3909"/>
    </row>
    <row r="9" spans="1:20" ht="99.75" customHeight="1" thickBot="1" x14ac:dyDescent="0.4">
      <c r="A9" s="4049"/>
      <c r="B9" s="3419" t="s">
        <v>26</v>
      </c>
      <c r="C9" s="3420" t="s">
        <v>27</v>
      </c>
      <c r="D9" s="3422" t="s">
        <v>4</v>
      </c>
      <c r="E9" s="3419" t="s">
        <v>26</v>
      </c>
      <c r="F9" s="3420" t="s">
        <v>27</v>
      </c>
      <c r="G9" s="3422" t="s">
        <v>4</v>
      </c>
      <c r="H9" s="3479" t="s">
        <v>26</v>
      </c>
      <c r="I9" s="3420" t="s">
        <v>27</v>
      </c>
      <c r="J9" s="3421" t="s">
        <v>4</v>
      </c>
      <c r="K9" s="3419" t="s">
        <v>26</v>
      </c>
      <c r="L9" s="3420" t="s">
        <v>27</v>
      </c>
      <c r="M9" s="3421" t="s">
        <v>4</v>
      </c>
      <c r="N9" s="3419" t="s">
        <v>26</v>
      </c>
      <c r="O9" s="3420" t="s">
        <v>27</v>
      </c>
      <c r="P9" s="3422" t="s">
        <v>4</v>
      </c>
      <c r="Q9" s="3419" t="s">
        <v>26</v>
      </c>
      <c r="R9" s="3420" t="s">
        <v>27</v>
      </c>
      <c r="S9" s="3422" t="s">
        <v>4</v>
      </c>
    </row>
    <row r="10" spans="1:20" ht="26.25" x14ac:dyDescent="0.35">
      <c r="A10" s="3429" t="s">
        <v>22</v>
      </c>
      <c r="B10" s="3482"/>
      <c r="C10" s="3483"/>
      <c r="D10" s="3484"/>
      <c r="E10" s="3482"/>
      <c r="F10" s="3483"/>
      <c r="G10" s="3484"/>
      <c r="H10" s="3482"/>
      <c r="I10" s="3483"/>
      <c r="J10" s="3484"/>
      <c r="K10" s="3482"/>
      <c r="L10" s="3483"/>
      <c r="M10" s="3484"/>
      <c r="N10" s="3482"/>
      <c r="O10" s="3483"/>
      <c r="P10" s="3484"/>
      <c r="Q10" s="3485"/>
      <c r="R10" s="3462"/>
      <c r="S10" s="3463"/>
    </row>
    <row r="11" spans="1:20" ht="26.25" x14ac:dyDescent="0.35">
      <c r="A11" s="3427" t="s">
        <v>289</v>
      </c>
      <c r="B11" s="3454">
        <f>B20+B28</f>
        <v>2</v>
      </c>
      <c r="C11" s="3455">
        <f>C20+C28</f>
        <v>20</v>
      </c>
      <c r="D11" s="3464">
        <f>B11+C11</f>
        <v>22</v>
      </c>
      <c r="E11" s="3424">
        <f>E20+E28</f>
        <v>17</v>
      </c>
      <c r="F11" s="3425">
        <f>F20+F28</f>
        <v>49</v>
      </c>
      <c r="G11" s="3426">
        <f>E11+F11</f>
        <v>66</v>
      </c>
      <c r="H11" s="3424">
        <f>H20+H28</f>
        <v>25</v>
      </c>
      <c r="I11" s="3425">
        <f>I20+I28</f>
        <v>22</v>
      </c>
      <c r="J11" s="3426">
        <f>H11+I11</f>
        <v>47</v>
      </c>
      <c r="K11" s="3424">
        <f>K20+K28</f>
        <v>30</v>
      </c>
      <c r="L11" s="3425">
        <f>L20+L28</f>
        <v>32</v>
      </c>
      <c r="M11" s="3426">
        <f>K11+L11</f>
        <v>62</v>
      </c>
      <c r="N11" s="3424">
        <f>N20+N28</f>
        <v>37</v>
      </c>
      <c r="O11" s="3425">
        <f>O20+O28</f>
        <v>45</v>
      </c>
      <c r="P11" s="3426">
        <f>P20+P28</f>
        <v>82</v>
      </c>
      <c r="Q11" s="3486">
        <f>SUM(B11+E11+H11+K11+N11)</f>
        <v>111</v>
      </c>
      <c r="R11" s="3437">
        <f>SUM(C11+F11+I11+L11+O11)</f>
        <v>168</v>
      </c>
      <c r="S11" s="3438">
        <f>SUM(Q11:R11)</f>
        <v>279</v>
      </c>
    </row>
    <row r="12" spans="1:20" ht="26.25" x14ac:dyDescent="0.35">
      <c r="A12" s="3423" t="s">
        <v>71</v>
      </c>
      <c r="B12" s="3454">
        <f t="shared" ref="B12:C16" si="0">B21+B29</f>
        <v>0</v>
      </c>
      <c r="C12" s="3455">
        <f t="shared" si="0"/>
        <v>0</v>
      </c>
      <c r="D12" s="3464">
        <f t="shared" ref="D12:D16" si="1">B12+C12</f>
        <v>0</v>
      </c>
      <c r="E12" s="3424">
        <f t="shared" ref="E12:F16" si="2">E21+E29</f>
        <v>10</v>
      </c>
      <c r="F12" s="3425">
        <f t="shared" si="2"/>
        <v>10</v>
      </c>
      <c r="G12" s="3426">
        <f t="shared" ref="G12:G16" si="3">E12+F12</f>
        <v>20</v>
      </c>
      <c r="H12" s="3424">
        <f t="shared" ref="H12:I16" si="4">H21+H29</f>
        <v>8</v>
      </c>
      <c r="I12" s="3425">
        <f t="shared" si="4"/>
        <v>5</v>
      </c>
      <c r="J12" s="3426">
        <f t="shared" ref="J12:J16" si="5">H12+I12</f>
        <v>13</v>
      </c>
      <c r="K12" s="3424">
        <f t="shared" ref="K12:L16" si="6">K21+K29</f>
        <v>19</v>
      </c>
      <c r="L12" s="3425">
        <f t="shared" si="6"/>
        <v>14</v>
      </c>
      <c r="M12" s="3426">
        <f t="shared" ref="M12:M16" si="7">K12+L12</f>
        <v>33</v>
      </c>
      <c r="N12" s="3424">
        <f t="shared" ref="N12:P16" si="8">N21+N29</f>
        <v>13</v>
      </c>
      <c r="O12" s="3425">
        <f t="shared" si="8"/>
        <v>17</v>
      </c>
      <c r="P12" s="3426">
        <f t="shared" si="8"/>
        <v>30</v>
      </c>
      <c r="Q12" s="3486">
        <f t="shared" ref="Q12:R16" si="9">SUM(B12+E12+H12+K12+N12)</f>
        <v>50</v>
      </c>
      <c r="R12" s="3437">
        <f t="shared" si="9"/>
        <v>46</v>
      </c>
      <c r="S12" s="3438">
        <f t="shared" ref="S12:S16" si="10">SUM(Q12:R12)</f>
        <v>96</v>
      </c>
    </row>
    <row r="13" spans="1:20" ht="26.25" x14ac:dyDescent="0.35">
      <c r="A13" s="3423" t="s">
        <v>291</v>
      </c>
      <c r="B13" s="3454">
        <f t="shared" si="0"/>
        <v>0</v>
      </c>
      <c r="C13" s="3455">
        <f t="shared" si="0"/>
        <v>0</v>
      </c>
      <c r="D13" s="3464">
        <f t="shared" si="1"/>
        <v>0</v>
      </c>
      <c r="E13" s="3424">
        <f t="shared" si="2"/>
        <v>5</v>
      </c>
      <c r="F13" s="3425">
        <f t="shared" si="2"/>
        <v>11</v>
      </c>
      <c r="G13" s="3426">
        <f t="shared" si="3"/>
        <v>16</v>
      </c>
      <c r="H13" s="3424">
        <f t="shared" si="4"/>
        <v>3</v>
      </c>
      <c r="I13" s="3425">
        <f t="shared" si="4"/>
        <v>13</v>
      </c>
      <c r="J13" s="3426">
        <f t="shared" si="5"/>
        <v>16</v>
      </c>
      <c r="K13" s="3424">
        <f t="shared" si="6"/>
        <v>8</v>
      </c>
      <c r="L13" s="3425">
        <f t="shared" si="6"/>
        <v>12</v>
      </c>
      <c r="M13" s="3426">
        <f t="shared" si="7"/>
        <v>20</v>
      </c>
      <c r="N13" s="3424">
        <f t="shared" si="8"/>
        <v>2</v>
      </c>
      <c r="O13" s="3425">
        <f t="shared" si="8"/>
        <v>19</v>
      </c>
      <c r="P13" s="3426">
        <f t="shared" si="8"/>
        <v>21</v>
      </c>
      <c r="Q13" s="3486">
        <f t="shared" si="9"/>
        <v>18</v>
      </c>
      <c r="R13" s="3437">
        <f t="shared" si="9"/>
        <v>55</v>
      </c>
      <c r="S13" s="3438">
        <f t="shared" si="10"/>
        <v>73</v>
      </c>
    </row>
    <row r="14" spans="1:20" ht="26.25" x14ac:dyDescent="0.35">
      <c r="A14" s="3480" t="s">
        <v>98</v>
      </c>
      <c r="B14" s="3454">
        <f t="shared" si="0"/>
        <v>0</v>
      </c>
      <c r="C14" s="3455">
        <f t="shared" si="0"/>
        <v>32</v>
      </c>
      <c r="D14" s="3464">
        <f t="shared" si="1"/>
        <v>32</v>
      </c>
      <c r="E14" s="3424">
        <f t="shared" si="2"/>
        <v>6</v>
      </c>
      <c r="F14" s="3425">
        <f t="shared" si="2"/>
        <v>15</v>
      </c>
      <c r="G14" s="3426">
        <f t="shared" si="3"/>
        <v>21</v>
      </c>
      <c r="H14" s="3424">
        <f t="shared" si="4"/>
        <v>5</v>
      </c>
      <c r="I14" s="3425">
        <f t="shared" si="4"/>
        <v>17</v>
      </c>
      <c r="J14" s="3426">
        <f t="shared" si="5"/>
        <v>22</v>
      </c>
      <c r="K14" s="3424">
        <f t="shared" si="6"/>
        <v>6</v>
      </c>
      <c r="L14" s="3425">
        <f t="shared" si="6"/>
        <v>21</v>
      </c>
      <c r="M14" s="3426">
        <f t="shared" si="7"/>
        <v>27</v>
      </c>
      <c r="N14" s="3424">
        <f t="shared" si="8"/>
        <v>13</v>
      </c>
      <c r="O14" s="3425">
        <f t="shared" si="8"/>
        <v>18</v>
      </c>
      <c r="P14" s="3426">
        <f t="shared" si="8"/>
        <v>31</v>
      </c>
      <c r="Q14" s="3486">
        <f t="shared" si="9"/>
        <v>30</v>
      </c>
      <c r="R14" s="3437">
        <f t="shared" si="9"/>
        <v>103</v>
      </c>
      <c r="S14" s="3438">
        <f t="shared" si="10"/>
        <v>133</v>
      </c>
    </row>
    <row r="15" spans="1:20" ht="26.25" x14ac:dyDescent="0.35">
      <c r="A15" s="3423" t="s">
        <v>290</v>
      </c>
      <c r="B15" s="3454">
        <f t="shared" si="0"/>
        <v>0</v>
      </c>
      <c r="C15" s="3455">
        <f t="shared" si="0"/>
        <v>0</v>
      </c>
      <c r="D15" s="3464">
        <f t="shared" si="1"/>
        <v>0</v>
      </c>
      <c r="E15" s="3424">
        <f t="shared" si="2"/>
        <v>0</v>
      </c>
      <c r="F15" s="3425">
        <f t="shared" si="2"/>
        <v>0</v>
      </c>
      <c r="G15" s="3426">
        <f t="shared" si="3"/>
        <v>0</v>
      </c>
      <c r="H15" s="3424">
        <f t="shared" si="4"/>
        <v>3</v>
      </c>
      <c r="I15" s="3425">
        <f t="shared" si="4"/>
        <v>4</v>
      </c>
      <c r="J15" s="3426">
        <f t="shared" si="5"/>
        <v>7</v>
      </c>
      <c r="K15" s="3424">
        <f t="shared" si="6"/>
        <v>5</v>
      </c>
      <c r="L15" s="3425">
        <f t="shared" si="6"/>
        <v>1</v>
      </c>
      <c r="M15" s="3426">
        <f t="shared" si="7"/>
        <v>6</v>
      </c>
      <c r="N15" s="3424">
        <f t="shared" si="8"/>
        <v>0</v>
      </c>
      <c r="O15" s="3425">
        <f t="shared" si="8"/>
        <v>0</v>
      </c>
      <c r="P15" s="3426">
        <f t="shared" si="8"/>
        <v>0</v>
      </c>
      <c r="Q15" s="3486">
        <f t="shared" si="9"/>
        <v>8</v>
      </c>
      <c r="R15" s="3437">
        <f t="shared" si="9"/>
        <v>5</v>
      </c>
      <c r="S15" s="3438">
        <f t="shared" si="10"/>
        <v>13</v>
      </c>
    </row>
    <row r="16" spans="1:20" ht="26.25" x14ac:dyDescent="0.35">
      <c r="A16" s="3423" t="s">
        <v>292</v>
      </c>
      <c r="B16" s="3454">
        <f t="shared" si="0"/>
        <v>0</v>
      </c>
      <c r="C16" s="3455">
        <f t="shared" si="0"/>
        <v>0</v>
      </c>
      <c r="D16" s="3464">
        <f t="shared" si="1"/>
        <v>0</v>
      </c>
      <c r="E16" s="3424">
        <f t="shared" si="2"/>
        <v>4</v>
      </c>
      <c r="F16" s="3425">
        <f t="shared" si="2"/>
        <v>4</v>
      </c>
      <c r="G16" s="3426">
        <f t="shared" si="3"/>
        <v>8</v>
      </c>
      <c r="H16" s="3424">
        <f t="shared" si="4"/>
        <v>5</v>
      </c>
      <c r="I16" s="3425">
        <f t="shared" si="4"/>
        <v>1</v>
      </c>
      <c r="J16" s="3426">
        <f t="shared" si="5"/>
        <v>6</v>
      </c>
      <c r="K16" s="3424">
        <f t="shared" si="6"/>
        <v>12</v>
      </c>
      <c r="L16" s="3425">
        <f t="shared" si="6"/>
        <v>5</v>
      </c>
      <c r="M16" s="3426">
        <f t="shared" si="7"/>
        <v>17</v>
      </c>
      <c r="N16" s="3424">
        <f t="shared" si="8"/>
        <v>6</v>
      </c>
      <c r="O16" s="3425">
        <f t="shared" si="8"/>
        <v>9</v>
      </c>
      <c r="P16" s="3426">
        <f t="shared" si="8"/>
        <v>15</v>
      </c>
      <c r="Q16" s="3486">
        <f t="shared" si="9"/>
        <v>27</v>
      </c>
      <c r="R16" s="3437">
        <f t="shared" si="9"/>
        <v>19</v>
      </c>
      <c r="S16" s="3438">
        <f t="shared" si="10"/>
        <v>46</v>
      </c>
    </row>
    <row r="17" spans="1:22" ht="26.25" thickBot="1" x14ac:dyDescent="0.4">
      <c r="A17" s="3465" t="s">
        <v>16</v>
      </c>
      <c r="B17" s="3440">
        <f>SUM(B11:B16)</f>
        <v>2</v>
      </c>
      <c r="C17" s="3441">
        <f t="shared" ref="C17:P17" si="11">SUM(C11:C16)</f>
        <v>52</v>
      </c>
      <c r="D17" s="3442">
        <f t="shared" si="11"/>
        <v>54</v>
      </c>
      <c r="E17" s="3440">
        <f t="shared" si="11"/>
        <v>42</v>
      </c>
      <c r="F17" s="3441">
        <f t="shared" si="11"/>
        <v>89</v>
      </c>
      <c r="G17" s="3442">
        <f t="shared" si="11"/>
        <v>131</v>
      </c>
      <c r="H17" s="3440">
        <f t="shared" si="11"/>
        <v>49</v>
      </c>
      <c r="I17" s="3441">
        <f t="shared" si="11"/>
        <v>62</v>
      </c>
      <c r="J17" s="3442">
        <f t="shared" si="11"/>
        <v>111</v>
      </c>
      <c r="K17" s="3440">
        <f t="shared" si="11"/>
        <v>80</v>
      </c>
      <c r="L17" s="3441">
        <f t="shared" si="11"/>
        <v>85</v>
      </c>
      <c r="M17" s="3442">
        <f t="shared" si="11"/>
        <v>165</v>
      </c>
      <c r="N17" s="3440">
        <f t="shared" si="11"/>
        <v>71</v>
      </c>
      <c r="O17" s="3441">
        <f t="shared" si="11"/>
        <v>108</v>
      </c>
      <c r="P17" s="3442">
        <f t="shared" si="11"/>
        <v>179</v>
      </c>
      <c r="Q17" s="3440">
        <f>SUM(Q11:Q16)</f>
        <v>244</v>
      </c>
      <c r="R17" s="3441">
        <f t="shared" ref="R17:T17" si="12">SUM(R11:R16)</f>
        <v>396</v>
      </c>
      <c r="S17" s="3442">
        <f>SUM(S11:S16)</f>
        <v>640</v>
      </c>
      <c r="T17" s="3481">
        <f t="shared" si="12"/>
        <v>0</v>
      </c>
      <c r="V17" s="656" t="s">
        <v>326</v>
      </c>
    </row>
    <row r="18" spans="1:22" x14ac:dyDescent="0.35">
      <c r="A18" s="3444" t="s">
        <v>23</v>
      </c>
      <c r="B18" s="3458"/>
      <c r="C18" s="3459"/>
      <c r="D18" s="3460"/>
      <c r="E18" s="3458"/>
      <c r="F18" s="3459"/>
      <c r="G18" s="3460"/>
      <c r="H18" s="3458"/>
      <c r="I18" s="3459"/>
      <c r="J18" s="3460"/>
      <c r="K18" s="3458"/>
      <c r="L18" s="3459"/>
      <c r="M18" s="3460"/>
      <c r="N18" s="3458"/>
      <c r="O18" s="3459"/>
      <c r="P18" s="3460"/>
      <c r="Q18" s="3458"/>
      <c r="R18" s="3459"/>
      <c r="S18" s="3460"/>
    </row>
    <row r="19" spans="1:22" ht="26.25" x14ac:dyDescent="0.35">
      <c r="A19" s="3448" t="s">
        <v>11</v>
      </c>
      <c r="B19" s="3487"/>
      <c r="C19" s="3488" t="s">
        <v>7</v>
      </c>
      <c r="D19" s="3473"/>
      <c r="E19" s="3487"/>
      <c r="F19" s="3488"/>
      <c r="G19" s="3473"/>
      <c r="H19" s="3487"/>
      <c r="I19" s="3488" t="s">
        <v>7</v>
      </c>
      <c r="J19" s="3473"/>
      <c r="K19" s="3487"/>
      <c r="L19" s="3488"/>
      <c r="M19" s="3473"/>
      <c r="N19" s="3471"/>
      <c r="O19" s="3472"/>
      <c r="P19" s="3473"/>
      <c r="Q19" s="3486"/>
      <c r="R19" s="3437"/>
      <c r="S19" s="3438"/>
    </row>
    <row r="20" spans="1:22" s="655" customFormat="1" ht="26.25" x14ac:dyDescent="0.35">
      <c r="A20" s="3423" t="s">
        <v>289</v>
      </c>
      <c r="B20" s="3424">
        <v>2</v>
      </c>
      <c r="C20" s="3425">
        <v>20</v>
      </c>
      <c r="D20" s="3426">
        <f>SUM(B20:C20)</f>
        <v>22</v>
      </c>
      <c r="E20" s="3424">
        <v>17</v>
      </c>
      <c r="F20" s="3425">
        <v>47</v>
      </c>
      <c r="G20" s="3426">
        <f>SUM(E20:F20)</f>
        <v>64</v>
      </c>
      <c r="H20" s="3424">
        <f>16+8</f>
        <v>24</v>
      </c>
      <c r="I20" s="3425">
        <v>22</v>
      </c>
      <c r="J20" s="3426">
        <f>SUM(H20:I20)</f>
        <v>46</v>
      </c>
      <c r="K20" s="3424">
        <v>30</v>
      </c>
      <c r="L20" s="3425">
        <v>32</v>
      </c>
      <c r="M20" s="3426">
        <f>SUM(K20:L20)</f>
        <v>62</v>
      </c>
      <c r="N20" s="3424">
        <v>37</v>
      </c>
      <c r="O20" s="3425">
        <v>45</v>
      </c>
      <c r="P20" s="3426">
        <f>N20+O20</f>
        <v>82</v>
      </c>
      <c r="Q20" s="3486">
        <f>SUM(B20+E20+H20+K20+N20)</f>
        <v>110</v>
      </c>
      <c r="R20" s="3437">
        <f>SUM(C20+F20+I20+L20+O20)</f>
        <v>166</v>
      </c>
      <c r="S20" s="3438">
        <f>SUM(Q20:R20)</f>
        <v>276</v>
      </c>
    </row>
    <row r="21" spans="1:22" ht="26.25" x14ac:dyDescent="0.35">
      <c r="A21" s="3423" t="s">
        <v>71</v>
      </c>
      <c r="B21" s="3424">
        <v>0</v>
      </c>
      <c r="C21" s="3425">
        <v>0</v>
      </c>
      <c r="D21" s="3426">
        <f t="shared" ref="D21:D25" si="13">SUM(B21:C21)</f>
        <v>0</v>
      </c>
      <c r="E21" s="3424">
        <v>10</v>
      </c>
      <c r="F21" s="3425">
        <v>10</v>
      </c>
      <c r="G21" s="3426">
        <f t="shared" ref="G21:G25" si="14">SUM(E21:F21)</f>
        <v>20</v>
      </c>
      <c r="H21" s="3424">
        <v>8</v>
      </c>
      <c r="I21" s="3425">
        <v>5</v>
      </c>
      <c r="J21" s="3426">
        <f t="shared" ref="J21:J25" si="15">SUM(H21:I21)</f>
        <v>13</v>
      </c>
      <c r="K21" s="3424">
        <v>19</v>
      </c>
      <c r="L21" s="3425">
        <v>14</v>
      </c>
      <c r="M21" s="3426">
        <f t="shared" ref="M21:M25" si="16">SUM(K21:L21)</f>
        <v>33</v>
      </c>
      <c r="N21" s="3424">
        <v>13</v>
      </c>
      <c r="O21" s="3425">
        <v>17</v>
      </c>
      <c r="P21" s="3426">
        <f t="shared" ref="P21:P25" si="17">N21+O21</f>
        <v>30</v>
      </c>
      <c r="Q21" s="3486">
        <f t="shared" ref="Q21:R25" si="18">SUM(B21+E21+H21+K21+N21)</f>
        <v>50</v>
      </c>
      <c r="R21" s="3437">
        <f t="shared" si="18"/>
        <v>46</v>
      </c>
      <c r="S21" s="3438">
        <f t="shared" ref="S21:S25" si="19">SUM(Q21:R21)</f>
        <v>96</v>
      </c>
    </row>
    <row r="22" spans="1:22" ht="26.25" x14ac:dyDescent="0.35">
      <c r="A22" s="3423" t="s">
        <v>291</v>
      </c>
      <c r="B22" s="3424">
        <v>0</v>
      </c>
      <c r="C22" s="3425">
        <v>0</v>
      </c>
      <c r="D22" s="3426">
        <f t="shared" si="13"/>
        <v>0</v>
      </c>
      <c r="E22" s="3424">
        <v>4</v>
      </c>
      <c r="F22" s="3425">
        <v>10</v>
      </c>
      <c r="G22" s="3426">
        <f t="shared" si="14"/>
        <v>14</v>
      </c>
      <c r="H22" s="3424">
        <v>3</v>
      </c>
      <c r="I22" s="3425">
        <v>12</v>
      </c>
      <c r="J22" s="3426">
        <f t="shared" si="15"/>
        <v>15</v>
      </c>
      <c r="K22" s="3424">
        <v>8</v>
      </c>
      <c r="L22" s="3425">
        <v>12</v>
      </c>
      <c r="M22" s="3426">
        <f t="shared" si="16"/>
        <v>20</v>
      </c>
      <c r="N22" s="3424">
        <v>2</v>
      </c>
      <c r="O22" s="3425">
        <v>19</v>
      </c>
      <c r="P22" s="3426">
        <f t="shared" si="17"/>
        <v>21</v>
      </c>
      <c r="Q22" s="3486">
        <f t="shared" si="18"/>
        <v>17</v>
      </c>
      <c r="R22" s="3437">
        <f t="shared" si="18"/>
        <v>53</v>
      </c>
      <c r="S22" s="3438">
        <f t="shared" si="19"/>
        <v>70</v>
      </c>
    </row>
    <row r="23" spans="1:22" ht="26.25" x14ac:dyDescent="0.35">
      <c r="A23" s="3480" t="s">
        <v>98</v>
      </c>
      <c r="B23" s="3424">
        <v>0</v>
      </c>
      <c r="C23" s="3425">
        <v>30</v>
      </c>
      <c r="D23" s="3426">
        <f t="shared" si="13"/>
        <v>30</v>
      </c>
      <c r="E23" s="3424">
        <v>6</v>
      </c>
      <c r="F23" s="3425">
        <v>15</v>
      </c>
      <c r="G23" s="3426">
        <f t="shared" si="14"/>
        <v>21</v>
      </c>
      <c r="H23" s="3424">
        <v>3</v>
      </c>
      <c r="I23" s="3425">
        <v>17</v>
      </c>
      <c r="J23" s="3426">
        <f t="shared" si="15"/>
        <v>20</v>
      </c>
      <c r="K23" s="3424">
        <v>6</v>
      </c>
      <c r="L23" s="3425">
        <v>21</v>
      </c>
      <c r="M23" s="3426">
        <f t="shared" si="16"/>
        <v>27</v>
      </c>
      <c r="N23" s="3424">
        <v>13</v>
      </c>
      <c r="O23" s="3425">
        <v>17</v>
      </c>
      <c r="P23" s="3426">
        <f t="shared" si="17"/>
        <v>30</v>
      </c>
      <c r="Q23" s="3486">
        <f t="shared" si="18"/>
        <v>28</v>
      </c>
      <c r="R23" s="3437">
        <f t="shared" si="18"/>
        <v>100</v>
      </c>
      <c r="S23" s="3438">
        <f t="shared" si="19"/>
        <v>128</v>
      </c>
    </row>
    <row r="24" spans="1:22" ht="26.25" x14ac:dyDescent="0.35">
      <c r="A24" s="3423" t="s">
        <v>290</v>
      </c>
      <c r="B24" s="3424">
        <v>0</v>
      </c>
      <c r="C24" s="3425">
        <v>0</v>
      </c>
      <c r="D24" s="3426">
        <f t="shared" si="13"/>
        <v>0</v>
      </c>
      <c r="E24" s="3424">
        <v>0</v>
      </c>
      <c r="F24" s="3425">
        <v>0</v>
      </c>
      <c r="G24" s="3426">
        <f t="shared" si="14"/>
        <v>0</v>
      </c>
      <c r="H24" s="3424">
        <v>2</v>
      </c>
      <c r="I24" s="3425">
        <v>4</v>
      </c>
      <c r="J24" s="3426">
        <f t="shared" si="15"/>
        <v>6</v>
      </c>
      <c r="K24" s="3424">
        <v>5</v>
      </c>
      <c r="L24" s="3425">
        <v>1</v>
      </c>
      <c r="M24" s="3426">
        <f t="shared" si="16"/>
        <v>6</v>
      </c>
      <c r="N24" s="3424">
        <v>0</v>
      </c>
      <c r="O24" s="3425">
        <v>0</v>
      </c>
      <c r="P24" s="3426">
        <f t="shared" si="17"/>
        <v>0</v>
      </c>
      <c r="Q24" s="3486">
        <f t="shared" si="18"/>
        <v>7</v>
      </c>
      <c r="R24" s="3437">
        <f t="shared" si="18"/>
        <v>5</v>
      </c>
      <c r="S24" s="3438">
        <f t="shared" si="19"/>
        <v>12</v>
      </c>
    </row>
    <row r="25" spans="1:22" ht="26.25" x14ac:dyDescent="0.35">
      <c r="A25" s="3423" t="s">
        <v>292</v>
      </c>
      <c r="B25" s="3424">
        <v>0</v>
      </c>
      <c r="C25" s="3425">
        <v>0</v>
      </c>
      <c r="D25" s="3426">
        <f t="shared" si="13"/>
        <v>0</v>
      </c>
      <c r="E25" s="3424">
        <v>3</v>
      </c>
      <c r="F25" s="3425">
        <v>4</v>
      </c>
      <c r="G25" s="3426">
        <f t="shared" si="14"/>
        <v>7</v>
      </c>
      <c r="H25" s="3424">
        <v>5</v>
      </c>
      <c r="I25" s="3425">
        <v>1</v>
      </c>
      <c r="J25" s="3426">
        <f t="shared" si="15"/>
        <v>6</v>
      </c>
      <c r="K25" s="3424">
        <v>12</v>
      </c>
      <c r="L25" s="3425">
        <v>5</v>
      </c>
      <c r="M25" s="3426">
        <f t="shared" si="16"/>
        <v>17</v>
      </c>
      <c r="N25" s="3424">
        <v>6</v>
      </c>
      <c r="O25" s="3425">
        <v>9</v>
      </c>
      <c r="P25" s="3426">
        <f t="shared" si="17"/>
        <v>15</v>
      </c>
      <c r="Q25" s="3486">
        <f t="shared" si="18"/>
        <v>26</v>
      </c>
      <c r="R25" s="3437">
        <f t="shared" si="18"/>
        <v>19</v>
      </c>
      <c r="S25" s="3438">
        <f t="shared" si="19"/>
        <v>45</v>
      </c>
    </row>
    <row r="26" spans="1:22" ht="26.25" thickBot="1" x14ac:dyDescent="0.4">
      <c r="A26" s="3439" t="s">
        <v>8</v>
      </c>
      <c r="B26" s="3440">
        <f>SUM(B20:B25)</f>
        <v>2</v>
      </c>
      <c r="C26" s="3441">
        <f t="shared" ref="C26:P26" si="20">SUM(C20:C25)</f>
        <v>50</v>
      </c>
      <c r="D26" s="3442">
        <f t="shared" si="20"/>
        <v>52</v>
      </c>
      <c r="E26" s="3440">
        <f t="shared" si="20"/>
        <v>40</v>
      </c>
      <c r="F26" s="3441">
        <f t="shared" si="20"/>
        <v>86</v>
      </c>
      <c r="G26" s="3442">
        <f t="shared" si="20"/>
        <v>126</v>
      </c>
      <c r="H26" s="3440">
        <f t="shared" si="20"/>
        <v>45</v>
      </c>
      <c r="I26" s="3441">
        <f t="shared" si="20"/>
        <v>61</v>
      </c>
      <c r="J26" s="3442">
        <f t="shared" si="20"/>
        <v>106</v>
      </c>
      <c r="K26" s="3440">
        <f t="shared" si="20"/>
        <v>80</v>
      </c>
      <c r="L26" s="3441">
        <f t="shared" si="20"/>
        <v>85</v>
      </c>
      <c r="M26" s="3442">
        <f t="shared" si="20"/>
        <v>165</v>
      </c>
      <c r="N26" s="3440">
        <f t="shared" si="20"/>
        <v>71</v>
      </c>
      <c r="O26" s="3441">
        <f t="shared" si="20"/>
        <v>107</v>
      </c>
      <c r="P26" s="3442">
        <f t="shared" si="20"/>
        <v>178</v>
      </c>
      <c r="Q26" s="3440">
        <f>SUM(Q20:Q25)</f>
        <v>238</v>
      </c>
      <c r="R26" s="3441">
        <f t="shared" ref="R26:T26" si="21">SUM(R20:R25)</f>
        <v>389</v>
      </c>
      <c r="S26" s="3442">
        <f t="shared" si="21"/>
        <v>627</v>
      </c>
      <c r="T26" s="3481">
        <f t="shared" si="21"/>
        <v>0</v>
      </c>
    </row>
    <row r="27" spans="1:22" ht="26.25" x14ac:dyDescent="0.35">
      <c r="A27" s="3457" t="s">
        <v>25</v>
      </c>
      <c r="B27" s="3489"/>
      <c r="C27" s="3490"/>
      <c r="D27" s="3491"/>
      <c r="E27" s="3489"/>
      <c r="F27" s="3490"/>
      <c r="G27" s="3491"/>
      <c r="H27" s="3489"/>
      <c r="I27" s="3490"/>
      <c r="J27" s="3491"/>
      <c r="K27" s="3489"/>
      <c r="L27" s="3490"/>
      <c r="M27" s="3491"/>
      <c r="N27" s="3489"/>
      <c r="O27" s="3490"/>
      <c r="P27" s="3491"/>
      <c r="Q27" s="3489"/>
      <c r="R27" s="3490"/>
      <c r="S27" s="3491"/>
    </row>
    <row r="28" spans="1:22" ht="26.25" x14ac:dyDescent="0.35">
      <c r="A28" s="3423" t="s">
        <v>289</v>
      </c>
      <c r="B28" s="3492">
        <v>0</v>
      </c>
      <c r="C28" s="3493">
        <v>0</v>
      </c>
      <c r="D28" s="3426">
        <f>SUM(B28:C28)</f>
        <v>0</v>
      </c>
      <c r="E28" s="3492">
        <v>0</v>
      </c>
      <c r="F28" s="3493">
        <v>2</v>
      </c>
      <c r="G28" s="3426">
        <f>SUM(E28:F28)</f>
        <v>2</v>
      </c>
      <c r="H28" s="3492">
        <v>1</v>
      </c>
      <c r="I28" s="3493">
        <v>0</v>
      </c>
      <c r="J28" s="3426">
        <f>SUM(H28:I28)</f>
        <v>1</v>
      </c>
      <c r="K28" s="3492">
        <v>0</v>
      </c>
      <c r="L28" s="3493">
        <v>0</v>
      </c>
      <c r="M28" s="3426">
        <f>SUM(K28:L28)</f>
        <v>0</v>
      </c>
      <c r="N28" s="3492">
        <v>0</v>
      </c>
      <c r="O28" s="3493">
        <v>0</v>
      </c>
      <c r="P28" s="3426">
        <f>N28+O28</f>
        <v>0</v>
      </c>
      <c r="Q28" s="3486">
        <f>B28+E28+H28+K28+N28</f>
        <v>1</v>
      </c>
      <c r="R28" s="3437">
        <f>C28+F28+I28+L28+O28</f>
        <v>2</v>
      </c>
      <c r="S28" s="3438">
        <f>SUM(Q28:R28)</f>
        <v>3</v>
      </c>
    </row>
    <row r="29" spans="1:22" ht="26.25" x14ac:dyDescent="0.35">
      <c r="A29" s="3423" t="s">
        <v>71</v>
      </c>
      <c r="B29" s="3492">
        <v>0</v>
      </c>
      <c r="C29" s="3493">
        <v>0</v>
      </c>
      <c r="D29" s="3426">
        <f t="shared" ref="D29:D33" si="22">SUM(B29:C29)</f>
        <v>0</v>
      </c>
      <c r="E29" s="3492">
        <v>0</v>
      </c>
      <c r="F29" s="3493">
        <v>0</v>
      </c>
      <c r="G29" s="3426">
        <f t="shared" ref="G29:G33" si="23">SUM(E29:F29)</f>
        <v>0</v>
      </c>
      <c r="H29" s="3492">
        <v>0</v>
      </c>
      <c r="I29" s="3493">
        <v>0</v>
      </c>
      <c r="J29" s="3426">
        <f t="shared" ref="J29:J33" si="24">SUM(H29:I29)</f>
        <v>0</v>
      </c>
      <c r="K29" s="3492">
        <v>0</v>
      </c>
      <c r="L29" s="3493">
        <v>0</v>
      </c>
      <c r="M29" s="3426">
        <f t="shared" ref="M29:M33" si="25">SUM(K29:L29)</f>
        <v>0</v>
      </c>
      <c r="N29" s="3492">
        <v>0</v>
      </c>
      <c r="O29" s="3493">
        <v>0</v>
      </c>
      <c r="P29" s="3426">
        <f t="shared" ref="P29:P33" si="26">N29+O29</f>
        <v>0</v>
      </c>
      <c r="Q29" s="3486">
        <f t="shared" ref="Q29:R33" si="27">B29+E29+H29+K29+N29</f>
        <v>0</v>
      </c>
      <c r="R29" s="3437">
        <f t="shared" si="27"/>
        <v>0</v>
      </c>
      <c r="S29" s="3438">
        <f t="shared" ref="S29:S33" si="28">SUM(Q29:R29)</f>
        <v>0</v>
      </c>
    </row>
    <row r="30" spans="1:22" ht="26.25" x14ac:dyDescent="0.35">
      <c r="A30" s="3423" t="s">
        <v>291</v>
      </c>
      <c r="B30" s="3492">
        <v>0</v>
      </c>
      <c r="C30" s="3493">
        <v>0</v>
      </c>
      <c r="D30" s="3426">
        <f t="shared" si="22"/>
        <v>0</v>
      </c>
      <c r="E30" s="3492">
        <v>1</v>
      </c>
      <c r="F30" s="3493">
        <v>1</v>
      </c>
      <c r="G30" s="3426">
        <f t="shared" si="23"/>
        <v>2</v>
      </c>
      <c r="H30" s="3492">
        <v>0</v>
      </c>
      <c r="I30" s="3493">
        <v>1</v>
      </c>
      <c r="J30" s="3426">
        <f t="shared" si="24"/>
        <v>1</v>
      </c>
      <c r="K30" s="3492">
        <v>0</v>
      </c>
      <c r="L30" s="3493">
        <v>0</v>
      </c>
      <c r="M30" s="3426">
        <f t="shared" si="25"/>
        <v>0</v>
      </c>
      <c r="N30" s="3492">
        <v>0</v>
      </c>
      <c r="O30" s="3493">
        <v>0</v>
      </c>
      <c r="P30" s="3426">
        <f t="shared" si="26"/>
        <v>0</v>
      </c>
      <c r="Q30" s="3486">
        <f t="shared" si="27"/>
        <v>1</v>
      </c>
      <c r="R30" s="3437">
        <f t="shared" si="27"/>
        <v>2</v>
      </c>
      <c r="S30" s="3438">
        <f t="shared" si="28"/>
        <v>3</v>
      </c>
    </row>
    <row r="31" spans="1:22" ht="26.25" x14ac:dyDescent="0.35">
      <c r="A31" s="3480" t="s">
        <v>98</v>
      </c>
      <c r="B31" s="3492">
        <v>0</v>
      </c>
      <c r="C31" s="3493">
        <v>2</v>
      </c>
      <c r="D31" s="3426">
        <f t="shared" si="22"/>
        <v>2</v>
      </c>
      <c r="E31" s="3492">
        <v>0</v>
      </c>
      <c r="F31" s="3493">
        <v>0</v>
      </c>
      <c r="G31" s="3426">
        <f t="shared" si="23"/>
        <v>0</v>
      </c>
      <c r="H31" s="3492">
        <v>2</v>
      </c>
      <c r="I31" s="3493">
        <v>0</v>
      </c>
      <c r="J31" s="3426">
        <f t="shared" si="24"/>
        <v>2</v>
      </c>
      <c r="K31" s="3492">
        <v>0</v>
      </c>
      <c r="L31" s="3493">
        <v>0</v>
      </c>
      <c r="M31" s="3426">
        <f t="shared" si="25"/>
        <v>0</v>
      </c>
      <c r="N31" s="3492">
        <v>0</v>
      </c>
      <c r="O31" s="3493">
        <v>1</v>
      </c>
      <c r="P31" s="3426">
        <f t="shared" si="26"/>
        <v>1</v>
      </c>
      <c r="Q31" s="3486">
        <f t="shared" si="27"/>
        <v>2</v>
      </c>
      <c r="R31" s="3437">
        <f t="shared" si="27"/>
        <v>3</v>
      </c>
      <c r="S31" s="3438">
        <f t="shared" si="28"/>
        <v>5</v>
      </c>
    </row>
    <row r="32" spans="1:22" ht="26.25" x14ac:dyDescent="0.35">
      <c r="A32" s="3423" t="s">
        <v>290</v>
      </c>
      <c r="B32" s="3492">
        <v>0</v>
      </c>
      <c r="C32" s="3493">
        <v>0</v>
      </c>
      <c r="D32" s="3426">
        <f t="shared" si="22"/>
        <v>0</v>
      </c>
      <c r="E32" s="3492">
        <v>0</v>
      </c>
      <c r="F32" s="3493">
        <v>0</v>
      </c>
      <c r="G32" s="3426">
        <f t="shared" si="23"/>
        <v>0</v>
      </c>
      <c r="H32" s="3492">
        <v>1</v>
      </c>
      <c r="I32" s="3493">
        <v>0</v>
      </c>
      <c r="J32" s="3426">
        <f t="shared" si="24"/>
        <v>1</v>
      </c>
      <c r="K32" s="3492">
        <v>0</v>
      </c>
      <c r="L32" s="3493">
        <v>0</v>
      </c>
      <c r="M32" s="3426">
        <f t="shared" si="25"/>
        <v>0</v>
      </c>
      <c r="N32" s="3492">
        <v>0</v>
      </c>
      <c r="O32" s="3493">
        <v>0</v>
      </c>
      <c r="P32" s="3426">
        <f t="shared" si="26"/>
        <v>0</v>
      </c>
      <c r="Q32" s="3486">
        <f t="shared" si="27"/>
        <v>1</v>
      </c>
      <c r="R32" s="3437">
        <f t="shared" si="27"/>
        <v>0</v>
      </c>
      <c r="S32" s="3438">
        <f t="shared" si="28"/>
        <v>1</v>
      </c>
    </row>
    <row r="33" spans="1:20" ht="26.25" x14ac:dyDescent="0.35">
      <c r="A33" s="3423" t="s">
        <v>292</v>
      </c>
      <c r="B33" s="3492">
        <v>0</v>
      </c>
      <c r="C33" s="3493">
        <v>0</v>
      </c>
      <c r="D33" s="3426">
        <f t="shared" si="22"/>
        <v>0</v>
      </c>
      <c r="E33" s="3492">
        <v>1</v>
      </c>
      <c r="F33" s="3493">
        <v>0</v>
      </c>
      <c r="G33" s="3426">
        <f t="shared" si="23"/>
        <v>1</v>
      </c>
      <c r="H33" s="3492">
        <v>0</v>
      </c>
      <c r="I33" s="3493">
        <v>0</v>
      </c>
      <c r="J33" s="3426">
        <f t="shared" si="24"/>
        <v>0</v>
      </c>
      <c r="K33" s="3492">
        <v>0</v>
      </c>
      <c r="L33" s="3493">
        <v>0</v>
      </c>
      <c r="M33" s="3426">
        <f t="shared" si="25"/>
        <v>0</v>
      </c>
      <c r="N33" s="3492">
        <v>0</v>
      </c>
      <c r="O33" s="3493">
        <v>0</v>
      </c>
      <c r="P33" s="3426">
        <f t="shared" si="26"/>
        <v>0</v>
      </c>
      <c r="Q33" s="3486">
        <f t="shared" si="27"/>
        <v>1</v>
      </c>
      <c r="R33" s="3437">
        <f t="shared" si="27"/>
        <v>0</v>
      </c>
      <c r="S33" s="3438">
        <f t="shared" si="28"/>
        <v>1</v>
      </c>
    </row>
    <row r="34" spans="1:20" ht="26.25" thickBot="1" x14ac:dyDescent="0.4">
      <c r="A34" s="3465" t="s">
        <v>13</v>
      </c>
      <c r="B34" s="3440">
        <f>SUM(B28:B33)</f>
        <v>0</v>
      </c>
      <c r="C34" s="3441">
        <f t="shared" ref="C34:P34" si="29">SUM(C28:C33)</f>
        <v>2</v>
      </c>
      <c r="D34" s="3442">
        <f t="shared" si="29"/>
        <v>2</v>
      </c>
      <c r="E34" s="3440">
        <f t="shared" si="29"/>
        <v>2</v>
      </c>
      <c r="F34" s="3441">
        <f t="shared" si="29"/>
        <v>3</v>
      </c>
      <c r="G34" s="3442">
        <f t="shared" si="29"/>
        <v>5</v>
      </c>
      <c r="H34" s="3440">
        <f t="shared" si="29"/>
        <v>4</v>
      </c>
      <c r="I34" s="3441">
        <f t="shared" si="29"/>
        <v>1</v>
      </c>
      <c r="J34" s="3442">
        <f t="shared" si="29"/>
        <v>5</v>
      </c>
      <c r="K34" s="3440">
        <f t="shared" si="29"/>
        <v>0</v>
      </c>
      <c r="L34" s="3441">
        <f t="shared" si="29"/>
        <v>0</v>
      </c>
      <c r="M34" s="3442">
        <f t="shared" si="29"/>
        <v>0</v>
      </c>
      <c r="N34" s="3440">
        <f t="shared" si="29"/>
        <v>0</v>
      </c>
      <c r="O34" s="3441">
        <f t="shared" si="29"/>
        <v>1</v>
      </c>
      <c r="P34" s="3442">
        <f t="shared" si="29"/>
        <v>1</v>
      </c>
      <c r="Q34" s="3440">
        <f>SUM(Q28:Q33)</f>
        <v>6</v>
      </c>
      <c r="R34" s="3441">
        <f t="shared" ref="R34:S34" si="30">SUM(R28:R33)</f>
        <v>7</v>
      </c>
      <c r="S34" s="3442">
        <f t="shared" si="30"/>
        <v>13</v>
      </c>
    </row>
    <row r="35" spans="1:20" x14ac:dyDescent="0.35">
      <c r="A35" s="834" t="s">
        <v>10</v>
      </c>
      <c r="B35" s="838">
        <f>B26</f>
        <v>2</v>
      </c>
      <c r="C35" s="839">
        <f t="shared" ref="C35:P35" si="31">C26</f>
        <v>50</v>
      </c>
      <c r="D35" s="840">
        <f t="shared" si="31"/>
        <v>52</v>
      </c>
      <c r="E35" s="838">
        <f t="shared" si="31"/>
        <v>40</v>
      </c>
      <c r="F35" s="839">
        <f t="shared" si="31"/>
        <v>86</v>
      </c>
      <c r="G35" s="840">
        <f t="shared" si="31"/>
        <v>126</v>
      </c>
      <c r="H35" s="838">
        <f t="shared" si="31"/>
        <v>45</v>
      </c>
      <c r="I35" s="839">
        <f t="shared" si="31"/>
        <v>61</v>
      </c>
      <c r="J35" s="840">
        <f t="shared" si="31"/>
        <v>106</v>
      </c>
      <c r="K35" s="838">
        <f t="shared" si="31"/>
        <v>80</v>
      </c>
      <c r="L35" s="839">
        <f t="shared" si="31"/>
        <v>85</v>
      </c>
      <c r="M35" s="840">
        <f t="shared" si="31"/>
        <v>165</v>
      </c>
      <c r="N35" s="838">
        <f t="shared" si="31"/>
        <v>71</v>
      </c>
      <c r="O35" s="839">
        <f t="shared" si="31"/>
        <v>107</v>
      </c>
      <c r="P35" s="840">
        <f t="shared" si="31"/>
        <v>178</v>
      </c>
      <c r="Q35" s="838">
        <f>Q26</f>
        <v>238</v>
      </c>
      <c r="R35" s="839">
        <f t="shared" ref="R35:S35" si="32">R26</f>
        <v>389</v>
      </c>
      <c r="S35" s="840">
        <f t="shared" si="32"/>
        <v>627</v>
      </c>
      <c r="T35" s="666"/>
    </row>
    <row r="36" spans="1:20" x14ac:dyDescent="0.35">
      <c r="A36" s="3494" t="s">
        <v>17</v>
      </c>
      <c r="B36" s="3495">
        <f>B34</f>
        <v>0</v>
      </c>
      <c r="C36" s="3496">
        <f t="shared" ref="C36:P36" si="33">C34</f>
        <v>2</v>
      </c>
      <c r="D36" s="3497">
        <f t="shared" si="33"/>
        <v>2</v>
      </c>
      <c r="E36" s="3495">
        <f t="shared" si="33"/>
        <v>2</v>
      </c>
      <c r="F36" s="3496">
        <f t="shared" si="33"/>
        <v>3</v>
      </c>
      <c r="G36" s="3497">
        <f t="shared" si="33"/>
        <v>5</v>
      </c>
      <c r="H36" s="3495">
        <f t="shared" si="33"/>
        <v>4</v>
      </c>
      <c r="I36" s="3496">
        <f t="shared" si="33"/>
        <v>1</v>
      </c>
      <c r="J36" s="3497">
        <f t="shared" si="33"/>
        <v>5</v>
      </c>
      <c r="K36" s="3495">
        <f t="shared" si="33"/>
        <v>0</v>
      </c>
      <c r="L36" s="3496">
        <f t="shared" si="33"/>
        <v>0</v>
      </c>
      <c r="M36" s="3497">
        <f t="shared" si="33"/>
        <v>0</v>
      </c>
      <c r="N36" s="3495">
        <f t="shared" si="33"/>
        <v>0</v>
      </c>
      <c r="O36" s="3496">
        <f t="shared" si="33"/>
        <v>1</v>
      </c>
      <c r="P36" s="3497">
        <f t="shared" si="33"/>
        <v>1</v>
      </c>
      <c r="Q36" s="3495">
        <f>Q34</f>
        <v>6</v>
      </c>
      <c r="R36" s="3496">
        <f t="shared" ref="R36:S36" si="34">R34</f>
        <v>7</v>
      </c>
      <c r="S36" s="3497">
        <f t="shared" si="34"/>
        <v>13</v>
      </c>
    </row>
    <row r="37" spans="1:20" ht="30.75" thickBot="1" x14ac:dyDescent="0.4">
      <c r="A37" s="3439" t="s">
        <v>18</v>
      </c>
      <c r="B37" s="3498">
        <f>SUM(B35:B36)</f>
        <v>2</v>
      </c>
      <c r="C37" s="3499">
        <f t="shared" ref="C37:P37" si="35">SUM(C35:C36)</f>
        <v>52</v>
      </c>
      <c r="D37" s="3500">
        <f t="shared" si="35"/>
        <v>54</v>
      </c>
      <c r="E37" s="3498">
        <f t="shared" si="35"/>
        <v>42</v>
      </c>
      <c r="F37" s="3499">
        <f t="shared" si="35"/>
        <v>89</v>
      </c>
      <c r="G37" s="3500">
        <f t="shared" si="35"/>
        <v>131</v>
      </c>
      <c r="H37" s="3498">
        <f t="shared" si="35"/>
        <v>49</v>
      </c>
      <c r="I37" s="3499">
        <f t="shared" si="35"/>
        <v>62</v>
      </c>
      <c r="J37" s="3500">
        <f t="shared" si="35"/>
        <v>111</v>
      </c>
      <c r="K37" s="3498">
        <f t="shared" si="35"/>
        <v>80</v>
      </c>
      <c r="L37" s="3499">
        <f t="shared" si="35"/>
        <v>85</v>
      </c>
      <c r="M37" s="3500">
        <f t="shared" si="35"/>
        <v>165</v>
      </c>
      <c r="N37" s="3498">
        <f t="shared" si="35"/>
        <v>71</v>
      </c>
      <c r="O37" s="3499">
        <f t="shared" si="35"/>
        <v>108</v>
      </c>
      <c r="P37" s="3500">
        <f t="shared" si="35"/>
        <v>179</v>
      </c>
      <c r="Q37" s="3498">
        <f>SUM(Q35:Q36)</f>
        <v>244</v>
      </c>
      <c r="R37" s="3499">
        <f t="shared" ref="R37:S37" si="36">SUM(R35:R36)</f>
        <v>396</v>
      </c>
      <c r="S37" s="3500">
        <f t="shared" si="36"/>
        <v>640</v>
      </c>
    </row>
    <row r="38" spans="1:20" ht="55.5" customHeight="1" x14ac:dyDescent="0.35">
      <c r="A38" s="3878"/>
      <c r="B38" s="3878"/>
      <c r="C38" s="3878"/>
      <c r="D38" s="3878"/>
      <c r="E38" s="3878"/>
      <c r="F38" s="3878"/>
      <c r="G38" s="3878"/>
      <c r="H38" s="3878"/>
      <c r="I38" s="3878"/>
      <c r="J38" s="3878"/>
      <c r="K38" s="3878"/>
      <c r="L38" s="3878"/>
      <c r="M38" s="3878"/>
      <c r="N38" s="3878"/>
      <c r="O38" s="3878"/>
      <c r="P38" s="3878"/>
    </row>
    <row r="39" spans="1:20" ht="40.5" customHeight="1" x14ac:dyDescent="0.35">
      <c r="A39" s="3878"/>
      <c r="B39" s="3878"/>
      <c r="C39" s="3878"/>
      <c r="D39" s="3878"/>
      <c r="E39" s="3878"/>
      <c r="F39" s="3878"/>
      <c r="G39" s="3878"/>
      <c r="H39" s="3878"/>
      <c r="I39" s="3878"/>
      <c r="J39" s="3878"/>
      <c r="K39" s="3878"/>
      <c r="L39" s="3878"/>
      <c r="M39" s="3878"/>
      <c r="N39" s="3878"/>
      <c r="O39" s="3878"/>
      <c r="P39" s="3878"/>
    </row>
    <row r="40" spans="1:20" x14ac:dyDescent="0.35">
      <c r="A40" s="3878"/>
      <c r="B40" s="3878"/>
      <c r="C40" s="3878"/>
      <c r="D40" s="3878"/>
      <c r="E40" s="3878"/>
      <c r="F40" s="3878"/>
      <c r="G40" s="3878"/>
      <c r="H40" s="3878"/>
      <c r="I40" s="3878"/>
      <c r="J40" s="3878"/>
      <c r="K40" s="3878"/>
      <c r="L40" s="3878"/>
      <c r="M40" s="3878"/>
      <c r="N40" s="3878"/>
      <c r="O40" s="3878"/>
      <c r="P40" s="3878"/>
      <c r="Q40" s="3878"/>
      <c r="R40" s="3878"/>
      <c r="S40" s="3878"/>
    </row>
    <row r="41" spans="1:20" x14ac:dyDescent="0.35">
      <c r="A41" s="662"/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</row>
    <row r="43" spans="1:20" x14ac:dyDescent="0.35">
      <c r="A43" s="666"/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</row>
    <row r="44" spans="1:20" x14ac:dyDescent="0.35">
      <c r="A44" s="666"/>
      <c r="B44" s="666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</row>
  </sheetData>
  <mergeCells count="15">
    <mergeCell ref="A1:T1"/>
    <mergeCell ref="A2:T2"/>
    <mergeCell ref="A3:T3"/>
    <mergeCell ref="A4:T4"/>
    <mergeCell ref="A5:T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opLeftCell="A8" zoomScale="50" zoomScaleNormal="50" workbookViewId="0">
      <selection activeCell="B28" sqref="B28:J28"/>
    </sheetView>
  </sheetViews>
  <sheetFormatPr defaultColWidth="9.140625" defaultRowHeight="25.5" x14ac:dyDescent="0.35"/>
  <cols>
    <col min="1" max="1" width="106.5703125" style="656" bestFit="1" customWidth="1"/>
    <col min="2" max="2" width="16.140625" style="656" customWidth="1"/>
    <col min="3" max="4" width="12.140625" style="656" customWidth="1"/>
    <col min="5" max="5" width="15.42578125" style="656" customWidth="1"/>
    <col min="6" max="6" width="12.5703125" style="656" customWidth="1"/>
    <col min="7" max="7" width="12" style="656" customWidth="1"/>
    <col min="8" max="8" width="15" style="656" customWidth="1"/>
    <col min="9" max="9" width="15.28515625" style="656" customWidth="1"/>
    <col min="10" max="10" width="12.5703125" style="656" customWidth="1"/>
    <col min="11" max="11" width="9.140625" style="656"/>
    <col min="12" max="12" width="10.5703125" style="656" bestFit="1" customWidth="1"/>
    <col min="13" max="13" width="11.28515625" style="656" customWidth="1"/>
    <col min="14" max="16384" width="9.140625" style="656"/>
  </cols>
  <sheetData>
    <row r="1" spans="1:11" ht="7.5" customHeight="1" x14ac:dyDescent="0.35">
      <c r="A1" s="3887"/>
      <c r="B1" s="3887"/>
      <c r="C1" s="3887"/>
      <c r="D1" s="3887"/>
      <c r="E1" s="3887"/>
      <c r="F1" s="3887"/>
      <c r="G1" s="3887"/>
      <c r="H1" s="3887"/>
      <c r="I1" s="3887"/>
      <c r="J1" s="3887"/>
      <c r="K1" s="3887"/>
    </row>
    <row r="2" spans="1:11" ht="32.25" customHeight="1" x14ac:dyDescent="0.35">
      <c r="A2" s="3887" t="s">
        <v>80</v>
      </c>
      <c r="B2" s="3887"/>
      <c r="C2" s="3887"/>
      <c r="D2" s="3887"/>
      <c r="E2" s="3887"/>
      <c r="F2" s="3887"/>
      <c r="G2" s="3887"/>
      <c r="H2" s="3887"/>
      <c r="I2" s="3887"/>
      <c r="J2" s="3887"/>
    </row>
    <row r="3" spans="1:11" ht="24.75" customHeight="1" x14ac:dyDescent="0.35">
      <c r="A3" s="3887" t="s">
        <v>81</v>
      </c>
      <c r="B3" s="3887"/>
      <c r="C3" s="3887"/>
      <c r="D3" s="3887"/>
      <c r="E3" s="3887"/>
      <c r="F3" s="3887"/>
      <c r="G3" s="3887"/>
      <c r="H3" s="3887"/>
      <c r="I3" s="3887"/>
      <c r="J3" s="3887"/>
    </row>
    <row r="4" spans="1:11" ht="25.5" customHeight="1" x14ac:dyDescent="0.35">
      <c r="A4" s="3887" t="s">
        <v>325</v>
      </c>
      <c r="B4" s="3887"/>
      <c r="C4" s="3887"/>
      <c r="D4" s="3887"/>
      <c r="E4" s="3887"/>
      <c r="F4" s="3887"/>
      <c r="G4" s="3887"/>
      <c r="H4" s="3887"/>
      <c r="I4" s="3887"/>
      <c r="J4" s="3887"/>
    </row>
    <row r="5" spans="1:11" ht="24" customHeight="1" x14ac:dyDescent="0.35">
      <c r="A5" s="3882" t="s">
        <v>385</v>
      </c>
      <c r="B5" s="3882"/>
      <c r="C5" s="3882"/>
      <c r="D5" s="3882"/>
      <c r="E5" s="3882"/>
      <c r="F5" s="3882"/>
      <c r="G5" s="3882"/>
      <c r="H5" s="3882"/>
      <c r="I5" s="3882"/>
      <c r="J5" s="3882"/>
    </row>
    <row r="6" spans="1:11" ht="15" customHeight="1" thickBot="1" x14ac:dyDescent="0.4">
      <c r="A6" s="3415" t="s">
        <v>7</v>
      </c>
      <c r="B6" s="3415"/>
      <c r="C6" s="3415"/>
      <c r="D6" s="3415"/>
      <c r="E6" s="3415"/>
      <c r="F6" s="3415"/>
      <c r="G6" s="3415"/>
      <c r="H6" s="3415"/>
      <c r="I6" s="3415"/>
      <c r="J6" s="3415"/>
    </row>
    <row r="7" spans="1:11" ht="33" customHeight="1" thickBot="1" x14ac:dyDescent="0.4">
      <c r="A7" s="4048" t="s">
        <v>9</v>
      </c>
      <c r="B7" s="4074" t="s">
        <v>19</v>
      </c>
      <c r="C7" s="4075"/>
      <c r="D7" s="4076"/>
      <c r="E7" s="4074" t="s">
        <v>20</v>
      </c>
      <c r="F7" s="4075"/>
      <c r="G7" s="4076"/>
      <c r="H7" s="4056" t="s">
        <v>21</v>
      </c>
      <c r="I7" s="4057"/>
      <c r="J7" s="4058"/>
    </row>
    <row r="8" spans="1:11" ht="33.75" customHeight="1" thickBot="1" x14ac:dyDescent="0.4">
      <c r="A8" s="3939"/>
      <c r="B8" s="4077" t="s">
        <v>5</v>
      </c>
      <c r="C8" s="4078"/>
      <c r="D8" s="4079"/>
      <c r="E8" s="4077" t="s">
        <v>5</v>
      </c>
      <c r="F8" s="4078"/>
      <c r="G8" s="4079"/>
      <c r="H8" s="4059"/>
      <c r="I8" s="3908"/>
      <c r="J8" s="3909"/>
    </row>
    <row r="9" spans="1:11" ht="89.25" customHeight="1" thickBot="1" x14ac:dyDescent="0.4">
      <c r="A9" s="4049"/>
      <c r="B9" s="3419" t="s">
        <v>26</v>
      </c>
      <c r="C9" s="3420" t="s">
        <v>27</v>
      </c>
      <c r="D9" s="3422" t="s">
        <v>4</v>
      </c>
      <c r="E9" s="3419" t="s">
        <v>26</v>
      </c>
      <c r="F9" s="3420" t="s">
        <v>27</v>
      </c>
      <c r="G9" s="3422" t="s">
        <v>4</v>
      </c>
      <c r="H9" s="3419" t="s">
        <v>26</v>
      </c>
      <c r="I9" s="3420" t="s">
        <v>27</v>
      </c>
      <c r="J9" s="3422" t="s">
        <v>4</v>
      </c>
    </row>
    <row r="10" spans="1:11" ht="29.25" customHeight="1" thickBot="1" x14ac:dyDescent="0.4">
      <c r="A10" s="3512" t="s">
        <v>22</v>
      </c>
      <c r="B10" s="3507"/>
      <c r="C10" s="3507"/>
      <c r="D10" s="3507"/>
      <c r="E10" s="3507"/>
      <c r="F10" s="3507"/>
      <c r="G10" s="3507"/>
      <c r="H10" s="3508"/>
      <c r="I10" s="3508"/>
      <c r="J10" s="3513"/>
    </row>
    <row r="11" spans="1:11" ht="27.75" customHeight="1" x14ac:dyDescent="0.35">
      <c r="A11" s="3520" t="s">
        <v>54</v>
      </c>
      <c r="B11" s="3537">
        <f t="shared" ref="B11:G17" si="0">B21+B30</f>
        <v>72</v>
      </c>
      <c r="C11" s="3501">
        <f t="shared" si="0"/>
        <v>1</v>
      </c>
      <c r="D11" s="3484">
        <f t="shared" si="0"/>
        <v>73</v>
      </c>
      <c r="E11" s="3529">
        <f t="shared" si="0"/>
        <v>71</v>
      </c>
      <c r="F11" s="3501">
        <f t="shared" si="0"/>
        <v>7</v>
      </c>
      <c r="G11" s="3545">
        <f t="shared" si="0"/>
        <v>78</v>
      </c>
      <c r="H11" s="3552">
        <f>SUM(B11+E11)</f>
        <v>143</v>
      </c>
      <c r="I11" s="3502">
        <f>SUM(C11+F11)</f>
        <v>8</v>
      </c>
      <c r="J11" s="3514">
        <f>SUM(H11:I11)</f>
        <v>151</v>
      </c>
    </row>
    <row r="12" spans="1:11" ht="27.75" customHeight="1" x14ac:dyDescent="0.35">
      <c r="A12" s="3423" t="s">
        <v>55</v>
      </c>
      <c r="B12" s="3424">
        <f t="shared" si="0"/>
        <v>27</v>
      </c>
      <c r="C12" s="3425">
        <f t="shared" si="0"/>
        <v>0</v>
      </c>
      <c r="D12" s="3426">
        <f t="shared" si="0"/>
        <v>27</v>
      </c>
      <c r="E12" s="3530">
        <f t="shared" si="0"/>
        <v>28</v>
      </c>
      <c r="F12" s="3425">
        <f t="shared" si="0"/>
        <v>3</v>
      </c>
      <c r="G12" s="3546">
        <f t="shared" si="0"/>
        <v>31</v>
      </c>
      <c r="H12" s="3495">
        <f t="shared" ref="H12:I17" si="1">SUM(B12+E12)</f>
        <v>55</v>
      </c>
      <c r="I12" s="3496">
        <f t="shared" si="1"/>
        <v>3</v>
      </c>
      <c r="J12" s="3497">
        <f t="shared" ref="J12:J17" si="2">SUM(H12:I12)</f>
        <v>58</v>
      </c>
    </row>
    <row r="13" spans="1:11" ht="27.75" customHeight="1" x14ac:dyDescent="0.35">
      <c r="A13" s="3423" t="s">
        <v>83</v>
      </c>
      <c r="B13" s="3424">
        <f t="shared" si="0"/>
        <v>20</v>
      </c>
      <c r="C13" s="3425">
        <f t="shared" si="0"/>
        <v>0</v>
      </c>
      <c r="D13" s="3426">
        <f t="shared" si="0"/>
        <v>20</v>
      </c>
      <c r="E13" s="3530">
        <f t="shared" si="0"/>
        <v>16</v>
      </c>
      <c r="F13" s="3425">
        <f t="shared" si="0"/>
        <v>0</v>
      </c>
      <c r="G13" s="3546">
        <f t="shared" si="0"/>
        <v>16</v>
      </c>
      <c r="H13" s="3495">
        <f t="shared" si="1"/>
        <v>36</v>
      </c>
      <c r="I13" s="3496">
        <f t="shared" si="1"/>
        <v>0</v>
      </c>
      <c r="J13" s="3497">
        <f t="shared" si="2"/>
        <v>36</v>
      </c>
    </row>
    <row r="14" spans="1:11" ht="27.75" customHeight="1" x14ac:dyDescent="0.35">
      <c r="A14" s="3521" t="s">
        <v>28</v>
      </c>
      <c r="B14" s="3424">
        <f t="shared" si="0"/>
        <v>30</v>
      </c>
      <c r="C14" s="3425">
        <f t="shared" si="0"/>
        <v>1</v>
      </c>
      <c r="D14" s="3426">
        <f t="shared" si="0"/>
        <v>31</v>
      </c>
      <c r="E14" s="3530">
        <f t="shared" si="0"/>
        <v>27</v>
      </c>
      <c r="F14" s="3425">
        <f t="shared" si="0"/>
        <v>5</v>
      </c>
      <c r="G14" s="3546">
        <f t="shared" si="0"/>
        <v>32</v>
      </c>
      <c r="H14" s="3495">
        <f t="shared" si="1"/>
        <v>57</v>
      </c>
      <c r="I14" s="3496">
        <f t="shared" si="1"/>
        <v>6</v>
      </c>
      <c r="J14" s="3497">
        <f t="shared" si="2"/>
        <v>63</v>
      </c>
    </row>
    <row r="15" spans="1:11" ht="30.75" customHeight="1" x14ac:dyDescent="0.35">
      <c r="A15" s="3423" t="s">
        <v>84</v>
      </c>
      <c r="B15" s="3424">
        <f t="shared" si="0"/>
        <v>20</v>
      </c>
      <c r="C15" s="3425">
        <f t="shared" si="0"/>
        <v>3</v>
      </c>
      <c r="D15" s="3426">
        <f t="shared" si="0"/>
        <v>23</v>
      </c>
      <c r="E15" s="3530">
        <f t="shared" si="0"/>
        <v>14</v>
      </c>
      <c r="F15" s="3425">
        <f t="shared" si="0"/>
        <v>4</v>
      </c>
      <c r="G15" s="3546">
        <f t="shared" si="0"/>
        <v>18</v>
      </c>
      <c r="H15" s="3495">
        <f t="shared" si="1"/>
        <v>34</v>
      </c>
      <c r="I15" s="3496">
        <f t="shared" si="1"/>
        <v>7</v>
      </c>
      <c r="J15" s="3497">
        <f t="shared" si="2"/>
        <v>41</v>
      </c>
    </row>
    <row r="16" spans="1:11" ht="32.25" customHeight="1" x14ac:dyDescent="0.35">
      <c r="A16" s="3423" t="s">
        <v>138</v>
      </c>
      <c r="B16" s="3424">
        <f t="shared" si="0"/>
        <v>20</v>
      </c>
      <c r="C16" s="3425">
        <f t="shared" si="0"/>
        <v>0</v>
      </c>
      <c r="D16" s="3426">
        <f t="shared" si="0"/>
        <v>20</v>
      </c>
      <c r="E16" s="3530">
        <f t="shared" si="0"/>
        <v>11</v>
      </c>
      <c r="F16" s="3425">
        <f t="shared" si="0"/>
        <v>1</v>
      </c>
      <c r="G16" s="3546">
        <f t="shared" si="0"/>
        <v>12</v>
      </c>
      <c r="H16" s="3495">
        <f t="shared" si="1"/>
        <v>31</v>
      </c>
      <c r="I16" s="3496">
        <f t="shared" si="1"/>
        <v>1</v>
      </c>
      <c r="J16" s="3497">
        <f t="shared" si="2"/>
        <v>32</v>
      </c>
    </row>
    <row r="17" spans="1:10" ht="36.75" customHeight="1" thickBot="1" x14ac:dyDescent="0.4">
      <c r="A17" s="3522" t="s">
        <v>53</v>
      </c>
      <c r="B17" s="3538">
        <f t="shared" si="0"/>
        <v>50</v>
      </c>
      <c r="C17" s="3503">
        <f t="shared" si="0"/>
        <v>0</v>
      </c>
      <c r="D17" s="3539">
        <f t="shared" si="0"/>
        <v>50</v>
      </c>
      <c r="E17" s="3531">
        <f t="shared" si="0"/>
        <v>57</v>
      </c>
      <c r="F17" s="3503">
        <f t="shared" si="0"/>
        <v>2</v>
      </c>
      <c r="G17" s="3547">
        <f t="shared" si="0"/>
        <v>59</v>
      </c>
      <c r="H17" s="3553">
        <f t="shared" si="1"/>
        <v>107</v>
      </c>
      <c r="I17" s="3504">
        <f t="shared" si="1"/>
        <v>2</v>
      </c>
      <c r="J17" s="3515">
        <f t="shared" si="2"/>
        <v>109</v>
      </c>
    </row>
    <row r="18" spans="1:10" ht="36" customHeight="1" thickBot="1" x14ac:dyDescent="0.4">
      <c r="A18" s="3523" t="s">
        <v>12</v>
      </c>
      <c r="B18" s="3556">
        <f>SUM(B10:B17)</f>
        <v>239</v>
      </c>
      <c r="C18" s="3557">
        <f t="shared" ref="C18:J18" si="3">SUM(C10:C17)</f>
        <v>5</v>
      </c>
      <c r="D18" s="3558">
        <f t="shared" si="3"/>
        <v>244</v>
      </c>
      <c r="E18" s="3559">
        <f t="shared" si="3"/>
        <v>224</v>
      </c>
      <c r="F18" s="3557">
        <f t="shared" si="3"/>
        <v>22</v>
      </c>
      <c r="G18" s="3560">
        <f t="shared" si="3"/>
        <v>246</v>
      </c>
      <c r="H18" s="3556">
        <f t="shared" si="3"/>
        <v>463</v>
      </c>
      <c r="I18" s="3557">
        <f t="shared" si="3"/>
        <v>27</v>
      </c>
      <c r="J18" s="3558">
        <f t="shared" si="3"/>
        <v>490</v>
      </c>
    </row>
    <row r="19" spans="1:10" ht="31.5" customHeight="1" thickBot="1" x14ac:dyDescent="0.4">
      <c r="A19" s="3524" t="s">
        <v>23</v>
      </c>
      <c r="B19" s="3540"/>
      <c r="C19" s="3505"/>
      <c r="D19" s="3541"/>
      <c r="E19" s="3532"/>
      <c r="F19" s="3505"/>
      <c r="G19" s="3548"/>
      <c r="H19" s="3554"/>
      <c r="I19" s="3506"/>
      <c r="J19" s="3516"/>
    </row>
    <row r="20" spans="1:10" ht="24.95" customHeight="1" thickBot="1" x14ac:dyDescent="0.4">
      <c r="A20" s="3524" t="s">
        <v>11</v>
      </c>
      <c r="B20" s="3540"/>
      <c r="C20" s="3505"/>
      <c r="D20" s="3541"/>
      <c r="E20" s="3532"/>
      <c r="F20" s="3505"/>
      <c r="G20" s="3548"/>
      <c r="H20" s="3554"/>
      <c r="I20" s="3506"/>
      <c r="J20" s="3516"/>
    </row>
    <row r="21" spans="1:10" ht="33.75" customHeight="1" x14ac:dyDescent="0.35">
      <c r="A21" s="3525" t="s">
        <v>54</v>
      </c>
      <c r="B21" s="1316">
        <v>71</v>
      </c>
      <c r="C21" s="1317">
        <v>1</v>
      </c>
      <c r="D21" s="860">
        <f>SUM(B21:C21)</f>
        <v>72</v>
      </c>
      <c r="E21" s="3533">
        <v>68</v>
      </c>
      <c r="F21" s="1317">
        <v>7</v>
      </c>
      <c r="G21" s="859">
        <f>SUM(E21:F21)</f>
        <v>75</v>
      </c>
      <c r="H21" s="838">
        <f>SUM(B21+E21)</f>
        <v>139</v>
      </c>
      <c r="I21" s="839">
        <f>SUM(C21+F21)</f>
        <v>8</v>
      </c>
      <c r="J21" s="840">
        <f>SUM(H21:I21)</f>
        <v>147</v>
      </c>
    </row>
    <row r="22" spans="1:10" ht="33.75" customHeight="1" x14ac:dyDescent="0.35">
      <c r="A22" s="3423" t="s">
        <v>55</v>
      </c>
      <c r="B22" s="3424">
        <v>26</v>
      </c>
      <c r="C22" s="3425">
        <v>0</v>
      </c>
      <c r="D22" s="3426">
        <f t="shared" ref="D22:D27" si="4">SUM(B22:C22)</f>
        <v>26</v>
      </c>
      <c r="E22" s="3530">
        <v>26</v>
      </c>
      <c r="F22" s="3425">
        <v>2</v>
      </c>
      <c r="G22" s="3546">
        <f t="shared" ref="G22:G27" si="5">SUM(E22:F22)</f>
        <v>28</v>
      </c>
      <c r="H22" s="3495">
        <f t="shared" ref="H22:I27" si="6">SUM(B22+E22)</f>
        <v>52</v>
      </c>
      <c r="I22" s="3496">
        <f t="shared" si="6"/>
        <v>2</v>
      </c>
      <c r="J22" s="3497">
        <f t="shared" ref="J22:J27" si="7">SUM(H22:I22)</f>
        <v>54</v>
      </c>
    </row>
    <row r="23" spans="1:10" ht="27.75" customHeight="1" x14ac:dyDescent="0.35">
      <c r="A23" s="3423" t="s">
        <v>83</v>
      </c>
      <c r="B23" s="3424">
        <v>20</v>
      </c>
      <c r="C23" s="3425">
        <v>0</v>
      </c>
      <c r="D23" s="3426">
        <f t="shared" si="4"/>
        <v>20</v>
      </c>
      <c r="E23" s="3530">
        <v>16</v>
      </c>
      <c r="F23" s="3425">
        <v>0</v>
      </c>
      <c r="G23" s="3546">
        <f t="shared" si="5"/>
        <v>16</v>
      </c>
      <c r="H23" s="3495">
        <f t="shared" si="6"/>
        <v>36</v>
      </c>
      <c r="I23" s="3496">
        <f t="shared" si="6"/>
        <v>0</v>
      </c>
      <c r="J23" s="3497">
        <f t="shared" si="7"/>
        <v>36</v>
      </c>
    </row>
    <row r="24" spans="1:10" ht="30.75" customHeight="1" x14ac:dyDescent="0.35">
      <c r="A24" s="3521" t="s">
        <v>28</v>
      </c>
      <c r="B24" s="3424">
        <v>30</v>
      </c>
      <c r="C24" s="3425">
        <v>1</v>
      </c>
      <c r="D24" s="3426">
        <f t="shared" si="4"/>
        <v>31</v>
      </c>
      <c r="E24" s="3530">
        <v>26</v>
      </c>
      <c r="F24" s="3425">
        <v>4</v>
      </c>
      <c r="G24" s="3546">
        <f t="shared" si="5"/>
        <v>30</v>
      </c>
      <c r="H24" s="3495">
        <f t="shared" si="6"/>
        <v>56</v>
      </c>
      <c r="I24" s="3496">
        <f t="shared" si="6"/>
        <v>5</v>
      </c>
      <c r="J24" s="3497">
        <f t="shared" si="7"/>
        <v>61</v>
      </c>
    </row>
    <row r="25" spans="1:10" ht="29.25" customHeight="1" x14ac:dyDescent="0.35">
      <c r="A25" s="3423" t="s">
        <v>84</v>
      </c>
      <c r="B25" s="3424">
        <v>20</v>
      </c>
      <c r="C25" s="3425">
        <v>3</v>
      </c>
      <c r="D25" s="3426">
        <f t="shared" si="4"/>
        <v>23</v>
      </c>
      <c r="E25" s="3530">
        <v>13</v>
      </c>
      <c r="F25" s="3425">
        <v>3</v>
      </c>
      <c r="G25" s="3546">
        <f t="shared" si="5"/>
        <v>16</v>
      </c>
      <c r="H25" s="3495">
        <f t="shared" si="6"/>
        <v>33</v>
      </c>
      <c r="I25" s="3496">
        <f t="shared" si="6"/>
        <v>6</v>
      </c>
      <c r="J25" s="3497">
        <f t="shared" si="7"/>
        <v>39</v>
      </c>
    </row>
    <row r="26" spans="1:10" ht="37.5" customHeight="1" x14ac:dyDescent="0.35">
      <c r="A26" s="3423" t="s">
        <v>138</v>
      </c>
      <c r="B26" s="3424">
        <v>19</v>
      </c>
      <c r="C26" s="3425">
        <v>0</v>
      </c>
      <c r="D26" s="3426">
        <f t="shared" si="4"/>
        <v>19</v>
      </c>
      <c r="E26" s="3530">
        <v>9</v>
      </c>
      <c r="F26" s="3425">
        <v>1</v>
      </c>
      <c r="G26" s="3546">
        <f t="shared" si="5"/>
        <v>10</v>
      </c>
      <c r="H26" s="3495">
        <f t="shared" si="6"/>
        <v>28</v>
      </c>
      <c r="I26" s="3496">
        <f t="shared" si="6"/>
        <v>1</v>
      </c>
      <c r="J26" s="3497">
        <f t="shared" si="7"/>
        <v>29</v>
      </c>
    </row>
    <row r="27" spans="1:10" ht="32.25" customHeight="1" thickBot="1" x14ac:dyDescent="0.4">
      <c r="A27" s="3522" t="s">
        <v>53</v>
      </c>
      <c r="B27" s="3538">
        <v>49</v>
      </c>
      <c r="C27" s="3503">
        <v>0</v>
      </c>
      <c r="D27" s="3539">
        <f t="shared" si="4"/>
        <v>49</v>
      </c>
      <c r="E27" s="3531">
        <v>52</v>
      </c>
      <c r="F27" s="3503">
        <v>2</v>
      </c>
      <c r="G27" s="3547">
        <f t="shared" si="5"/>
        <v>54</v>
      </c>
      <c r="H27" s="3553">
        <f t="shared" si="6"/>
        <v>101</v>
      </c>
      <c r="I27" s="3504">
        <f t="shared" si="6"/>
        <v>2</v>
      </c>
      <c r="J27" s="3515">
        <f t="shared" si="7"/>
        <v>103</v>
      </c>
    </row>
    <row r="28" spans="1:10" ht="33.75" customHeight="1" thickBot="1" x14ac:dyDescent="0.4">
      <c r="A28" s="3526" t="s">
        <v>8</v>
      </c>
      <c r="B28" s="3542">
        <f>SUM(B21:B27)</f>
        <v>235</v>
      </c>
      <c r="C28" s="3509">
        <f t="shared" ref="C28:J28" si="8">SUM(C21:C27)</f>
        <v>5</v>
      </c>
      <c r="D28" s="3517">
        <f t="shared" si="8"/>
        <v>240</v>
      </c>
      <c r="E28" s="3534">
        <f t="shared" si="8"/>
        <v>210</v>
      </c>
      <c r="F28" s="3509">
        <f t="shared" si="8"/>
        <v>19</v>
      </c>
      <c r="G28" s="3549">
        <f t="shared" si="8"/>
        <v>229</v>
      </c>
      <c r="H28" s="3542">
        <f t="shared" si="8"/>
        <v>445</v>
      </c>
      <c r="I28" s="3509">
        <f t="shared" si="8"/>
        <v>24</v>
      </c>
      <c r="J28" s="3517">
        <f t="shared" si="8"/>
        <v>469</v>
      </c>
    </row>
    <row r="29" spans="1:10" ht="24.95" customHeight="1" thickBot="1" x14ac:dyDescent="0.4">
      <c r="A29" s="3526" t="s">
        <v>25</v>
      </c>
      <c r="B29" s="3540"/>
      <c r="C29" s="3505"/>
      <c r="D29" s="3541"/>
      <c r="E29" s="3532"/>
      <c r="F29" s="3505"/>
      <c r="G29" s="3548"/>
      <c r="H29" s="3554"/>
      <c r="I29" s="3506"/>
      <c r="J29" s="3516"/>
    </row>
    <row r="30" spans="1:10" ht="33" customHeight="1" x14ac:dyDescent="0.35">
      <c r="A30" s="3525" t="s">
        <v>54</v>
      </c>
      <c r="B30" s="1316">
        <v>1</v>
      </c>
      <c r="C30" s="1317">
        <v>0</v>
      </c>
      <c r="D30" s="860">
        <f>SUM(B30:C30)</f>
        <v>1</v>
      </c>
      <c r="E30" s="3533">
        <v>3</v>
      </c>
      <c r="F30" s="1317">
        <v>0</v>
      </c>
      <c r="G30" s="859">
        <f>SUM(E30:F30)</f>
        <v>3</v>
      </c>
      <c r="H30" s="838">
        <f>SUM(B30+E30)</f>
        <v>4</v>
      </c>
      <c r="I30" s="839">
        <f>SUM(C30+F30)</f>
        <v>0</v>
      </c>
      <c r="J30" s="840">
        <f>D30+G30</f>
        <v>4</v>
      </c>
    </row>
    <row r="31" spans="1:10" ht="24.95" customHeight="1" x14ac:dyDescent="0.35">
      <c r="A31" s="3423" t="s">
        <v>55</v>
      </c>
      <c r="B31" s="3424">
        <v>1</v>
      </c>
      <c r="C31" s="3425">
        <v>0</v>
      </c>
      <c r="D31" s="3426">
        <f t="shared" ref="D31:D36" si="9">SUM(B31:C31)</f>
        <v>1</v>
      </c>
      <c r="E31" s="3530">
        <v>2</v>
      </c>
      <c r="F31" s="3425">
        <v>1</v>
      </c>
      <c r="G31" s="3546">
        <f t="shared" ref="G31:G36" si="10">SUM(E31:F31)</f>
        <v>3</v>
      </c>
      <c r="H31" s="3495">
        <f t="shared" ref="H31:J36" si="11">B31+E31</f>
        <v>3</v>
      </c>
      <c r="I31" s="3496">
        <f t="shared" si="11"/>
        <v>1</v>
      </c>
      <c r="J31" s="3497">
        <f>D31+G31</f>
        <v>4</v>
      </c>
    </row>
    <row r="32" spans="1:10" ht="24.95" customHeight="1" x14ac:dyDescent="0.35">
      <c r="A32" s="3423" t="s">
        <v>83</v>
      </c>
      <c r="B32" s="3424">
        <v>0</v>
      </c>
      <c r="C32" s="3425">
        <v>0</v>
      </c>
      <c r="D32" s="3426">
        <f t="shared" si="9"/>
        <v>0</v>
      </c>
      <c r="E32" s="3530">
        <v>0</v>
      </c>
      <c r="F32" s="3425">
        <v>0</v>
      </c>
      <c r="G32" s="3546">
        <f t="shared" si="10"/>
        <v>0</v>
      </c>
      <c r="H32" s="3495">
        <f t="shared" si="11"/>
        <v>0</v>
      </c>
      <c r="I32" s="3496">
        <f t="shared" si="11"/>
        <v>0</v>
      </c>
      <c r="J32" s="3497">
        <f>D32+G32</f>
        <v>0</v>
      </c>
    </row>
    <row r="33" spans="1:10" ht="24.95" customHeight="1" x14ac:dyDescent="0.35">
      <c r="A33" s="3521" t="s">
        <v>28</v>
      </c>
      <c r="B33" s="3424">
        <v>0</v>
      </c>
      <c r="C33" s="3425">
        <v>0</v>
      </c>
      <c r="D33" s="3426">
        <f t="shared" si="9"/>
        <v>0</v>
      </c>
      <c r="E33" s="3530">
        <v>1</v>
      </c>
      <c r="F33" s="3425">
        <v>1</v>
      </c>
      <c r="G33" s="3546">
        <f t="shared" si="10"/>
        <v>2</v>
      </c>
      <c r="H33" s="3495">
        <f t="shared" si="11"/>
        <v>1</v>
      </c>
      <c r="I33" s="3496">
        <f t="shared" si="11"/>
        <v>1</v>
      </c>
      <c r="J33" s="3497">
        <f>D33+G33</f>
        <v>2</v>
      </c>
    </row>
    <row r="34" spans="1:10" ht="32.25" customHeight="1" x14ac:dyDescent="0.35">
      <c r="A34" s="3423" t="s">
        <v>84</v>
      </c>
      <c r="B34" s="3424">
        <v>0</v>
      </c>
      <c r="C34" s="3425">
        <v>0</v>
      </c>
      <c r="D34" s="3426">
        <f t="shared" si="9"/>
        <v>0</v>
      </c>
      <c r="E34" s="3530">
        <v>1</v>
      </c>
      <c r="F34" s="3425">
        <v>1</v>
      </c>
      <c r="G34" s="3546">
        <f t="shared" si="10"/>
        <v>2</v>
      </c>
      <c r="H34" s="3495">
        <f t="shared" si="11"/>
        <v>1</v>
      </c>
      <c r="I34" s="3496">
        <f t="shared" si="11"/>
        <v>1</v>
      </c>
      <c r="J34" s="3497">
        <f t="shared" si="11"/>
        <v>2</v>
      </c>
    </row>
    <row r="35" spans="1:10" ht="32.25" customHeight="1" x14ac:dyDescent="0.35">
      <c r="A35" s="3423" t="s">
        <v>138</v>
      </c>
      <c r="B35" s="3424">
        <v>1</v>
      </c>
      <c r="C35" s="3425">
        <v>0</v>
      </c>
      <c r="D35" s="3426">
        <f t="shared" si="9"/>
        <v>1</v>
      </c>
      <c r="E35" s="3530">
        <v>2</v>
      </c>
      <c r="F35" s="3425">
        <v>0</v>
      </c>
      <c r="G35" s="3546">
        <f t="shared" si="10"/>
        <v>2</v>
      </c>
      <c r="H35" s="3495">
        <f t="shared" si="11"/>
        <v>3</v>
      </c>
      <c r="I35" s="3496">
        <f t="shared" si="11"/>
        <v>0</v>
      </c>
      <c r="J35" s="3497">
        <f t="shared" si="11"/>
        <v>3</v>
      </c>
    </row>
    <row r="36" spans="1:10" ht="32.25" customHeight="1" thickBot="1" x14ac:dyDescent="0.4">
      <c r="A36" s="3527" t="s">
        <v>53</v>
      </c>
      <c r="B36" s="1304">
        <v>1</v>
      </c>
      <c r="C36" s="1305">
        <v>0</v>
      </c>
      <c r="D36" s="1307">
        <f t="shared" si="9"/>
        <v>1</v>
      </c>
      <c r="E36" s="1463">
        <v>5</v>
      </c>
      <c r="F36" s="1305">
        <v>0</v>
      </c>
      <c r="G36" s="1306">
        <f t="shared" si="10"/>
        <v>5</v>
      </c>
      <c r="H36" s="3555">
        <f t="shared" si="11"/>
        <v>6</v>
      </c>
      <c r="I36" s="1308">
        <f t="shared" si="11"/>
        <v>0</v>
      </c>
      <c r="J36" s="1309">
        <f t="shared" si="11"/>
        <v>6</v>
      </c>
    </row>
    <row r="37" spans="1:10" ht="30" customHeight="1" thickBot="1" x14ac:dyDescent="0.4">
      <c r="A37" s="3528" t="s">
        <v>13</v>
      </c>
      <c r="B37" s="3542">
        <f>SUM(B30:B36)</f>
        <v>4</v>
      </c>
      <c r="C37" s="3509">
        <f t="shared" ref="C37:G37" si="12">SUM(C30:C36)</f>
        <v>0</v>
      </c>
      <c r="D37" s="3517">
        <f t="shared" si="12"/>
        <v>4</v>
      </c>
      <c r="E37" s="3534">
        <f t="shared" si="12"/>
        <v>14</v>
      </c>
      <c r="F37" s="3509">
        <f t="shared" si="12"/>
        <v>3</v>
      </c>
      <c r="G37" s="3549">
        <f t="shared" si="12"/>
        <v>17</v>
      </c>
      <c r="H37" s="3542">
        <f>SUM(H30:H36)</f>
        <v>18</v>
      </c>
      <c r="I37" s="3509">
        <f>SUM(I30:I36)</f>
        <v>3</v>
      </c>
      <c r="J37" s="3517">
        <f>SUM(J30:J36)</f>
        <v>21</v>
      </c>
    </row>
    <row r="38" spans="1:10" ht="29.25" customHeight="1" thickBot="1" x14ac:dyDescent="0.4">
      <c r="A38" s="3528" t="s">
        <v>10</v>
      </c>
      <c r="B38" s="3543">
        <f t="shared" ref="B38:J38" si="13">B28</f>
        <v>235</v>
      </c>
      <c r="C38" s="3510">
        <f t="shared" si="13"/>
        <v>5</v>
      </c>
      <c r="D38" s="3518">
        <f t="shared" si="13"/>
        <v>240</v>
      </c>
      <c r="E38" s="3535">
        <f t="shared" si="13"/>
        <v>210</v>
      </c>
      <c r="F38" s="3510">
        <f t="shared" si="13"/>
        <v>19</v>
      </c>
      <c r="G38" s="3550">
        <f t="shared" si="13"/>
        <v>229</v>
      </c>
      <c r="H38" s="3543">
        <f t="shared" si="13"/>
        <v>445</v>
      </c>
      <c r="I38" s="3510">
        <f t="shared" si="13"/>
        <v>24</v>
      </c>
      <c r="J38" s="3518">
        <f t="shared" si="13"/>
        <v>469</v>
      </c>
    </row>
    <row r="39" spans="1:10" ht="29.25" customHeight="1" thickBot="1" x14ac:dyDescent="0.4">
      <c r="A39" s="3528" t="s">
        <v>14</v>
      </c>
      <c r="B39" s="3543">
        <f t="shared" ref="B39:J39" si="14">B37</f>
        <v>4</v>
      </c>
      <c r="C39" s="3510">
        <f t="shared" si="14"/>
        <v>0</v>
      </c>
      <c r="D39" s="3518">
        <f t="shared" si="14"/>
        <v>4</v>
      </c>
      <c r="E39" s="3535">
        <f t="shared" si="14"/>
        <v>14</v>
      </c>
      <c r="F39" s="3510">
        <f t="shared" si="14"/>
        <v>3</v>
      </c>
      <c r="G39" s="3550">
        <f t="shared" si="14"/>
        <v>17</v>
      </c>
      <c r="H39" s="3543">
        <f t="shared" si="14"/>
        <v>18</v>
      </c>
      <c r="I39" s="3510">
        <f t="shared" si="14"/>
        <v>3</v>
      </c>
      <c r="J39" s="3518">
        <f t="shared" si="14"/>
        <v>21</v>
      </c>
    </row>
    <row r="40" spans="1:10" ht="39" customHeight="1" thickBot="1" x14ac:dyDescent="0.4">
      <c r="A40" s="3524" t="s">
        <v>15</v>
      </c>
      <c r="B40" s="3544">
        <f t="shared" ref="B40:I40" si="15">SUM(B38:B39)</f>
        <v>239</v>
      </c>
      <c r="C40" s="3511">
        <f t="shared" si="15"/>
        <v>5</v>
      </c>
      <c r="D40" s="3519">
        <f t="shared" si="15"/>
        <v>244</v>
      </c>
      <c r="E40" s="3536">
        <f t="shared" si="15"/>
        <v>224</v>
      </c>
      <c r="F40" s="3511">
        <f t="shared" si="15"/>
        <v>22</v>
      </c>
      <c r="G40" s="3551">
        <f>SUM(G38:G39)</f>
        <v>246</v>
      </c>
      <c r="H40" s="3544">
        <f t="shared" si="15"/>
        <v>463</v>
      </c>
      <c r="I40" s="3511">
        <f t="shared" si="15"/>
        <v>27</v>
      </c>
      <c r="J40" s="3519">
        <f>SUM(J38:J39)</f>
        <v>490</v>
      </c>
    </row>
    <row r="41" spans="1:10" ht="100.5" hidden="1" customHeight="1" x14ac:dyDescent="0.35">
      <c r="A41" s="3878" t="s">
        <v>338</v>
      </c>
      <c r="B41" s="3878"/>
      <c r="C41" s="3878"/>
      <c r="D41" s="3878"/>
      <c r="E41" s="3878"/>
      <c r="F41" s="3878"/>
      <c r="G41" s="3878"/>
      <c r="H41" s="3878"/>
      <c r="I41" s="3878"/>
      <c r="J41" s="3878"/>
    </row>
    <row r="42" spans="1:10" ht="108" hidden="1" customHeight="1" x14ac:dyDescent="0.35">
      <c r="A42" s="3878" t="s">
        <v>339</v>
      </c>
      <c r="B42" s="3878"/>
      <c r="C42" s="3878"/>
      <c r="D42" s="3878"/>
      <c r="E42" s="3878"/>
      <c r="F42" s="3878"/>
      <c r="G42" s="3878"/>
      <c r="H42" s="3878"/>
      <c r="I42" s="3878"/>
      <c r="J42" s="3878"/>
    </row>
    <row r="43" spans="1:10" ht="26.25" customHeight="1" x14ac:dyDescent="0.35">
      <c r="A43" s="3878"/>
      <c r="B43" s="3878"/>
      <c r="C43" s="3878"/>
      <c r="D43" s="3878"/>
      <c r="E43" s="3878"/>
      <c r="F43" s="3878"/>
      <c r="G43" s="3878"/>
      <c r="H43" s="3878"/>
      <c r="I43" s="3878"/>
      <c r="J43" s="3878"/>
    </row>
    <row r="44" spans="1:10" x14ac:dyDescent="0.35">
      <c r="B44" s="666"/>
      <c r="C44" s="666"/>
      <c r="D44" s="666"/>
      <c r="E44" s="666"/>
      <c r="F44" s="666"/>
      <c r="G44" s="666"/>
      <c r="H44" s="666"/>
      <c r="I44" s="666"/>
      <c r="J44" s="666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5" zoomScale="50" zoomScaleNormal="50" workbookViewId="0">
      <selection activeCell="R31" sqref="R31"/>
    </sheetView>
  </sheetViews>
  <sheetFormatPr defaultColWidth="9.140625" defaultRowHeight="25.5" x14ac:dyDescent="0.35"/>
  <cols>
    <col min="1" max="1" width="106.5703125" style="656" bestFit="1" customWidth="1"/>
    <col min="2" max="2" width="16.28515625" style="656" customWidth="1"/>
    <col min="3" max="3" width="12.140625" style="656" customWidth="1"/>
    <col min="4" max="4" width="11" style="656" customWidth="1"/>
    <col min="5" max="5" width="14.140625" style="656" customWidth="1"/>
    <col min="6" max="6" width="12.5703125" style="656" customWidth="1"/>
    <col min="7" max="7" width="9.5703125" style="656" customWidth="1"/>
    <col min="8" max="8" width="15.5703125" style="656" customWidth="1"/>
    <col min="9" max="9" width="12.5703125" style="656" customWidth="1"/>
    <col min="10" max="10" width="10.85546875" style="656" customWidth="1"/>
    <col min="11" max="11" width="14.28515625" style="656" customWidth="1"/>
    <col min="12" max="12" width="13.140625" style="656" customWidth="1"/>
    <col min="13" max="15" width="10.7109375" style="656" customWidth="1"/>
    <col min="16" max="16" width="9.140625" style="656"/>
    <col min="17" max="17" width="12.85546875" style="656" customWidth="1"/>
    <col min="18" max="18" width="23.42578125" style="656" customWidth="1"/>
    <col min="19" max="20" width="9.140625" style="656"/>
    <col min="21" max="21" width="10.5703125" style="656" bestFit="1" customWidth="1"/>
    <col min="22" max="22" width="11.28515625" style="656" customWidth="1"/>
    <col min="23" max="16384" width="9.140625" style="656"/>
  </cols>
  <sheetData>
    <row r="1" spans="1:20" ht="21.75" customHeight="1" x14ac:dyDescent="0.35">
      <c r="A1" s="3887"/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  <c r="R1" s="3887"/>
      <c r="S1" s="3887"/>
      <c r="T1" s="3887"/>
    </row>
    <row r="2" spans="1:20" ht="33.75" customHeight="1" x14ac:dyDescent="0.35">
      <c r="A2" s="3887" t="s">
        <v>80</v>
      </c>
      <c r="B2" s="3887"/>
      <c r="C2" s="3887"/>
      <c r="D2" s="3887"/>
      <c r="E2" s="3887"/>
      <c r="F2" s="3887"/>
      <c r="G2" s="3887"/>
      <c r="H2" s="3887"/>
      <c r="I2" s="3887"/>
      <c r="J2" s="3887"/>
      <c r="K2" s="3887"/>
      <c r="L2" s="3887"/>
      <c r="M2" s="3887"/>
      <c r="N2" s="3415"/>
      <c r="O2" s="3415"/>
    </row>
    <row r="3" spans="1:20" ht="21.75" customHeight="1" x14ac:dyDescent="0.35">
      <c r="A3" s="3887" t="s">
        <v>81</v>
      </c>
      <c r="B3" s="3887"/>
      <c r="C3" s="3887"/>
      <c r="D3" s="3887"/>
      <c r="E3" s="3887"/>
      <c r="F3" s="3887"/>
      <c r="G3" s="3887"/>
      <c r="H3" s="3887"/>
      <c r="I3" s="3887"/>
      <c r="J3" s="3887"/>
      <c r="K3" s="3887"/>
      <c r="L3" s="3887"/>
      <c r="M3" s="3887"/>
      <c r="N3" s="3415"/>
      <c r="O3" s="3415"/>
    </row>
    <row r="4" spans="1:20" ht="29.25" customHeight="1" x14ac:dyDescent="0.35">
      <c r="A4" s="4080" t="s">
        <v>325</v>
      </c>
      <c r="B4" s="4080"/>
      <c r="C4" s="4080"/>
      <c r="D4" s="4080"/>
      <c r="E4" s="4080"/>
      <c r="F4" s="4080"/>
      <c r="G4" s="4080"/>
      <c r="H4" s="4080"/>
      <c r="I4" s="4080"/>
      <c r="J4" s="4080"/>
      <c r="K4" s="4080"/>
      <c r="L4" s="4080"/>
      <c r="M4" s="4080"/>
      <c r="N4" s="3415"/>
      <c r="O4" s="3415"/>
    </row>
    <row r="5" spans="1:20" ht="24.75" customHeight="1" x14ac:dyDescent="0.35">
      <c r="A5" s="3882" t="s">
        <v>386</v>
      </c>
      <c r="B5" s="3882"/>
      <c r="C5" s="3882"/>
      <c r="D5" s="3882"/>
      <c r="E5" s="3882"/>
      <c r="F5" s="3882"/>
      <c r="G5" s="3882"/>
      <c r="H5" s="3882"/>
      <c r="I5" s="3882"/>
      <c r="J5" s="3882"/>
      <c r="K5" s="3882"/>
      <c r="L5" s="3882"/>
      <c r="M5" s="3882"/>
      <c r="N5" s="3415"/>
      <c r="O5" s="3415"/>
    </row>
    <row r="6" spans="1:20" ht="15.75" customHeight="1" thickBot="1" x14ac:dyDescent="0.4">
      <c r="A6" s="659"/>
    </row>
    <row r="7" spans="1:20" ht="35.25" customHeight="1" thickBot="1" x14ac:dyDescent="0.4">
      <c r="A7" s="4048" t="s">
        <v>9</v>
      </c>
      <c r="B7" s="4074" t="s">
        <v>19</v>
      </c>
      <c r="C7" s="4075"/>
      <c r="D7" s="4076"/>
      <c r="E7" s="4074" t="s">
        <v>20</v>
      </c>
      <c r="F7" s="4075"/>
      <c r="G7" s="4076"/>
      <c r="H7" s="4074" t="s">
        <v>29</v>
      </c>
      <c r="I7" s="4075"/>
      <c r="J7" s="4076"/>
      <c r="K7" s="4056" t="s">
        <v>21</v>
      </c>
      <c r="L7" s="4057"/>
      <c r="M7" s="4058"/>
      <c r="N7" s="660"/>
      <c r="O7" s="660"/>
    </row>
    <row r="8" spans="1:20" ht="26.25" customHeight="1" thickBot="1" x14ac:dyDescent="0.4">
      <c r="A8" s="3939"/>
      <c r="B8" s="4081" t="s">
        <v>5</v>
      </c>
      <c r="C8" s="4082"/>
      <c r="D8" s="4083"/>
      <c r="E8" s="4081" t="s">
        <v>5</v>
      </c>
      <c r="F8" s="4082"/>
      <c r="G8" s="4083"/>
      <c r="H8" s="4081" t="s">
        <v>5</v>
      </c>
      <c r="I8" s="4082"/>
      <c r="J8" s="4083"/>
      <c r="K8" s="4059"/>
      <c r="L8" s="3908"/>
      <c r="M8" s="3909"/>
      <c r="N8" s="660"/>
      <c r="O8" s="660"/>
    </row>
    <row r="9" spans="1:20" ht="90.75" customHeight="1" thickBot="1" x14ac:dyDescent="0.4">
      <c r="A9" s="3939"/>
      <c r="B9" s="3419" t="s">
        <v>26</v>
      </c>
      <c r="C9" s="3420" t="s">
        <v>27</v>
      </c>
      <c r="D9" s="3422" t="s">
        <v>4</v>
      </c>
      <c r="E9" s="3419" t="s">
        <v>26</v>
      </c>
      <c r="F9" s="3420" t="s">
        <v>27</v>
      </c>
      <c r="G9" s="3422" t="s">
        <v>4</v>
      </c>
      <c r="H9" s="3419" t="s">
        <v>26</v>
      </c>
      <c r="I9" s="3420" t="s">
        <v>27</v>
      </c>
      <c r="J9" s="3422" t="s">
        <v>4</v>
      </c>
      <c r="K9" s="3419" t="s">
        <v>26</v>
      </c>
      <c r="L9" s="3420" t="s">
        <v>27</v>
      </c>
      <c r="M9" s="3422" t="s">
        <v>4</v>
      </c>
      <c r="N9" s="660"/>
      <c r="O9" s="660"/>
    </row>
    <row r="10" spans="1:20" ht="27" customHeight="1" x14ac:dyDescent="0.35">
      <c r="A10" s="3429" t="s">
        <v>22</v>
      </c>
      <c r="B10" s="3430"/>
      <c r="C10" s="3431"/>
      <c r="D10" s="3563"/>
      <c r="E10" s="3430"/>
      <c r="F10" s="3431"/>
      <c r="G10" s="3563"/>
      <c r="H10" s="3430"/>
      <c r="I10" s="3431"/>
      <c r="J10" s="3563"/>
      <c r="K10" s="3564"/>
      <c r="L10" s="3565"/>
      <c r="M10" s="3566"/>
      <c r="N10" s="660"/>
      <c r="O10" s="660"/>
    </row>
    <row r="11" spans="1:20" ht="31.5" customHeight="1" x14ac:dyDescent="0.35">
      <c r="A11" s="3423" t="s">
        <v>54</v>
      </c>
      <c r="B11" s="3424">
        <f>B21+B30</f>
        <v>23</v>
      </c>
      <c r="C11" s="3425">
        <f>C21+C30</f>
        <v>23</v>
      </c>
      <c r="D11" s="3426">
        <f>B11+C11</f>
        <v>46</v>
      </c>
      <c r="E11" s="3424">
        <f>E21+E30</f>
        <v>30</v>
      </c>
      <c r="F11" s="3425">
        <f>F21+F30</f>
        <v>22</v>
      </c>
      <c r="G11" s="3426">
        <f>E11+F11</f>
        <v>52</v>
      </c>
      <c r="H11" s="3424">
        <f>H21+H30</f>
        <v>0</v>
      </c>
      <c r="I11" s="3425">
        <f>I21+I30</f>
        <v>0</v>
      </c>
      <c r="J11" s="3426">
        <f>H11+I11</f>
        <v>0</v>
      </c>
      <c r="K11" s="3495">
        <f>SUM(B11+E11+H11)</f>
        <v>53</v>
      </c>
      <c r="L11" s="3496">
        <f>SUM(C11+F11+I11)</f>
        <v>45</v>
      </c>
      <c r="M11" s="3497">
        <f>SUM(K11:L11)</f>
        <v>98</v>
      </c>
      <c r="N11" s="660"/>
      <c r="O11" s="660"/>
    </row>
    <row r="12" spans="1:20" ht="24.95" customHeight="1" x14ac:dyDescent="0.35">
      <c r="A12" s="3561" t="s">
        <v>55</v>
      </c>
      <c r="B12" s="3424">
        <f t="shared" ref="B12:C17" si="0">B22+B31</f>
        <v>0</v>
      </c>
      <c r="C12" s="3425">
        <f t="shared" si="0"/>
        <v>7</v>
      </c>
      <c r="D12" s="3426">
        <f>B12+C12</f>
        <v>7</v>
      </c>
      <c r="E12" s="3424">
        <f t="shared" ref="E12:F17" si="1">E22+E31</f>
        <v>0</v>
      </c>
      <c r="F12" s="3425">
        <f t="shared" si="1"/>
        <v>0</v>
      </c>
      <c r="G12" s="3426">
        <f>E12+F12</f>
        <v>0</v>
      </c>
      <c r="H12" s="3424">
        <f t="shared" ref="H12:I17" si="2">H22+H31</f>
        <v>0</v>
      </c>
      <c r="I12" s="3425">
        <f t="shared" si="2"/>
        <v>0</v>
      </c>
      <c r="J12" s="3426">
        <f>H12+I12</f>
        <v>0</v>
      </c>
      <c r="K12" s="3495">
        <f>SUM(B12+E12+H12)</f>
        <v>0</v>
      </c>
      <c r="L12" s="3496">
        <f>SUM(C12+F12+I12)</f>
        <v>7</v>
      </c>
      <c r="M12" s="3497">
        <f t="shared" ref="M12:M16" si="3">SUM(K12:L12)</f>
        <v>7</v>
      </c>
      <c r="N12" s="660"/>
      <c r="O12" s="660"/>
    </row>
    <row r="13" spans="1:20" ht="24.95" customHeight="1" x14ac:dyDescent="0.35">
      <c r="A13" s="3423" t="s">
        <v>83</v>
      </c>
      <c r="B13" s="3424">
        <f t="shared" si="0"/>
        <v>0</v>
      </c>
      <c r="C13" s="3425">
        <f t="shared" si="0"/>
        <v>8</v>
      </c>
      <c r="D13" s="3426">
        <f t="shared" ref="D13:D16" si="4">B13+C13</f>
        <v>8</v>
      </c>
      <c r="E13" s="3424">
        <f t="shared" si="1"/>
        <v>5</v>
      </c>
      <c r="F13" s="3425">
        <f t="shared" si="1"/>
        <v>16</v>
      </c>
      <c r="G13" s="3426">
        <f t="shared" ref="G13:G16" si="5">E13+F13</f>
        <v>21</v>
      </c>
      <c r="H13" s="3424">
        <f t="shared" si="2"/>
        <v>0</v>
      </c>
      <c r="I13" s="3425">
        <f t="shared" si="2"/>
        <v>0</v>
      </c>
      <c r="J13" s="3426">
        <f t="shared" ref="J13:J16" si="6">H13+I13</f>
        <v>0</v>
      </c>
      <c r="K13" s="3495">
        <f t="shared" ref="K13:L16" si="7">SUM(B13+E13+H13)</f>
        <v>5</v>
      </c>
      <c r="L13" s="3496">
        <f t="shared" si="7"/>
        <v>24</v>
      </c>
      <c r="M13" s="3497">
        <f t="shared" si="3"/>
        <v>29</v>
      </c>
      <c r="N13" s="660"/>
      <c r="O13" s="660"/>
    </row>
    <row r="14" spans="1:20" ht="24.95" customHeight="1" x14ac:dyDescent="0.35">
      <c r="A14" s="3521" t="s">
        <v>28</v>
      </c>
      <c r="B14" s="3424">
        <f t="shared" si="0"/>
        <v>6</v>
      </c>
      <c r="C14" s="3425">
        <f t="shared" si="0"/>
        <v>72</v>
      </c>
      <c r="D14" s="3426">
        <f>B14+C14</f>
        <v>78</v>
      </c>
      <c r="E14" s="3424">
        <f t="shared" si="1"/>
        <v>5</v>
      </c>
      <c r="F14" s="3425">
        <f t="shared" si="1"/>
        <v>25</v>
      </c>
      <c r="G14" s="3426">
        <f>E14+F14</f>
        <v>30</v>
      </c>
      <c r="H14" s="3424">
        <f t="shared" si="2"/>
        <v>0</v>
      </c>
      <c r="I14" s="3425">
        <f t="shared" si="2"/>
        <v>0</v>
      </c>
      <c r="J14" s="3426">
        <f>H14+I14</f>
        <v>0</v>
      </c>
      <c r="K14" s="3495">
        <f>SUM(B14+E14+H14)</f>
        <v>11</v>
      </c>
      <c r="L14" s="3496">
        <f>SUM(C14+F14+I14)</f>
        <v>97</v>
      </c>
      <c r="M14" s="3497">
        <f t="shared" si="3"/>
        <v>108</v>
      </c>
      <c r="N14" s="660"/>
      <c r="O14" s="660"/>
    </row>
    <row r="15" spans="1:20" ht="29.25" customHeight="1" x14ac:dyDescent="0.35">
      <c r="A15" s="3423" t="s">
        <v>84</v>
      </c>
      <c r="B15" s="3424">
        <f t="shared" si="0"/>
        <v>0</v>
      </c>
      <c r="C15" s="3425">
        <f t="shared" si="0"/>
        <v>0</v>
      </c>
      <c r="D15" s="3426">
        <f>B15+C15</f>
        <v>0</v>
      </c>
      <c r="E15" s="3424">
        <f t="shared" si="1"/>
        <v>5</v>
      </c>
      <c r="F15" s="3425">
        <f t="shared" si="1"/>
        <v>1</v>
      </c>
      <c r="G15" s="3426">
        <f>E15+F15</f>
        <v>6</v>
      </c>
      <c r="H15" s="3424">
        <f t="shared" si="2"/>
        <v>0</v>
      </c>
      <c r="I15" s="3425">
        <f t="shared" si="2"/>
        <v>0</v>
      </c>
      <c r="J15" s="3426">
        <f>H15+I15</f>
        <v>0</v>
      </c>
      <c r="K15" s="3495">
        <f>SUM(B15+E15+H15)</f>
        <v>5</v>
      </c>
      <c r="L15" s="3496">
        <f>SUM(C15+F15+I15)</f>
        <v>1</v>
      </c>
      <c r="M15" s="3497">
        <f t="shared" si="3"/>
        <v>6</v>
      </c>
      <c r="N15" s="660"/>
      <c r="O15" s="660"/>
    </row>
    <row r="16" spans="1:20" ht="33.75" customHeight="1" x14ac:dyDescent="0.35">
      <c r="A16" s="3423" t="s">
        <v>138</v>
      </c>
      <c r="B16" s="3424">
        <f t="shared" si="0"/>
        <v>0</v>
      </c>
      <c r="C16" s="3425">
        <f t="shared" si="0"/>
        <v>0</v>
      </c>
      <c r="D16" s="3426">
        <f t="shared" si="4"/>
        <v>0</v>
      </c>
      <c r="E16" s="3424">
        <f t="shared" si="1"/>
        <v>0</v>
      </c>
      <c r="F16" s="3425">
        <f t="shared" si="1"/>
        <v>0</v>
      </c>
      <c r="G16" s="3426">
        <f t="shared" si="5"/>
        <v>0</v>
      </c>
      <c r="H16" s="3424">
        <f t="shared" si="2"/>
        <v>0</v>
      </c>
      <c r="I16" s="3425">
        <f t="shared" si="2"/>
        <v>0</v>
      </c>
      <c r="J16" s="3426">
        <f t="shared" si="6"/>
        <v>0</v>
      </c>
      <c r="K16" s="3495">
        <f t="shared" si="7"/>
        <v>0</v>
      </c>
      <c r="L16" s="3496">
        <f t="shared" si="7"/>
        <v>0</v>
      </c>
      <c r="M16" s="3497">
        <f t="shared" si="3"/>
        <v>0</v>
      </c>
      <c r="N16" s="660"/>
      <c r="O16" s="660"/>
    </row>
    <row r="17" spans="1:15" ht="29.25" customHeight="1" thickBot="1" x14ac:dyDescent="0.4">
      <c r="A17" s="3527" t="s">
        <v>53</v>
      </c>
      <c r="B17" s="1304">
        <f t="shared" si="0"/>
        <v>15</v>
      </c>
      <c r="C17" s="1305">
        <f t="shared" si="0"/>
        <v>2</v>
      </c>
      <c r="D17" s="1307">
        <f>B17+C17</f>
        <v>17</v>
      </c>
      <c r="E17" s="1304">
        <f t="shared" si="1"/>
        <v>25</v>
      </c>
      <c r="F17" s="1305">
        <f t="shared" si="1"/>
        <v>9</v>
      </c>
      <c r="G17" s="1307">
        <f>E17+F17</f>
        <v>34</v>
      </c>
      <c r="H17" s="1304">
        <f t="shared" si="2"/>
        <v>0</v>
      </c>
      <c r="I17" s="1305">
        <f t="shared" si="2"/>
        <v>0</v>
      </c>
      <c r="J17" s="1307">
        <f>H17+I17</f>
        <v>0</v>
      </c>
      <c r="K17" s="3555">
        <f>SUM(B17+E17+H17)</f>
        <v>40</v>
      </c>
      <c r="L17" s="1308">
        <f>SUM(C17+F17+I17)</f>
        <v>11</v>
      </c>
      <c r="M17" s="1309">
        <f>SUM(K17:L17)</f>
        <v>51</v>
      </c>
      <c r="N17" s="660"/>
      <c r="O17" s="660"/>
    </row>
    <row r="18" spans="1:15" ht="29.25" customHeight="1" thickBot="1" x14ac:dyDescent="0.4">
      <c r="A18" s="3524" t="s">
        <v>12</v>
      </c>
      <c r="B18" s="3542">
        <f>SUM(B11:B17)</f>
        <v>44</v>
      </c>
      <c r="C18" s="3509">
        <f t="shared" ref="C18:J18" si="8">SUM(C11:C17)</f>
        <v>112</v>
      </c>
      <c r="D18" s="3517">
        <f t="shared" si="8"/>
        <v>156</v>
      </c>
      <c r="E18" s="3542">
        <f t="shared" si="8"/>
        <v>70</v>
      </c>
      <c r="F18" s="3509">
        <f t="shared" si="8"/>
        <v>73</v>
      </c>
      <c r="G18" s="3517">
        <f t="shared" si="8"/>
        <v>143</v>
      </c>
      <c r="H18" s="3542">
        <f t="shared" si="8"/>
        <v>0</v>
      </c>
      <c r="I18" s="3509">
        <f t="shared" si="8"/>
        <v>0</v>
      </c>
      <c r="J18" s="3517">
        <f t="shared" si="8"/>
        <v>0</v>
      </c>
      <c r="K18" s="3542">
        <f>SUM(K11:K17)</f>
        <v>114</v>
      </c>
      <c r="L18" s="3509">
        <f t="shared" ref="L18:M18" si="9">SUM(L11:L17)</f>
        <v>185</v>
      </c>
      <c r="M18" s="3517">
        <f t="shared" si="9"/>
        <v>299</v>
      </c>
      <c r="N18" s="660"/>
      <c r="O18" s="660"/>
    </row>
    <row r="19" spans="1:15" ht="24.95" customHeight="1" x14ac:dyDescent="0.35">
      <c r="A19" s="3444" t="s">
        <v>23</v>
      </c>
      <c r="B19" s="3567"/>
      <c r="C19" s="3568"/>
      <c r="D19" s="3569"/>
      <c r="E19" s="3567"/>
      <c r="F19" s="3568"/>
      <c r="G19" s="3569"/>
      <c r="H19" s="3567"/>
      <c r="I19" s="3568"/>
      <c r="J19" s="3569"/>
      <c r="K19" s="3567"/>
      <c r="L19" s="3568"/>
      <c r="M19" s="3569"/>
      <c r="N19" s="660"/>
      <c r="O19" s="660"/>
    </row>
    <row r="20" spans="1:15" ht="24.95" customHeight="1" x14ac:dyDescent="0.35">
      <c r="A20" s="3448" t="s">
        <v>11</v>
      </c>
      <c r="B20" s="3570"/>
      <c r="C20" s="3453"/>
      <c r="D20" s="3451"/>
      <c r="E20" s="3570"/>
      <c r="F20" s="3453"/>
      <c r="G20" s="3451"/>
      <c r="H20" s="3570"/>
      <c r="I20" s="3453"/>
      <c r="J20" s="3451"/>
      <c r="K20" s="3570"/>
      <c r="L20" s="3450"/>
      <c r="M20" s="3571"/>
      <c r="N20" s="661"/>
      <c r="O20" s="661"/>
    </row>
    <row r="21" spans="1:15" ht="24.95" customHeight="1" x14ac:dyDescent="0.35">
      <c r="A21" s="3423" t="s">
        <v>54</v>
      </c>
      <c r="B21" s="3424">
        <f>1+22</f>
        <v>23</v>
      </c>
      <c r="C21" s="3425">
        <v>23</v>
      </c>
      <c r="D21" s="3426">
        <f>SUM(B21:C21)</f>
        <v>46</v>
      </c>
      <c r="E21" s="3424">
        <v>30</v>
      </c>
      <c r="F21" s="3425">
        <v>22</v>
      </c>
      <c r="G21" s="3426">
        <f>SUM(E21:F21)</f>
        <v>52</v>
      </c>
      <c r="H21" s="3424">
        <v>0</v>
      </c>
      <c r="I21" s="3425">
        <v>0</v>
      </c>
      <c r="J21" s="3426">
        <f>SUM(H21:I21)</f>
        <v>0</v>
      </c>
      <c r="K21" s="3495">
        <f t="shared" ref="K21:M26" si="10">B21+E21+H21</f>
        <v>53</v>
      </c>
      <c r="L21" s="3496">
        <f t="shared" si="10"/>
        <v>45</v>
      </c>
      <c r="M21" s="3497">
        <f t="shared" si="10"/>
        <v>98</v>
      </c>
      <c r="N21" s="662"/>
      <c r="O21" s="662"/>
    </row>
    <row r="22" spans="1:15" ht="33" customHeight="1" x14ac:dyDescent="0.35">
      <c r="A22" s="3561" t="s">
        <v>55</v>
      </c>
      <c r="B22" s="3424">
        <v>0</v>
      </c>
      <c r="C22" s="3425">
        <v>7</v>
      </c>
      <c r="D22" s="3426">
        <f t="shared" ref="D22:D27" si="11">SUM(B22:C22)</f>
        <v>7</v>
      </c>
      <c r="E22" s="3424">
        <v>0</v>
      </c>
      <c r="F22" s="3425">
        <v>0</v>
      </c>
      <c r="G22" s="3426">
        <f>SUM(E22:F22)</f>
        <v>0</v>
      </c>
      <c r="H22" s="3424">
        <v>0</v>
      </c>
      <c r="I22" s="3425">
        <v>0</v>
      </c>
      <c r="J22" s="3426">
        <f>SUM(H22:I22)</f>
        <v>0</v>
      </c>
      <c r="K22" s="3495">
        <f t="shared" si="10"/>
        <v>0</v>
      </c>
      <c r="L22" s="3496">
        <f t="shared" si="10"/>
        <v>7</v>
      </c>
      <c r="M22" s="3497">
        <f t="shared" si="10"/>
        <v>7</v>
      </c>
      <c r="N22" s="662"/>
      <c r="O22" s="662"/>
    </row>
    <row r="23" spans="1:15" ht="24.95" customHeight="1" x14ac:dyDescent="0.35">
      <c r="A23" s="3423" t="s">
        <v>83</v>
      </c>
      <c r="B23" s="3424">
        <v>0</v>
      </c>
      <c r="C23" s="3425">
        <v>8</v>
      </c>
      <c r="D23" s="3426">
        <f t="shared" si="11"/>
        <v>8</v>
      </c>
      <c r="E23" s="3424">
        <v>5</v>
      </c>
      <c r="F23" s="3425">
        <v>14</v>
      </c>
      <c r="G23" s="3426">
        <f>SUM(E23:F23)</f>
        <v>19</v>
      </c>
      <c r="H23" s="3424">
        <v>0</v>
      </c>
      <c r="I23" s="3425">
        <v>0</v>
      </c>
      <c r="J23" s="3426">
        <f>SUM(H23:I23)</f>
        <v>0</v>
      </c>
      <c r="K23" s="3495">
        <f t="shared" si="10"/>
        <v>5</v>
      </c>
      <c r="L23" s="3496">
        <f t="shared" si="10"/>
        <v>22</v>
      </c>
      <c r="M23" s="3497">
        <f t="shared" si="10"/>
        <v>27</v>
      </c>
      <c r="N23" s="662"/>
      <c r="O23" s="662"/>
    </row>
    <row r="24" spans="1:15" ht="24.95" customHeight="1" x14ac:dyDescent="0.35">
      <c r="A24" s="3521" t="s">
        <v>28</v>
      </c>
      <c r="B24" s="3424">
        <v>5</v>
      </c>
      <c r="C24" s="3425">
        <v>71</v>
      </c>
      <c r="D24" s="3426">
        <f t="shared" si="11"/>
        <v>76</v>
      </c>
      <c r="E24" s="3424">
        <v>5</v>
      </c>
      <c r="F24" s="3425">
        <v>25</v>
      </c>
      <c r="G24" s="3426">
        <f>SUM(E24:F24)</f>
        <v>30</v>
      </c>
      <c r="H24" s="3424">
        <v>0</v>
      </c>
      <c r="I24" s="3425">
        <v>0</v>
      </c>
      <c r="J24" s="3426">
        <f>SUM(H24:I24)</f>
        <v>0</v>
      </c>
      <c r="K24" s="3495">
        <f t="shared" si="10"/>
        <v>10</v>
      </c>
      <c r="L24" s="3496">
        <f t="shared" si="10"/>
        <v>96</v>
      </c>
      <c r="M24" s="3497">
        <f t="shared" si="10"/>
        <v>106</v>
      </c>
      <c r="N24" s="662"/>
      <c r="O24" s="662"/>
    </row>
    <row r="25" spans="1:15" ht="30.75" customHeight="1" x14ac:dyDescent="0.35">
      <c r="A25" s="3423" t="s">
        <v>84</v>
      </c>
      <c r="B25" s="3424">
        <v>0</v>
      </c>
      <c r="C25" s="3425">
        <v>0</v>
      </c>
      <c r="D25" s="3426">
        <f t="shared" si="11"/>
        <v>0</v>
      </c>
      <c r="E25" s="3424">
        <v>4</v>
      </c>
      <c r="F25" s="3425">
        <v>1</v>
      </c>
      <c r="G25" s="3426">
        <f t="shared" ref="G25:G26" si="12">SUM(E25:F25)</f>
        <v>5</v>
      </c>
      <c r="H25" s="3424">
        <v>0</v>
      </c>
      <c r="I25" s="3425">
        <v>0</v>
      </c>
      <c r="J25" s="3426">
        <f t="shared" ref="J25:J26" si="13">SUM(H25:I25)</f>
        <v>0</v>
      </c>
      <c r="K25" s="3495">
        <f t="shared" si="10"/>
        <v>4</v>
      </c>
      <c r="L25" s="3496">
        <f t="shared" si="10"/>
        <v>1</v>
      </c>
      <c r="M25" s="3497">
        <f t="shared" si="10"/>
        <v>5</v>
      </c>
      <c r="N25" s="662"/>
      <c r="O25" s="662"/>
    </row>
    <row r="26" spans="1:15" ht="32.25" customHeight="1" x14ac:dyDescent="0.35">
      <c r="A26" s="3423" t="s">
        <v>138</v>
      </c>
      <c r="B26" s="3424">
        <v>0</v>
      </c>
      <c r="C26" s="3425">
        <v>0</v>
      </c>
      <c r="D26" s="3426">
        <f t="shared" si="11"/>
        <v>0</v>
      </c>
      <c r="E26" s="3424">
        <v>0</v>
      </c>
      <c r="F26" s="3425">
        <v>0</v>
      </c>
      <c r="G26" s="3426">
        <f t="shared" si="12"/>
        <v>0</v>
      </c>
      <c r="H26" s="3424">
        <v>0</v>
      </c>
      <c r="I26" s="3425">
        <v>0</v>
      </c>
      <c r="J26" s="3426">
        <f t="shared" si="13"/>
        <v>0</v>
      </c>
      <c r="K26" s="3495">
        <f t="shared" si="10"/>
        <v>0</v>
      </c>
      <c r="L26" s="3496">
        <f t="shared" si="10"/>
        <v>0</v>
      </c>
      <c r="M26" s="3497">
        <f t="shared" si="10"/>
        <v>0</v>
      </c>
      <c r="N26" s="662"/>
      <c r="O26" s="662"/>
    </row>
    <row r="27" spans="1:15" s="657" customFormat="1" ht="32.25" customHeight="1" x14ac:dyDescent="0.35">
      <c r="A27" s="3561" t="s">
        <v>53</v>
      </c>
      <c r="B27" s="3424">
        <v>15</v>
      </c>
      <c r="C27" s="3425">
        <v>2</v>
      </c>
      <c r="D27" s="3426">
        <f t="shared" si="11"/>
        <v>17</v>
      </c>
      <c r="E27" s="3424">
        <v>22</v>
      </c>
      <c r="F27" s="3425">
        <v>8</v>
      </c>
      <c r="G27" s="3426">
        <f>SUM(E27:F27)</f>
        <v>30</v>
      </c>
      <c r="H27" s="3424">
        <v>0</v>
      </c>
      <c r="I27" s="3425">
        <v>0</v>
      </c>
      <c r="J27" s="3426">
        <f>SUM(H27:I27)</f>
        <v>0</v>
      </c>
      <c r="K27" s="3495">
        <f>B27+E27+H27</f>
        <v>37</v>
      </c>
      <c r="L27" s="3496">
        <f>C27+F27+I27</f>
        <v>10</v>
      </c>
      <c r="M27" s="3497">
        <f>D27+G27+J27</f>
        <v>47</v>
      </c>
      <c r="N27" s="668"/>
      <c r="O27" s="668"/>
    </row>
    <row r="28" spans="1:15" ht="29.25" customHeight="1" thickBot="1" x14ac:dyDescent="0.4">
      <c r="A28" s="3572" t="s">
        <v>8</v>
      </c>
      <c r="B28" s="3466">
        <f>SUM(B21:B27)</f>
        <v>43</v>
      </c>
      <c r="C28" s="3467">
        <f t="shared" ref="C28:J28" si="14">SUM(C21:C27)</f>
        <v>111</v>
      </c>
      <c r="D28" s="3468">
        <f t="shared" si="14"/>
        <v>154</v>
      </c>
      <c r="E28" s="3466">
        <f t="shared" si="14"/>
        <v>66</v>
      </c>
      <c r="F28" s="3467">
        <f t="shared" si="14"/>
        <v>70</v>
      </c>
      <c r="G28" s="3468">
        <f t="shared" si="14"/>
        <v>136</v>
      </c>
      <c r="H28" s="3466">
        <f t="shared" si="14"/>
        <v>0</v>
      </c>
      <c r="I28" s="3467">
        <f t="shared" si="14"/>
        <v>0</v>
      </c>
      <c r="J28" s="3468">
        <f t="shared" si="14"/>
        <v>0</v>
      </c>
      <c r="K28" s="3466">
        <f>SUM(K21:K27)</f>
        <v>109</v>
      </c>
      <c r="L28" s="3467">
        <f t="shared" ref="L28:M28" si="15">SUM(L21:L27)</f>
        <v>181</v>
      </c>
      <c r="M28" s="3468">
        <f t="shared" si="15"/>
        <v>290</v>
      </c>
      <c r="N28" s="663"/>
      <c r="O28" s="663"/>
    </row>
    <row r="29" spans="1:15" ht="28.5" customHeight="1" x14ac:dyDescent="0.35">
      <c r="A29" s="3457" t="s">
        <v>25</v>
      </c>
      <c r="B29" s="841"/>
      <c r="C29" s="842"/>
      <c r="D29" s="843"/>
      <c r="E29" s="841"/>
      <c r="F29" s="842"/>
      <c r="G29" s="843"/>
      <c r="H29" s="841"/>
      <c r="I29" s="842"/>
      <c r="J29" s="843"/>
      <c r="K29" s="844"/>
      <c r="L29" s="845"/>
      <c r="M29" s="846"/>
      <c r="N29" s="662"/>
      <c r="O29" s="662"/>
    </row>
    <row r="30" spans="1:15" ht="30" customHeight="1" x14ac:dyDescent="0.35">
      <c r="A30" s="3423" t="s">
        <v>54</v>
      </c>
      <c r="B30" s="3424">
        <v>0</v>
      </c>
      <c r="C30" s="3425">
        <v>0</v>
      </c>
      <c r="D30" s="3426">
        <f>SUM(B30:C30)</f>
        <v>0</v>
      </c>
      <c r="E30" s="3424">
        <v>0</v>
      </c>
      <c r="F30" s="3425">
        <v>0</v>
      </c>
      <c r="G30" s="3426">
        <f>SUM(E30:F30)</f>
        <v>0</v>
      </c>
      <c r="H30" s="3424">
        <v>0</v>
      </c>
      <c r="I30" s="3425">
        <v>0</v>
      </c>
      <c r="J30" s="3426">
        <f>SUM(H30:I30)</f>
        <v>0</v>
      </c>
      <c r="K30" s="3495">
        <f>B30+E30+H30</f>
        <v>0</v>
      </c>
      <c r="L30" s="3496">
        <f>C30+F30+I30</f>
        <v>0</v>
      </c>
      <c r="M30" s="3497">
        <f>D30+G30+J30</f>
        <v>0</v>
      </c>
      <c r="N30" s="662"/>
      <c r="O30" s="662"/>
    </row>
    <row r="31" spans="1:15" ht="26.25" x14ac:dyDescent="0.35">
      <c r="A31" s="3561" t="s">
        <v>55</v>
      </c>
      <c r="B31" s="3424">
        <v>0</v>
      </c>
      <c r="C31" s="3425">
        <v>0</v>
      </c>
      <c r="D31" s="3426">
        <f>SUM(B31:C31)</f>
        <v>0</v>
      </c>
      <c r="E31" s="3424">
        <v>0</v>
      </c>
      <c r="F31" s="3425">
        <v>0</v>
      </c>
      <c r="G31" s="3426">
        <f>SUM(E31:F31)</f>
        <v>0</v>
      </c>
      <c r="H31" s="3424">
        <v>0</v>
      </c>
      <c r="I31" s="3425">
        <v>0</v>
      </c>
      <c r="J31" s="3426">
        <f>SUM(H31:I31)</f>
        <v>0</v>
      </c>
      <c r="K31" s="3495">
        <f t="shared" ref="K31:M36" si="16">B31+E31+H31</f>
        <v>0</v>
      </c>
      <c r="L31" s="3496">
        <f t="shared" si="16"/>
        <v>0</v>
      </c>
      <c r="M31" s="3497">
        <f t="shared" si="16"/>
        <v>0</v>
      </c>
      <c r="N31" s="664"/>
      <c r="O31" s="664"/>
    </row>
    <row r="32" spans="1:15" ht="26.25" x14ac:dyDescent="0.35">
      <c r="A32" s="3423" t="s">
        <v>83</v>
      </c>
      <c r="B32" s="3424">
        <v>0</v>
      </c>
      <c r="C32" s="3425">
        <v>0</v>
      </c>
      <c r="D32" s="3426">
        <f>SUM(B32:C32)</f>
        <v>0</v>
      </c>
      <c r="E32" s="3424">
        <v>0</v>
      </c>
      <c r="F32" s="3425">
        <v>2</v>
      </c>
      <c r="G32" s="3426">
        <f>SUM(E32:F32)</f>
        <v>2</v>
      </c>
      <c r="H32" s="3424">
        <v>0</v>
      </c>
      <c r="I32" s="3425">
        <v>0</v>
      </c>
      <c r="J32" s="3426">
        <f>SUM(H32:I32)</f>
        <v>0</v>
      </c>
      <c r="K32" s="3495">
        <f t="shared" si="16"/>
        <v>0</v>
      </c>
      <c r="L32" s="3496">
        <f t="shared" si="16"/>
        <v>2</v>
      </c>
      <c r="M32" s="3497">
        <f t="shared" si="16"/>
        <v>2</v>
      </c>
      <c r="N32" s="663"/>
      <c r="O32" s="663"/>
    </row>
    <row r="33" spans="1:18" ht="27" hidden="1" customHeight="1" x14ac:dyDescent="0.35">
      <c r="A33" s="3521" t="s">
        <v>28</v>
      </c>
      <c r="B33" s="3424">
        <v>1</v>
      </c>
      <c r="C33" s="3425">
        <v>1</v>
      </c>
      <c r="D33" s="3426">
        <f>SUM(B33:C33)</f>
        <v>2</v>
      </c>
      <c r="E33" s="3424">
        <v>0</v>
      </c>
      <c r="F33" s="3425">
        <v>0</v>
      </c>
      <c r="G33" s="3426">
        <f>SUM(E33:F33)</f>
        <v>0</v>
      </c>
      <c r="H33" s="3424">
        <v>0</v>
      </c>
      <c r="I33" s="3425">
        <v>0</v>
      </c>
      <c r="J33" s="3426">
        <f>SUM(H33:I33)</f>
        <v>0</v>
      </c>
      <c r="K33" s="3495">
        <f t="shared" si="16"/>
        <v>1</v>
      </c>
      <c r="L33" s="3496">
        <f t="shared" si="16"/>
        <v>1</v>
      </c>
      <c r="M33" s="3497">
        <f t="shared" si="16"/>
        <v>2</v>
      </c>
      <c r="N33" s="664"/>
      <c r="O33" s="664"/>
      <c r="R33" s="3562"/>
    </row>
    <row r="34" spans="1:18" ht="26.25" hidden="1" customHeight="1" x14ac:dyDescent="0.35">
      <c r="A34" s="3423" t="s">
        <v>84</v>
      </c>
      <c r="B34" s="3424">
        <v>0</v>
      </c>
      <c r="C34" s="3425">
        <v>0</v>
      </c>
      <c r="D34" s="3426">
        <f t="shared" ref="D34:D35" si="17">SUM(B34:C34)</f>
        <v>0</v>
      </c>
      <c r="E34" s="3424">
        <v>1</v>
      </c>
      <c r="F34" s="3425">
        <v>0</v>
      </c>
      <c r="G34" s="3426">
        <f t="shared" ref="G34:G35" si="18">SUM(E34:F34)</f>
        <v>1</v>
      </c>
      <c r="H34" s="3424">
        <v>0</v>
      </c>
      <c r="I34" s="3425">
        <v>0</v>
      </c>
      <c r="J34" s="3426">
        <f t="shared" ref="J34:J35" si="19">SUM(H34:I34)</f>
        <v>0</v>
      </c>
      <c r="K34" s="3495">
        <f t="shared" si="16"/>
        <v>1</v>
      </c>
      <c r="L34" s="3496">
        <f t="shared" si="16"/>
        <v>0</v>
      </c>
      <c r="M34" s="3497">
        <f t="shared" si="16"/>
        <v>1</v>
      </c>
      <c r="N34" s="663"/>
      <c r="O34" s="663"/>
    </row>
    <row r="35" spans="1:18" ht="26.25" hidden="1" customHeight="1" x14ac:dyDescent="0.35">
      <c r="A35" s="3423" t="s">
        <v>138</v>
      </c>
      <c r="B35" s="3424">
        <v>0</v>
      </c>
      <c r="C35" s="3425">
        <v>0</v>
      </c>
      <c r="D35" s="3426">
        <f t="shared" si="17"/>
        <v>0</v>
      </c>
      <c r="E35" s="3424">
        <v>0</v>
      </c>
      <c r="F35" s="3425">
        <v>0</v>
      </c>
      <c r="G35" s="3426">
        <f t="shared" si="18"/>
        <v>0</v>
      </c>
      <c r="H35" s="3424">
        <v>0</v>
      </c>
      <c r="I35" s="3425">
        <v>0</v>
      </c>
      <c r="J35" s="3426">
        <f t="shared" si="19"/>
        <v>0</v>
      </c>
      <c r="K35" s="3495">
        <f t="shared" si="16"/>
        <v>0</v>
      </c>
      <c r="L35" s="3496">
        <f t="shared" si="16"/>
        <v>0</v>
      </c>
      <c r="M35" s="3497">
        <f t="shared" si="16"/>
        <v>0</v>
      </c>
      <c r="N35" s="663"/>
      <c r="O35" s="663"/>
    </row>
    <row r="36" spans="1:18" ht="32.25" customHeight="1" thickBot="1" x14ac:dyDescent="0.4">
      <c r="A36" s="3522" t="s">
        <v>53</v>
      </c>
      <c r="B36" s="3538">
        <v>0</v>
      </c>
      <c r="C36" s="3503">
        <v>0</v>
      </c>
      <c r="D36" s="3539">
        <f>SUM(B36:C36)</f>
        <v>0</v>
      </c>
      <c r="E36" s="3538">
        <v>3</v>
      </c>
      <c r="F36" s="3503">
        <v>1</v>
      </c>
      <c r="G36" s="3539">
        <f>SUM(E36:F36)</f>
        <v>4</v>
      </c>
      <c r="H36" s="3538">
        <v>0</v>
      </c>
      <c r="I36" s="3503">
        <v>0</v>
      </c>
      <c r="J36" s="3539">
        <f>SUM(H36:I36)</f>
        <v>0</v>
      </c>
      <c r="K36" s="3553">
        <f>B36+E36+H36</f>
        <v>3</v>
      </c>
      <c r="L36" s="3504">
        <f>C36+F36+I36</f>
        <v>1</v>
      </c>
      <c r="M36" s="3515">
        <f t="shared" si="16"/>
        <v>4</v>
      </c>
      <c r="N36" s="662"/>
      <c r="O36" s="662"/>
    </row>
    <row r="37" spans="1:18" ht="32.25" customHeight="1" thickBot="1" x14ac:dyDescent="0.4">
      <c r="A37" s="3573" t="s">
        <v>13</v>
      </c>
      <c r="B37" s="3574">
        <f>SUM(B30:B36)</f>
        <v>1</v>
      </c>
      <c r="C37" s="3575">
        <f t="shared" ref="C37:M37" si="20">SUM(C30:C36)</f>
        <v>1</v>
      </c>
      <c r="D37" s="3576">
        <f t="shared" si="20"/>
        <v>2</v>
      </c>
      <c r="E37" s="3574">
        <f t="shared" si="20"/>
        <v>4</v>
      </c>
      <c r="F37" s="3575">
        <f t="shared" si="20"/>
        <v>3</v>
      </c>
      <c r="G37" s="3576">
        <f t="shared" si="20"/>
        <v>7</v>
      </c>
      <c r="H37" s="3574">
        <f t="shared" si="20"/>
        <v>0</v>
      </c>
      <c r="I37" s="3575">
        <f t="shared" si="20"/>
        <v>0</v>
      </c>
      <c r="J37" s="3576">
        <f t="shared" si="20"/>
        <v>0</v>
      </c>
      <c r="K37" s="3574">
        <f t="shared" si="20"/>
        <v>5</v>
      </c>
      <c r="L37" s="3575">
        <f t="shared" si="20"/>
        <v>4</v>
      </c>
      <c r="M37" s="3576">
        <f t="shared" si="20"/>
        <v>9</v>
      </c>
      <c r="N37" s="662"/>
      <c r="O37" s="662"/>
    </row>
    <row r="38" spans="1:18" ht="30.75" customHeight="1" x14ac:dyDescent="0.35">
      <c r="A38" s="834" t="s">
        <v>10</v>
      </c>
      <c r="B38" s="835">
        <f t="shared" ref="B38:M38" si="21">B28</f>
        <v>43</v>
      </c>
      <c r="C38" s="836">
        <f t="shared" si="21"/>
        <v>111</v>
      </c>
      <c r="D38" s="837">
        <f t="shared" si="21"/>
        <v>154</v>
      </c>
      <c r="E38" s="835">
        <f t="shared" si="21"/>
        <v>66</v>
      </c>
      <c r="F38" s="836">
        <f t="shared" si="21"/>
        <v>70</v>
      </c>
      <c r="G38" s="837">
        <f t="shared" si="21"/>
        <v>136</v>
      </c>
      <c r="H38" s="835">
        <f t="shared" si="21"/>
        <v>0</v>
      </c>
      <c r="I38" s="836">
        <f t="shared" si="21"/>
        <v>0</v>
      </c>
      <c r="J38" s="837">
        <f t="shared" si="21"/>
        <v>0</v>
      </c>
      <c r="K38" s="835">
        <f t="shared" si="21"/>
        <v>109</v>
      </c>
      <c r="L38" s="836">
        <f t="shared" si="21"/>
        <v>181</v>
      </c>
      <c r="M38" s="837">
        <f t="shared" si="21"/>
        <v>290</v>
      </c>
      <c r="N38" s="667"/>
      <c r="O38" s="667"/>
    </row>
    <row r="39" spans="1:18" ht="32.25" customHeight="1" thickBot="1" x14ac:dyDescent="0.4">
      <c r="A39" s="3577" t="s">
        <v>14</v>
      </c>
      <c r="B39" s="3578">
        <f t="shared" ref="B39:M39" si="22">B37</f>
        <v>1</v>
      </c>
      <c r="C39" s="3579">
        <f t="shared" si="22"/>
        <v>1</v>
      </c>
      <c r="D39" s="3580">
        <f t="shared" si="22"/>
        <v>2</v>
      </c>
      <c r="E39" s="3578">
        <f t="shared" si="22"/>
        <v>4</v>
      </c>
      <c r="F39" s="3579">
        <f t="shared" si="22"/>
        <v>3</v>
      </c>
      <c r="G39" s="3580">
        <f t="shared" si="22"/>
        <v>7</v>
      </c>
      <c r="H39" s="3578">
        <f t="shared" si="22"/>
        <v>0</v>
      </c>
      <c r="I39" s="3579">
        <f t="shared" si="22"/>
        <v>0</v>
      </c>
      <c r="J39" s="3580">
        <f t="shared" si="22"/>
        <v>0</v>
      </c>
      <c r="K39" s="3578">
        <f t="shared" si="22"/>
        <v>5</v>
      </c>
      <c r="L39" s="3579">
        <f t="shared" si="22"/>
        <v>4</v>
      </c>
      <c r="M39" s="3580">
        <f t="shared" si="22"/>
        <v>9</v>
      </c>
      <c r="N39" s="665"/>
      <c r="O39" s="665"/>
    </row>
    <row r="40" spans="1:18" ht="34.5" customHeight="1" thickBot="1" x14ac:dyDescent="0.4">
      <c r="A40" s="3524" t="s">
        <v>15</v>
      </c>
      <c r="B40" s="3544">
        <f t="shared" ref="B40:M40" si="23">SUM(B38:B39)</f>
        <v>44</v>
      </c>
      <c r="C40" s="3511">
        <f t="shared" si="23"/>
        <v>112</v>
      </c>
      <c r="D40" s="3519">
        <f t="shared" si="23"/>
        <v>156</v>
      </c>
      <c r="E40" s="3544">
        <f t="shared" si="23"/>
        <v>70</v>
      </c>
      <c r="F40" s="3511">
        <f t="shared" si="23"/>
        <v>73</v>
      </c>
      <c r="G40" s="3519">
        <f t="shared" si="23"/>
        <v>143</v>
      </c>
      <c r="H40" s="3544">
        <f t="shared" si="23"/>
        <v>0</v>
      </c>
      <c r="I40" s="3511">
        <f>SUM(I38:I39)</f>
        <v>0</v>
      </c>
      <c r="J40" s="3519">
        <f>SUM(J38:J39)</f>
        <v>0</v>
      </c>
      <c r="K40" s="3544">
        <f t="shared" si="23"/>
        <v>114</v>
      </c>
      <c r="L40" s="3511">
        <f t="shared" si="23"/>
        <v>185</v>
      </c>
      <c r="M40" s="3519">
        <f t="shared" si="23"/>
        <v>299</v>
      </c>
      <c r="N40" s="665"/>
      <c r="O40" s="665"/>
    </row>
    <row r="41" spans="1:18" ht="19.5" customHeight="1" x14ac:dyDescent="0.35">
      <c r="A41" s="3878"/>
      <c r="B41" s="3878"/>
      <c r="C41" s="3878"/>
      <c r="D41" s="3878"/>
      <c r="E41" s="3878"/>
      <c r="F41" s="3878"/>
      <c r="G41" s="3878"/>
      <c r="H41" s="3878"/>
      <c r="I41" s="3878"/>
      <c r="J41" s="3878"/>
      <c r="K41" s="3878"/>
      <c r="L41" s="3878"/>
      <c r="M41" s="3878"/>
      <c r="N41" s="3878"/>
      <c r="O41" s="3878"/>
      <c r="P41" s="3878"/>
    </row>
    <row r="42" spans="1:18" ht="27" customHeight="1" x14ac:dyDescent="0.35">
      <c r="A42" s="3878"/>
      <c r="B42" s="3878"/>
      <c r="C42" s="3878"/>
      <c r="D42" s="3878"/>
      <c r="E42" s="3878"/>
      <c r="F42" s="3878"/>
      <c r="G42" s="3878"/>
      <c r="H42" s="3878"/>
      <c r="I42" s="3878"/>
      <c r="J42" s="3878"/>
      <c r="K42" s="3878"/>
      <c r="L42" s="3878"/>
      <c r="M42" s="3878"/>
      <c r="N42" s="3878"/>
      <c r="O42" s="3878"/>
      <c r="P42" s="3878"/>
    </row>
    <row r="43" spans="1:18" x14ac:dyDescent="0.35">
      <c r="A43" s="3878"/>
      <c r="B43" s="3878"/>
      <c r="C43" s="3878"/>
      <c r="D43" s="3878"/>
      <c r="E43" s="3878"/>
      <c r="F43" s="3878"/>
      <c r="G43" s="3878"/>
      <c r="H43" s="3878"/>
      <c r="I43" s="3878"/>
      <c r="J43" s="3878"/>
      <c r="K43" s="3878"/>
      <c r="L43" s="3878"/>
      <c r="M43" s="3878"/>
      <c r="N43" s="3878"/>
      <c r="O43" s="3878"/>
      <c r="P43" s="3878"/>
    </row>
    <row r="44" spans="1:18" x14ac:dyDescent="0.35">
      <c r="B44" s="666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10" customWidth="1"/>
    <col min="2" max="2" width="13.7109375" style="110" customWidth="1"/>
    <col min="3" max="3" width="53" style="110" customWidth="1"/>
    <col min="4" max="4" width="16.140625" style="110" customWidth="1"/>
    <col min="5" max="5" width="11.140625" style="110" customWidth="1"/>
    <col min="6" max="6" width="11.28515625" style="112" customWidth="1"/>
    <col min="7" max="7" width="13.42578125" style="110" customWidth="1"/>
    <col min="8" max="8" width="11.85546875" style="110" customWidth="1"/>
    <col min="9" max="9" width="10.5703125" style="112" customWidth="1"/>
    <col min="10" max="10" width="13.42578125" style="110" customWidth="1"/>
    <col min="11" max="11" width="10.85546875" style="110" customWidth="1"/>
    <col min="12" max="12" width="10.85546875" style="112" customWidth="1"/>
    <col min="13" max="13" width="14.42578125" style="110" customWidth="1"/>
    <col min="14" max="14" width="13.140625" style="110" customWidth="1"/>
    <col min="15" max="15" width="11.140625" style="112" customWidth="1"/>
    <col min="16" max="16" width="14.7109375" style="100" customWidth="1"/>
    <col min="17" max="17" width="12.85546875" style="100" customWidth="1"/>
    <col min="18" max="18" width="12.140625" style="100" customWidth="1"/>
    <col min="19" max="19" width="14.85546875" style="110" customWidth="1"/>
    <col min="20" max="20" width="12.7109375" style="110" customWidth="1"/>
    <col min="21" max="21" width="14.140625" style="112" customWidth="1"/>
    <col min="22" max="22" width="15.42578125" style="110" customWidth="1"/>
    <col min="23" max="256" width="9.140625" style="110"/>
    <col min="257" max="257" width="4.42578125" style="110" customWidth="1"/>
    <col min="258" max="258" width="13.7109375" style="110" customWidth="1"/>
    <col min="259" max="259" width="53" style="110" customWidth="1"/>
    <col min="260" max="260" width="10.140625" style="110" customWidth="1"/>
    <col min="261" max="261" width="11.140625" style="110" customWidth="1"/>
    <col min="262" max="262" width="11.28515625" style="110" customWidth="1"/>
    <col min="263" max="263" width="9.42578125" style="110" customWidth="1"/>
    <col min="264" max="264" width="11.85546875" style="110" customWidth="1"/>
    <col min="265" max="265" width="10.5703125" style="110" customWidth="1"/>
    <col min="266" max="266" width="9.42578125" style="110" customWidth="1"/>
    <col min="267" max="268" width="10.85546875" style="110" customWidth="1"/>
    <col min="269" max="269" width="9.42578125" style="110" customWidth="1"/>
    <col min="270" max="270" width="13.140625" style="110" customWidth="1"/>
    <col min="271" max="271" width="11.140625" style="110" customWidth="1"/>
    <col min="272" max="272" width="9.42578125" style="110" customWidth="1"/>
    <col min="273" max="273" width="12.85546875" style="110" customWidth="1"/>
    <col min="274" max="274" width="12.140625" style="110" customWidth="1"/>
    <col min="275" max="275" width="9.42578125" style="110" customWidth="1"/>
    <col min="276" max="276" width="12" style="110" customWidth="1"/>
    <col min="277" max="277" width="12.28515625" style="110" customWidth="1"/>
    <col min="278" max="278" width="15.42578125" style="110" customWidth="1"/>
    <col min="279" max="512" width="9.140625" style="110"/>
    <col min="513" max="513" width="4.42578125" style="110" customWidth="1"/>
    <col min="514" max="514" width="13.7109375" style="110" customWidth="1"/>
    <col min="515" max="515" width="53" style="110" customWidth="1"/>
    <col min="516" max="516" width="10.140625" style="110" customWidth="1"/>
    <col min="517" max="517" width="11.140625" style="110" customWidth="1"/>
    <col min="518" max="518" width="11.28515625" style="110" customWidth="1"/>
    <col min="519" max="519" width="9.42578125" style="110" customWidth="1"/>
    <col min="520" max="520" width="11.85546875" style="110" customWidth="1"/>
    <col min="521" max="521" width="10.5703125" style="110" customWidth="1"/>
    <col min="522" max="522" width="9.42578125" style="110" customWidth="1"/>
    <col min="523" max="524" width="10.85546875" style="110" customWidth="1"/>
    <col min="525" max="525" width="9.42578125" style="110" customWidth="1"/>
    <col min="526" max="526" width="13.140625" style="110" customWidth="1"/>
    <col min="527" max="527" width="11.140625" style="110" customWidth="1"/>
    <col min="528" max="528" width="9.42578125" style="110" customWidth="1"/>
    <col min="529" max="529" width="12.85546875" style="110" customWidth="1"/>
    <col min="530" max="530" width="12.140625" style="110" customWidth="1"/>
    <col min="531" max="531" width="9.42578125" style="110" customWidth="1"/>
    <col min="532" max="532" width="12" style="110" customWidth="1"/>
    <col min="533" max="533" width="12.28515625" style="110" customWidth="1"/>
    <col min="534" max="534" width="15.42578125" style="110" customWidth="1"/>
    <col min="535" max="768" width="9.140625" style="110"/>
    <col min="769" max="769" width="4.42578125" style="110" customWidth="1"/>
    <col min="770" max="770" width="13.7109375" style="110" customWidth="1"/>
    <col min="771" max="771" width="53" style="110" customWidth="1"/>
    <col min="772" max="772" width="10.140625" style="110" customWidth="1"/>
    <col min="773" max="773" width="11.140625" style="110" customWidth="1"/>
    <col min="774" max="774" width="11.28515625" style="110" customWidth="1"/>
    <col min="775" max="775" width="9.42578125" style="110" customWidth="1"/>
    <col min="776" max="776" width="11.85546875" style="110" customWidth="1"/>
    <col min="777" max="777" width="10.5703125" style="110" customWidth="1"/>
    <col min="778" max="778" width="9.42578125" style="110" customWidth="1"/>
    <col min="779" max="780" width="10.85546875" style="110" customWidth="1"/>
    <col min="781" max="781" width="9.42578125" style="110" customWidth="1"/>
    <col min="782" max="782" width="13.140625" style="110" customWidth="1"/>
    <col min="783" max="783" width="11.140625" style="110" customWidth="1"/>
    <col min="784" max="784" width="9.42578125" style="110" customWidth="1"/>
    <col min="785" max="785" width="12.85546875" style="110" customWidth="1"/>
    <col min="786" max="786" width="12.140625" style="110" customWidth="1"/>
    <col min="787" max="787" width="9.42578125" style="110" customWidth="1"/>
    <col min="788" max="788" width="12" style="110" customWidth="1"/>
    <col min="789" max="789" width="12.28515625" style="110" customWidth="1"/>
    <col min="790" max="790" width="15.42578125" style="110" customWidth="1"/>
    <col min="791" max="1024" width="9.140625" style="110"/>
    <col min="1025" max="1025" width="4.42578125" style="110" customWidth="1"/>
    <col min="1026" max="1026" width="13.7109375" style="110" customWidth="1"/>
    <col min="1027" max="1027" width="53" style="110" customWidth="1"/>
    <col min="1028" max="1028" width="10.140625" style="110" customWidth="1"/>
    <col min="1029" max="1029" width="11.140625" style="110" customWidth="1"/>
    <col min="1030" max="1030" width="11.28515625" style="110" customWidth="1"/>
    <col min="1031" max="1031" width="9.42578125" style="110" customWidth="1"/>
    <col min="1032" max="1032" width="11.85546875" style="110" customWidth="1"/>
    <col min="1033" max="1033" width="10.5703125" style="110" customWidth="1"/>
    <col min="1034" max="1034" width="9.42578125" style="110" customWidth="1"/>
    <col min="1035" max="1036" width="10.85546875" style="110" customWidth="1"/>
    <col min="1037" max="1037" width="9.42578125" style="110" customWidth="1"/>
    <col min="1038" max="1038" width="13.140625" style="110" customWidth="1"/>
    <col min="1039" max="1039" width="11.140625" style="110" customWidth="1"/>
    <col min="1040" max="1040" width="9.42578125" style="110" customWidth="1"/>
    <col min="1041" max="1041" width="12.85546875" style="110" customWidth="1"/>
    <col min="1042" max="1042" width="12.140625" style="110" customWidth="1"/>
    <col min="1043" max="1043" width="9.42578125" style="110" customWidth="1"/>
    <col min="1044" max="1044" width="12" style="110" customWidth="1"/>
    <col min="1045" max="1045" width="12.28515625" style="110" customWidth="1"/>
    <col min="1046" max="1046" width="15.42578125" style="110" customWidth="1"/>
    <col min="1047" max="1280" width="9.140625" style="110"/>
    <col min="1281" max="1281" width="4.42578125" style="110" customWidth="1"/>
    <col min="1282" max="1282" width="13.7109375" style="110" customWidth="1"/>
    <col min="1283" max="1283" width="53" style="110" customWidth="1"/>
    <col min="1284" max="1284" width="10.140625" style="110" customWidth="1"/>
    <col min="1285" max="1285" width="11.140625" style="110" customWidth="1"/>
    <col min="1286" max="1286" width="11.28515625" style="110" customWidth="1"/>
    <col min="1287" max="1287" width="9.42578125" style="110" customWidth="1"/>
    <col min="1288" max="1288" width="11.85546875" style="110" customWidth="1"/>
    <col min="1289" max="1289" width="10.5703125" style="110" customWidth="1"/>
    <col min="1290" max="1290" width="9.42578125" style="110" customWidth="1"/>
    <col min="1291" max="1292" width="10.85546875" style="110" customWidth="1"/>
    <col min="1293" max="1293" width="9.42578125" style="110" customWidth="1"/>
    <col min="1294" max="1294" width="13.140625" style="110" customWidth="1"/>
    <col min="1295" max="1295" width="11.140625" style="110" customWidth="1"/>
    <col min="1296" max="1296" width="9.42578125" style="110" customWidth="1"/>
    <col min="1297" max="1297" width="12.85546875" style="110" customWidth="1"/>
    <col min="1298" max="1298" width="12.140625" style="110" customWidth="1"/>
    <col min="1299" max="1299" width="9.42578125" style="110" customWidth="1"/>
    <col min="1300" max="1300" width="12" style="110" customWidth="1"/>
    <col min="1301" max="1301" width="12.28515625" style="110" customWidth="1"/>
    <col min="1302" max="1302" width="15.42578125" style="110" customWidth="1"/>
    <col min="1303" max="1536" width="9.140625" style="110"/>
    <col min="1537" max="1537" width="4.42578125" style="110" customWidth="1"/>
    <col min="1538" max="1538" width="13.7109375" style="110" customWidth="1"/>
    <col min="1539" max="1539" width="53" style="110" customWidth="1"/>
    <col min="1540" max="1540" width="10.140625" style="110" customWidth="1"/>
    <col min="1541" max="1541" width="11.140625" style="110" customWidth="1"/>
    <col min="1542" max="1542" width="11.28515625" style="110" customWidth="1"/>
    <col min="1543" max="1543" width="9.42578125" style="110" customWidth="1"/>
    <col min="1544" max="1544" width="11.85546875" style="110" customWidth="1"/>
    <col min="1545" max="1545" width="10.5703125" style="110" customWidth="1"/>
    <col min="1546" max="1546" width="9.42578125" style="110" customWidth="1"/>
    <col min="1547" max="1548" width="10.85546875" style="110" customWidth="1"/>
    <col min="1549" max="1549" width="9.42578125" style="110" customWidth="1"/>
    <col min="1550" max="1550" width="13.140625" style="110" customWidth="1"/>
    <col min="1551" max="1551" width="11.140625" style="110" customWidth="1"/>
    <col min="1552" max="1552" width="9.42578125" style="110" customWidth="1"/>
    <col min="1553" max="1553" width="12.85546875" style="110" customWidth="1"/>
    <col min="1554" max="1554" width="12.140625" style="110" customWidth="1"/>
    <col min="1555" max="1555" width="9.42578125" style="110" customWidth="1"/>
    <col min="1556" max="1556" width="12" style="110" customWidth="1"/>
    <col min="1557" max="1557" width="12.28515625" style="110" customWidth="1"/>
    <col min="1558" max="1558" width="15.42578125" style="110" customWidth="1"/>
    <col min="1559" max="1792" width="9.140625" style="110"/>
    <col min="1793" max="1793" width="4.42578125" style="110" customWidth="1"/>
    <col min="1794" max="1794" width="13.7109375" style="110" customWidth="1"/>
    <col min="1795" max="1795" width="53" style="110" customWidth="1"/>
    <col min="1796" max="1796" width="10.140625" style="110" customWidth="1"/>
    <col min="1797" max="1797" width="11.140625" style="110" customWidth="1"/>
    <col min="1798" max="1798" width="11.28515625" style="110" customWidth="1"/>
    <col min="1799" max="1799" width="9.42578125" style="110" customWidth="1"/>
    <col min="1800" max="1800" width="11.85546875" style="110" customWidth="1"/>
    <col min="1801" max="1801" width="10.5703125" style="110" customWidth="1"/>
    <col min="1802" max="1802" width="9.42578125" style="110" customWidth="1"/>
    <col min="1803" max="1804" width="10.85546875" style="110" customWidth="1"/>
    <col min="1805" max="1805" width="9.42578125" style="110" customWidth="1"/>
    <col min="1806" max="1806" width="13.140625" style="110" customWidth="1"/>
    <col min="1807" max="1807" width="11.140625" style="110" customWidth="1"/>
    <col min="1808" max="1808" width="9.42578125" style="110" customWidth="1"/>
    <col min="1809" max="1809" width="12.85546875" style="110" customWidth="1"/>
    <col min="1810" max="1810" width="12.140625" style="110" customWidth="1"/>
    <col min="1811" max="1811" width="9.42578125" style="110" customWidth="1"/>
    <col min="1812" max="1812" width="12" style="110" customWidth="1"/>
    <col min="1813" max="1813" width="12.28515625" style="110" customWidth="1"/>
    <col min="1814" max="1814" width="15.42578125" style="110" customWidth="1"/>
    <col min="1815" max="2048" width="9.140625" style="110"/>
    <col min="2049" max="2049" width="4.42578125" style="110" customWidth="1"/>
    <col min="2050" max="2050" width="13.7109375" style="110" customWidth="1"/>
    <col min="2051" max="2051" width="53" style="110" customWidth="1"/>
    <col min="2052" max="2052" width="10.140625" style="110" customWidth="1"/>
    <col min="2053" max="2053" width="11.140625" style="110" customWidth="1"/>
    <col min="2054" max="2054" width="11.28515625" style="110" customWidth="1"/>
    <col min="2055" max="2055" width="9.42578125" style="110" customWidth="1"/>
    <col min="2056" max="2056" width="11.85546875" style="110" customWidth="1"/>
    <col min="2057" max="2057" width="10.5703125" style="110" customWidth="1"/>
    <col min="2058" max="2058" width="9.42578125" style="110" customWidth="1"/>
    <col min="2059" max="2060" width="10.85546875" style="110" customWidth="1"/>
    <col min="2061" max="2061" width="9.42578125" style="110" customWidth="1"/>
    <col min="2062" max="2062" width="13.140625" style="110" customWidth="1"/>
    <col min="2063" max="2063" width="11.140625" style="110" customWidth="1"/>
    <col min="2064" max="2064" width="9.42578125" style="110" customWidth="1"/>
    <col min="2065" max="2065" width="12.85546875" style="110" customWidth="1"/>
    <col min="2066" max="2066" width="12.140625" style="110" customWidth="1"/>
    <col min="2067" max="2067" width="9.42578125" style="110" customWidth="1"/>
    <col min="2068" max="2068" width="12" style="110" customWidth="1"/>
    <col min="2069" max="2069" width="12.28515625" style="110" customWidth="1"/>
    <col min="2070" max="2070" width="15.42578125" style="110" customWidth="1"/>
    <col min="2071" max="2304" width="9.140625" style="110"/>
    <col min="2305" max="2305" width="4.42578125" style="110" customWidth="1"/>
    <col min="2306" max="2306" width="13.7109375" style="110" customWidth="1"/>
    <col min="2307" max="2307" width="53" style="110" customWidth="1"/>
    <col min="2308" max="2308" width="10.140625" style="110" customWidth="1"/>
    <col min="2309" max="2309" width="11.140625" style="110" customWidth="1"/>
    <col min="2310" max="2310" width="11.28515625" style="110" customWidth="1"/>
    <col min="2311" max="2311" width="9.42578125" style="110" customWidth="1"/>
    <col min="2312" max="2312" width="11.85546875" style="110" customWidth="1"/>
    <col min="2313" max="2313" width="10.5703125" style="110" customWidth="1"/>
    <col min="2314" max="2314" width="9.42578125" style="110" customWidth="1"/>
    <col min="2315" max="2316" width="10.85546875" style="110" customWidth="1"/>
    <col min="2317" max="2317" width="9.42578125" style="110" customWidth="1"/>
    <col min="2318" max="2318" width="13.140625" style="110" customWidth="1"/>
    <col min="2319" max="2319" width="11.140625" style="110" customWidth="1"/>
    <col min="2320" max="2320" width="9.42578125" style="110" customWidth="1"/>
    <col min="2321" max="2321" width="12.85546875" style="110" customWidth="1"/>
    <col min="2322" max="2322" width="12.140625" style="110" customWidth="1"/>
    <col min="2323" max="2323" width="9.42578125" style="110" customWidth="1"/>
    <col min="2324" max="2324" width="12" style="110" customWidth="1"/>
    <col min="2325" max="2325" width="12.28515625" style="110" customWidth="1"/>
    <col min="2326" max="2326" width="15.42578125" style="110" customWidth="1"/>
    <col min="2327" max="2560" width="9.140625" style="110"/>
    <col min="2561" max="2561" width="4.42578125" style="110" customWidth="1"/>
    <col min="2562" max="2562" width="13.7109375" style="110" customWidth="1"/>
    <col min="2563" max="2563" width="53" style="110" customWidth="1"/>
    <col min="2564" max="2564" width="10.140625" style="110" customWidth="1"/>
    <col min="2565" max="2565" width="11.140625" style="110" customWidth="1"/>
    <col min="2566" max="2566" width="11.28515625" style="110" customWidth="1"/>
    <col min="2567" max="2567" width="9.42578125" style="110" customWidth="1"/>
    <col min="2568" max="2568" width="11.85546875" style="110" customWidth="1"/>
    <col min="2569" max="2569" width="10.5703125" style="110" customWidth="1"/>
    <col min="2570" max="2570" width="9.42578125" style="110" customWidth="1"/>
    <col min="2571" max="2572" width="10.85546875" style="110" customWidth="1"/>
    <col min="2573" max="2573" width="9.42578125" style="110" customWidth="1"/>
    <col min="2574" max="2574" width="13.140625" style="110" customWidth="1"/>
    <col min="2575" max="2575" width="11.140625" style="110" customWidth="1"/>
    <col min="2576" max="2576" width="9.42578125" style="110" customWidth="1"/>
    <col min="2577" max="2577" width="12.85546875" style="110" customWidth="1"/>
    <col min="2578" max="2578" width="12.140625" style="110" customWidth="1"/>
    <col min="2579" max="2579" width="9.42578125" style="110" customWidth="1"/>
    <col min="2580" max="2580" width="12" style="110" customWidth="1"/>
    <col min="2581" max="2581" width="12.28515625" style="110" customWidth="1"/>
    <col min="2582" max="2582" width="15.42578125" style="110" customWidth="1"/>
    <col min="2583" max="2816" width="9.140625" style="110"/>
    <col min="2817" max="2817" width="4.42578125" style="110" customWidth="1"/>
    <col min="2818" max="2818" width="13.7109375" style="110" customWidth="1"/>
    <col min="2819" max="2819" width="53" style="110" customWidth="1"/>
    <col min="2820" max="2820" width="10.140625" style="110" customWidth="1"/>
    <col min="2821" max="2821" width="11.140625" style="110" customWidth="1"/>
    <col min="2822" max="2822" width="11.28515625" style="110" customWidth="1"/>
    <col min="2823" max="2823" width="9.42578125" style="110" customWidth="1"/>
    <col min="2824" max="2824" width="11.85546875" style="110" customWidth="1"/>
    <col min="2825" max="2825" width="10.5703125" style="110" customWidth="1"/>
    <col min="2826" max="2826" width="9.42578125" style="110" customWidth="1"/>
    <col min="2827" max="2828" width="10.85546875" style="110" customWidth="1"/>
    <col min="2829" max="2829" width="9.42578125" style="110" customWidth="1"/>
    <col min="2830" max="2830" width="13.140625" style="110" customWidth="1"/>
    <col min="2831" max="2831" width="11.140625" style="110" customWidth="1"/>
    <col min="2832" max="2832" width="9.42578125" style="110" customWidth="1"/>
    <col min="2833" max="2833" width="12.85546875" style="110" customWidth="1"/>
    <col min="2834" max="2834" width="12.140625" style="110" customWidth="1"/>
    <col min="2835" max="2835" width="9.42578125" style="110" customWidth="1"/>
    <col min="2836" max="2836" width="12" style="110" customWidth="1"/>
    <col min="2837" max="2837" width="12.28515625" style="110" customWidth="1"/>
    <col min="2838" max="2838" width="15.42578125" style="110" customWidth="1"/>
    <col min="2839" max="3072" width="9.140625" style="110"/>
    <col min="3073" max="3073" width="4.42578125" style="110" customWidth="1"/>
    <col min="3074" max="3074" width="13.7109375" style="110" customWidth="1"/>
    <col min="3075" max="3075" width="53" style="110" customWidth="1"/>
    <col min="3076" max="3076" width="10.140625" style="110" customWidth="1"/>
    <col min="3077" max="3077" width="11.140625" style="110" customWidth="1"/>
    <col min="3078" max="3078" width="11.28515625" style="110" customWidth="1"/>
    <col min="3079" max="3079" width="9.42578125" style="110" customWidth="1"/>
    <col min="3080" max="3080" width="11.85546875" style="110" customWidth="1"/>
    <col min="3081" max="3081" width="10.5703125" style="110" customWidth="1"/>
    <col min="3082" max="3082" width="9.42578125" style="110" customWidth="1"/>
    <col min="3083" max="3084" width="10.85546875" style="110" customWidth="1"/>
    <col min="3085" max="3085" width="9.42578125" style="110" customWidth="1"/>
    <col min="3086" max="3086" width="13.140625" style="110" customWidth="1"/>
    <col min="3087" max="3087" width="11.140625" style="110" customWidth="1"/>
    <col min="3088" max="3088" width="9.42578125" style="110" customWidth="1"/>
    <col min="3089" max="3089" width="12.85546875" style="110" customWidth="1"/>
    <col min="3090" max="3090" width="12.140625" style="110" customWidth="1"/>
    <col min="3091" max="3091" width="9.42578125" style="110" customWidth="1"/>
    <col min="3092" max="3092" width="12" style="110" customWidth="1"/>
    <col min="3093" max="3093" width="12.28515625" style="110" customWidth="1"/>
    <col min="3094" max="3094" width="15.42578125" style="110" customWidth="1"/>
    <col min="3095" max="3328" width="9.140625" style="110"/>
    <col min="3329" max="3329" width="4.42578125" style="110" customWidth="1"/>
    <col min="3330" max="3330" width="13.7109375" style="110" customWidth="1"/>
    <col min="3331" max="3331" width="53" style="110" customWidth="1"/>
    <col min="3332" max="3332" width="10.140625" style="110" customWidth="1"/>
    <col min="3333" max="3333" width="11.140625" style="110" customWidth="1"/>
    <col min="3334" max="3334" width="11.28515625" style="110" customWidth="1"/>
    <col min="3335" max="3335" width="9.42578125" style="110" customWidth="1"/>
    <col min="3336" max="3336" width="11.85546875" style="110" customWidth="1"/>
    <col min="3337" max="3337" width="10.5703125" style="110" customWidth="1"/>
    <col min="3338" max="3338" width="9.42578125" style="110" customWidth="1"/>
    <col min="3339" max="3340" width="10.85546875" style="110" customWidth="1"/>
    <col min="3341" max="3341" width="9.42578125" style="110" customWidth="1"/>
    <col min="3342" max="3342" width="13.140625" style="110" customWidth="1"/>
    <col min="3343" max="3343" width="11.140625" style="110" customWidth="1"/>
    <col min="3344" max="3344" width="9.42578125" style="110" customWidth="1"/>
    <col min="3345" max="3345" width="12.85546875" style="110" customWidth="1"/>
    <col min="3346" max="3346" width="12.140625" style="110" customWidth="1"/>
    <col min="3347" max="3347" width="9.42578125" style="110" customWidth="1"/>
    <col min="3348" max="3348" width="12" style="110" customWidth="1"/>
    <col min="3349" max="3349" width="12.28515625" style="110" customWidth="1"/>
    <col min="3350" max="3350" width="15.42578125" style="110" customWidth="1"/>
    <col min="3351" max="3584" width="9.140625" style="110"/>
    <col min="3585" max="3585" width="4.42578125" style="110" customWidth="1"/>
    <col min="3586" max="3586" width="13.7109375" style="110" customWidth="1"/>
    <col min="3587" max="3587" width="53" style="110" customWidth="1"/>
    <col min="3588" max="3588" width="10.140625" style="110" customWidth="1"/>
    <col min="3589" max="3589" width="11.140625" style="110" customWidth="1"/>
    <col min="3590" max="3590" width="11.28515625" style="110" customWidth="1"/>
    <col min="3591" max="3591" width="9.42578125" style="110" customWidth="1"/>
    <col min="3592" max="3592" width="11.85546875" style="110" customWidth="1"/>
    <col min="3593" max="3593" width="10.5703125" style="110" customWidth="1"/>
    <col min="3594" max="3594" width="9.42578125" style="110" customWidth="1"/>
    <col min="3595" max="3596" width="10.85546875" style="110" customWidth="1"/>
    <col min="3597" max="3597" width="9.42578125" style="110" customWidth="1"/>
    <col min="3598" max="3598" width="13.140625" style="110" customWidth="1"/>
    <col min="3599" max="3599" width="11.140625" style="110" customWidth="1"/>
    <col min="3600" max="3600" width="9.42578125" style="110" customWidth="1"/>
    <col min="3601" max="3601" width="12.85546875" style="110" customWidth="1"/>
    <col min="3602" max="3602" width="12.140625" style="110" customWidth="1"/>
    <col min="3603" max="3603" width="9.42578125" style="110" customWidth="1"/>
    <col min="3604" max="3604" width="12" style="110" customWidth="1"/>
    <col min="3605" max="3605" width="12.28515625" style="110" customWidth="1"/>
    <col min="3606" max="3606" width="15.42578125" style="110" customWidth="1"/>
    <col min="3607" max="3840" width="9.140625" style="110"/>
    <col min="3841" max="3841" width="4.42578125" style="110" customWidth="1"/>
    <col min="3842" max="3842" width="13.7109375" style="110" customWidth="1"/>
    <col min="3843" max="3843" width="53" style="110" customWidth="1"/>
    <col min="3844" max="3844" width="10.140625" style="110" customWidth="1"/>
    <col min="3845" max="3845" width="11.140625" style="110" customWidth="1"/>
    <col min="3846" max="3846" width="11.28515625" style="110" customWidth="1"/>
    <col min="3847" max="3847" width="9.42578125" style="110" customWidth="1"/>
    <col min="3848" max="3848" width="11.85546875" style="110" customWidth="1"/>
    <col min="3849" max="3849" width="10.5703125" style="110" customWidth="1"/>
    <col min="3850" max="3850" width="9.42578125" style="110" customWidth="1"/>
    <col min="3851" max="3852" width="10.85546875" style="110" customWidth="1"/>
    <col min="3853" max="3853" width="9.42578125" style="110" customWidth="1"/>
    <col min="3854" max="3854" width="13.140625" style="110" customWidth="1"/>
    <col min="3855" max="3855" width="11.140625" style="110" customWidth="1"/>
    <col min="3856" max="3856" width="9.42578125" style="110" customWidth="1"/>
    <col min="3857" max="3857" width="12.85546875" style="110" customWidth="1"/>
    <col min="3858" max="3858" width="12.140625" style="110" customWidth="1"/>
    <col min="3859" max="3859" width="9.42578125" style="110" customWidth="1"/>
    <col min="3860" max="3860" width="12" style="110" customWidth="1"/>
    <col min="3861" max="3861" width="12.28515625" style="110" customWidth="1"/>
    <col min="3862" max="3862" width="15.42578125" style="110" customWidth="1"/>
    <col min="3863" max="4096" width="9.140625" style="110"/>
    <col min="4097" max="4097" width="4.42578125" style="110" customWidth="1"/>
    <col min="4098" max="4098" width="13.7109375" style="110" customWidth="1"/>
    <col min="4099" max="4099" width="53" style="110" customWidth="1"/>
    <col min="4100" max="4100" width="10.140625" style="110" customWidth="1"/>
    <col min="4101" max="4101" width="11.140625" style="110" customWidth="1"/>
    <col min="4102" max="4102" width="11.28515625" style="110" customWidth="1"/>
    <col min="4103" max="4103" width="9.42578125" style="110" customWidth="1"/>
    <col min="4104" max="4104" width="11.85546875" style="110" customWidth="1"/>
    <col min="4105" max="4105" width="10.5703125" style="110" customWidth="1"/>
    <col min="4106" max="4106" width="9.42578125" style="110" customWidth="1"/>
    <col min="4107" max="4108" width="10.85546875" style="110" customWidth="1"/>
    <col min="4109" max="4109" width="9.42578125" style="110" customWidth="1"/>
    <col min="4110" max="4110" width="13.140625" style="110" customWidth="1"/>
    <col min="4111" max="4111" width="11.140625" style="110" customWidth="1"/>
    <col min="4112" max="4112" width="9.42578125" style="110" customWidth="1"/>
    <col min="4113" max="4113" width="12.85546875" style="110" customWidth="1"/>
    <col min="4114" max="4114" width="12.140625" style="110" customWidth="1"/>
    <col min="4115" max="4115" width="9.42578125" style="110" customWidth="1"/>
    <col min="4116" max="4116" width="12" style="110" customWidth="1"/>
    <col min="4117" max="4117" width="12.28515625" style="110" customWidth="1"/>
    <col min="4118" max="4118" width="15.42578125" style="110" customWidth="1"/>
    <col min="4119" max="4352" width="9.140625" style="110"/>
    <col min="4353" max="4353" width="4.42578125" style="110" customWidth="1"/>
    <col min="4354" max="4354" width="13.7109375" style="110" customWidth="1"/>
    <col min="4355" max="4355" width="53" style="110" customWidth="1"/>
    <col min="4356" max="4356" width="10.140625" style="110" customWidth="1"/>
    <col min="4357" max="4357" width="11.140625" style="110" customWidth="1"/>
    <col min="4358" max="4358" width="11.28515625" style="110" customWidth="1"/>
    <col min="4359" max="4359" width="9.42578125" style="110" customWidth="1"/>
    <col min="4360" max="4360" width="11.85546875" style="110" customWidth="1"/>
    <col min="4361" max="4361" width="10.5703125" style="110" customWidth="1"/>
    <col min="4362" max="4362" width="9.42578125" style="110" customWidth="1"/>
    <col min="4363" max="4364" width="10.85546875" style="110" customWidth="1"/>
    <col min="4365" max="4365" width="9.42578125" style="110" customWidth="1"/>
    <col min="4366" max="4366" width="13.140625" style="110" customWidth="1"/>
    <col min="4367" max="4367" width="11.140625" style="110" customWidth="1"/>
    <col min="4368" max="4368" width="9.42578125" style="110" customWidth="1"/>
    <col min="4369" max="4369" width="12.85546875" style="110" customWidth="1"/>
    <col min="4370" max="4370" width="12.140625" style="110" customWidth="1"/>
    <col min="4371" max="4371" width="9.42578125" style="110" customWidth="1"/>
    <col min="4372" max="4372" width="12" style="110" customWidth="1"/>
    <col min="4373" max="4373" width="12.28515625" style="110" customWidth="1"/>
    <col min="4374" max="4374" width="15.42578125" style="110" customWidth="1"/>
    <col min="4375" max="4608" width="9.140625" style="110"/>
    <col min="4609" max="4609" width="4.42578125" style="110" customWidth="1"/>
    <col min="4610" max="4610" width="13.7109375" style="110" customWidth="1"/>
    <col min="4611" max="4611" width="53" style="110" customWidth="1"/>
    <col min="4612" max="4612" width="10.140625" style="110" customWidth="1"/>
    <col min="4613" max="4613" width="11.140625" style="110" customWidth="1"/>
    <col min="4614" max="4614" width="11.28515625" style="110" customWidth="1"/>
    <col min="4615" max="4615" width="9.42578125" style="110" customWidth="1"/>
    <col min="4616" max="4616" width="11.85546875" style="110" customWidth="1"/>
    <col min="4617" max="4617" width="10.5703125" style="110" customWidth="1"/>
    <col min="4618" max="4618" width="9.42578125" style="110" customWidth="1"/>
    <col min="4619" max="4620" width="10.85546875" style="110" customWidth="1"/>
    <col min="4621" max="4621" width="9.42578125" style="110" customWidth="1"/>
    <col min="4622" max="4622" width="13.140625" style="110" customWidth="1"/>
    <col min="4623" max="4623" width="11.140625" style="110" customWidth="1"/>
    <col min="4624" max="4624" width="9.42578125" style="110" customWidth="1"/>
    <col min="4625" max="4625" width="12.85546875" style="110" customWidth="1"/>
    <col min="4626" max="4626" width="12.140625" style="110" customWidth="1"/>
    <col min="4627" max="4627" width="9.42578125" style="110" customWidth="1"/>
    <col min="4628" max="4628" width="12" style="110" customWidth="1"/>
    <col min="4629" max="4629" width="12.28515625" style="110" customWidth="1"/>
    <col min="4630" max="4630" width="15.42578125" style="110" customWidth="1"/>
    <col min="4631" max="4864" width="9.140625" style="110"/>
    <col min="4865" max="4865" width="4.42578125" style="110" customWidth="1"/>
    <col min="4866" max="4866" width="13.7109375" style="110" customWidth="1"/>
    <col min="4867" max="4867" width="53" style="110" customWidth="1"/>
    <col min="4868" max="4868" width="10.140625" style="110" customWidth="1"/>
    <col min="4869" max="4869" width="11.140625" style="110" customWidth="1"/>
    <col min="4870" max="4870" width="11.28515625" style="110" customWidth="1"/>
    <col min="4871" max="4871" width="9.42578125" style="110" customWidth="1"/>
    <col min="4872" max="4872" width="11.85546875" style="110" customWidth="1"/>
    <col min="4873" max="4873" width="10.5703125" style="110" customWidth="1"/>
    <col min="4874" max="4874" width="9.42578125" style="110" customWidth="1"/>
    <col min="4875" max="4876" width="10.85546875" style="110" customWidth="1"/>
    <col min="4877" max="4877" width="9.42578125" style="110" customWidth="1"/>
    <col min="4878" max="4878" width="13.140625" style="110" customWidth="1"/>
    <col min="4879" max="4879" width="11.140625" style="110" customWidth="1"/>
    <col min="4880" max="4880" width="9.42578125" style="110" customWidth="1"/>
    <col min="4881" max="4881" width="12.85546875" style="110" customWidth="1"/>
    <col min="4882" max="4882" width="12.140625" style="110" customWidth="1"/>
    <col min="4883" max="4883" width="9.42578125" style="110" customWidth="1"/>
    <col min="4884" max="4884" width="12" style="110" customWidth="1"/>
    <col min="4885" max="4885" width="12.28515625" style="110" customWidth="1"/>
    <col min="4886" max="4886" width="15.42578125" style="110" customWidth="1"/>
    <col min="4887" max="5120" width="9.140625" style="110"/>
    <col min="5121" max="5121" width="4.42578125" style="110" customWidth="1"/>
    <col min="5122" max="5122" width="13.7109375" style="110" customWidth="1"/>
    <col min="5123" max="5123" width="53" style="110" customWidth="1"/>
    <col min="5124" max="5124" width="10.140625" style="110" customWidth="1"/>
    <col min="5125" max="5125" width="11.140625" style="110" customWidth="1"/>
    <col min="5126" max="5126" width="11.28515625" style="110" customWidth="1"/>
    <col min="5127" max="5127" width="9.42578125" style="110" customWidth="1"/>
    <col min="5128" max="5128" width="11.85546875" style="110" customWidth="1"/>
    <col min="5129" max="5129" width="10.5703125" style="110" customWidth="1"/>
    <col min="5130" max="5130" width="9.42578125" style="110" customWidth="1"/>
    <col min="5131" max="5132" width="10.85546875" style="110" customWidth="1"/>
    <col min="5133" max="5133" width="9.42578125" style="110" customWidth="1"/>
    <col min="5134" max="5134" width="13.140625" style="110" customWidth="1"/>
    <col min="5135" max="5135" width="11.140625" style="110" customWidth="1"/>
    <col min="5136" max="5136" width="9.42578125" style="110" customWidth="1"/>
    <col min="5137" max="5137" width="12.85546875" style="110" customWidth="1"/>
    <col min="5138" max="5138" width="12.140625" style="110" customWidth="1"/>
    <col min="5139" max="5139" width="9.42578125" style="110" customWidth="1"/>
    <col min="5140" max="5140" width="12" style="110" customWidth="1"/>
    <col min="5141" max="5141" width="12.28515625" style="110" customWidth="1"/>
    <col min="5142" max="5142" width="15.42578125" style="110" customWidth="1"/>
    <col min="5143" max="5376" width="9.140625" style="110"/>
    <col min="5377" max="5377" width="4.42578125" style="110" customWidth="1"/>
    <col min="5378" max="5378" width="13.7109375" style="110" customWidth="1"/>
    <col min="5379" max="5379" width="53" style="110" customWidth="1"/>
    <col min="5380" max="5380" width="10.140625" style="110" customWidth="1"/>
    <col min="5381" max="5381" width="11.140625" style="110" customWidth="1"/>
    <col min="5382" max="5382" width="11.28515625" style="110" customWidth="1"/>
    <col min="5383" max="5383" width="9.42578125" style="110" customWidth="1"/>
    <col min="5384" max="5384" width="11.85546875" style="110" customWidth="1"/>
    <col min="5385" max="5385" width="10.5703125" style="110" customWidth="1"/>
    <col min="5386" max="5386" width="9.42578125" style="110" customWidth="1"/>
    <col min="5387" max="5388" width="10.85546875" style="110" customWidth="1"/>
    <col min="5389" max="5389" width="9.42578125" style="110" customWidth="1"/>
    <col min="5390" max="5390" width="13.140625" style="110" customWidth="1"/>
    <col min="5391" max="5391" width="11.140625" style="110" customWidth="1"/>
    <col min="5392" max="5392" width="9.42578125" style="110" customWidth="1"/>
    <col min="5393" max="5393" width="12.85546875" style="110" customWidth="1"/>
    <col min="5394" max="5394" width="12.140625" style="110" customWidth="1"/>
    <col min="5395" max="5395" width="9.42578125" style="110" customWidth="1"/>
    <col min="5396" max="5396" width="12" style="110" customWidth="1"/>
    <col min="5397" max="5397" width="12.28515625" style="110" customWidth="1"/>
    <col min="5398" max="5398" width="15.42578125" style="110" customWidth="1"/>
    <col min="5399" max="5632" width="9.140625" style="110"/>
    <col min="5633" max="5633" width="4.42578125" style="110" customWidth="1"/>
    <col min="5634" max="5634" width="13.7109375" style="110" customWidth="1"/>
    <col min="5635" max="5635" width="53" style="110" customWidth="1"/>
    <col min="5636" max="5636" width="10.140625" style="110" customWidth="1"/>
    <col min="5637" max="5637" width="11.140625" style="110" customWidth="1"/>
    <col min="5638" max="5638" width="11.28515625" style="110" customWidth="1"/>
    <col min="5639" max="5639" width="9.42578125" style="110" customWidth="1"/>
    <col min="5640" max="5640" width="11.85546875" style="110" customWidth="1"/>
    <col min="5641" max="5641" width="10.5703125" style="110" customWidth="1"/>
    <col min="5642" max="5642" width="9.42578125" style="110" customWidth="1"/>
    <col min="5643" max="5644" width="10.85546875" style="110" customWidth="1"/>
    <col min="5645" max="5645" width="9.42578125" style="110" customWidth="1"/>
    <col min="5646" max="5646" width="13.140625" style="110" customWidth="1"/>
    <col min="5647" max="5647" width="11.140625" style="110" customWidth="1"/>
    <col min="5648" max="5648" width="9.42578125" style="110" customWidth="1"/>
    <col min="5649" max="5649" width="12.85546875" style="110" customWidth="1"/>
    <col min="5650" max="5650" width="12.140625" style="110" customWidth="1"/>
    <col min="5651" max="5651" width="9.42578125" style="110" customWidth="1"/>
    <col min="5652" max="5652" width="12" style="110" customWidth="1"/>
    <col min="5653" max="5653" width="12.28515625" style="110" customWidth="1"/>
    <col min="5654" max="5654" width="15.42578125" style="110" customWidth="1"/>
    <col min="5655" max="5888" width="9.140625" style="110"/>
    <col min="5889" max="5889" width="4.42578125" style="110" customWidth="1"/>
    <col min="5890" max="5890" width="13.7109375" style="110" customWidth="1"/>
    <col min="5891" max="5891" width="53" style="110" customWidth="1"/>
    <col min="5892" max="5892" width="10.140625" style="110" customWidth="1"/>
    <col min="5893" max="5893" width="11.140625" style="110" customWidth="1"/>
    <col min="5894" max="5894" width="11.28515625" style="110" customWidth="1"/>
    <col min="5895" max="5895" width="9.42578125" style="110" customWidth="1"/>
    <col min="5896" max="5896" width="11.85546875" style="110" customWidth="1"/>
    <col min="5897" max="5897" width="10.5703125" style="110" customWidth="1"/>
    <col min="5898" max="5898" width="9.42578125" style="110" customWidth="1"/>
    <col min="5899" max="5900" width="10.85546875" style="110" customWidth="1"/>
    <col min="5901" max="5901" width="9.42578125" style="110" customWidth="1"/>
    <col min="5902" max="5902" width="13.140625" style="110" customWidth="1"/>
    <col min="5903" max="5903" width="11.140625" style="110" customWidth="1"/>
    <col min="5904" max="5904" width="9.42578125" style="110" customWidth="1"/>
    <col min="5905" max="5905" width="12.85546875" style="110" customWidth="1"/>
    <col min="5906" max="5906" width="12.140625" style="110" customWidth="1"/>
    <col min="5907" max="5907" width="9.42578125" style="110" customWidth="1"/>
    <col min="5908" max="5908" width="12" style="110" customWidth="1"/>
    <col min="5909" max="5909" width="12.28515625" style="110" customWidth="1"/>
    <col min="5910" max="5910" width="15.42578125" style="110" customWidth="1"/>
    <col min="5911" max="6144" width="9.140625" style="110"/>
    <col min="6145" max="6145" width="4.42578125" style="110" customWidth="1"/>
    <col min="6146" max="6146" width="13.7109375" style="110" customWidth="1"/>
    <col min="6147" max="6147" width="53" style="110" customWidth="1"/>
    <col min="6148" max="6148" width="10.140625" style="110" customWidth="1"/>
    <col min="6149" max="6149" width="11.140625" style="110" customWidth="1"/>
    <col min="6150" max="6150" width="11.28515625" style="110" customWidth="1"/>
    <col min="6151" max="6151" width="9.42578125" style="110" customWidth="1"/>
    <col min="6152" max="6152" width="11.85546875" style="110" customWidth="1"/>
    <col min="6153" max="6153" width="10.5703125" style="110" customWidth="1"/>
    <col min="6154" max="6154" width="9.42578125" style="110" customWidth="1"/>
    <col min="6155" max="6156" width="10.85546875" style="110" customWidth="1"/>
    <col min="6157" max="6157" width="9.42578125" style="110" customWidth="1"/>
    <col min="6158" max="6158" width="13.140625" style="110" customWidth="1"/>
    <col min="6159" max="6159" width="11.140625" style="110" customWidth="1"/>
    <col min="6160" max="6160" width="9.42578125" style="110" customWidth="1"/>
    <col min="6161" max="6161" width="12.85546875" style="110" customWidth="1"/>
    <col min="6162" max="6162" width="12.140625" style="110" customWidth="1"/>
    <col min="6163" max="6163" width="9.42578125" style="110" customWidth="1"/>
    <col min="6164" max="6164" width="12" style="110" customWidth="1"/>
    <col min="6165" max="6165" width="12.28515625" style="110" customWidth="1"/>
    <col min="6166" max="6166" width="15.42578125" style="110" customWidth="1"/>
    <col min="6167" max="6400" width="9.140625" style="110"/>
    <col min="6401" max="6401" width="4.42578125" style="110" customWidth="1"/>
    <col min="6402" max="6402" width="13.7109375" style="110" customWidth="1"/>
    <col min="6403" max="6403" width="53" style="110" customWidth="1"/>
    <col min="6404" max="6404" width="10.140625" style="110" customWidth="1"/>
    <col min="6405" max="6405" width="11.140625" style="110" customWidth="1"/>
    <col min="6406" max="6406" width="11.28515625" style="110" customWidth="1"/>
    <col min="6407" max="6407" width="9.42578125" style="110" customWidth="1"/>
    <col min="6408" max="6408" width="11.85546875" style="110" customWidth="1"/>
    <col min="6409" max="6409" width="10.5703125" style="110" customWidth="1"/>
    <col min="6410" max="6410" width="9.42578125" style="110" customWidth="1"/>
    <col min="6411" max="6412" width="10.85546875" style="110" customWidth="1"/>
    <col min="6413" max="6413" width="9.42578125" style="110" customWidth="1"/>
    <col min="6414" max="6414" width="13.140625" style="110" customWidth="1"/>
    <col min="6415" max="6415" width="11.140625" style="110" customWidth="1"/>
    <col min="6416" max="6416" width="9.42578125" style="110" customWidth="1"/>
    <col min="6417" max="6417" width="12.85546875" style="110" customWidth="1"/>
    <col min="6418" max="6418" width="12.140625" style="110" customWidth="1"/>
    <col min="6419" max="6419" width="9.42578125" style="110" customWidth="1"/>
    <col min="6420" max="6420" width="12" style="110" customWidth="1"/>
    <col min="6421" max="6421" width="12.28515625" style="110" customWidth="1"/>
    <col min="6422" max="6422" width="15.42578125" style="110" customWidth="1"/>
    <col min="6423" max="6656" width="9.140625" style="110"/>
    <col min="6657" max="6657" width="4.42578125" style="110" customWidth="1"/>
    <col min="6658" max="6658" width="13.7109375" style="110" customWidth="1"/>
    <col min="6659" max="6659" width="53" style="110" customWidth="1"/>
    <col min="6660" max="6660" width="10.140625" style="110" customWidth="1"/>
    <col min="6661" max="6661" width="11.140625" style="110" customWidth="1"/>
    <col min="6662" max="6662" width="11.28515625" style="110" customWidth="1"/>
    <col min="6663" max="6663" width="9.42578125" style="110" customWidth="1"/>
    <col min="6664" max="6664" width="11.85546875" style="110" customWidth="1"/>
    <col min="6665" max="6665" width="10.5703125" style="110" customWidth="1"/>
    <col min="6666" max="6666" width="9.42578125" style="110" customWidth="1"/>
    <col min="6667" max="6668" width="10.85546875" style="110" customWidth="1"/>
    <col min="6669" max="6669" width="9.42578125" style="110" customWidth="1"/>
    <col min="6670" max="6670" width="13.140625" style="110" customWidth="1"/>
    <col min="6671" max="6671" width="11.140625" style="110" customWidth="1"/>
    <col min="6672" max="6672" width="9.42578125" style="110" customWidth="1"/>
    <col min="6673" max="6673" width="12.85546875" style="110" customWidth="1"/>
    <col min="6674" max="6674" width="12.140625" style="110" customWidth="1"/>
    <col min="6675" max="6675" width="9.42578125" style="110" customWidth="1"/>
    <col min="6676" max="6676" width="12" style="110" customWidth="1"/>
    <col min="6677" max="6677" width="12.28515625" style="110" customWidth="1"/>
    <col min="6678" max="6678" width="15.42578125" style="110" customWidth="1"/>
    <col min="6679" max="6912" width="9.140625" style="110"/>
    <col min="6913" max="6913" width="4.42578125" style="110" customWidth="1"/>
    <col min="6914" max="6914" width="13.7109375" style="110" customWidth="1"/>
    <col min="6915" max="6915" width="53" style="110" customWidth="1"/>
    <col min="6916" max="6916" width="10.140625" style="110" customWidth="1"/>
    <col min="6917" max="6917" width="11.140625" style="110" customWidth="1"/>
    <col min="6918" max="6918" width="11.28515625" style="110" customWidth="1"/>
    <col min="6919" max="6919" width="9.42578125" style="110" customWidth="1"/>
    <col min="6920" max="6920" width="11.85546875" style="110" customWidth="1"/>
    <col min="6921" max="6921" width="10.5703125" style="110" customWidth="1"/>
    <col min="6922" max="6922" width="9.42578125" style="110" customWidth="1"/>
    <col min="6923" max="6924" width="10.85546875" style="110" customWidth="1"/>
    <col min="6925" max="6925" width="9.42578125" style="110" customWidth="1"/>
    <col min="6926" max="6926" width="13.140625" style="110" customWidth="1"/>
    <col min="6927" max="6927" width="11.140625" style="110" customWidth="1"/>
    <col min="6928" max="6928" width="9.42578125" style="110" customWidth="1"/>
    <col min="6929" max="6929" width="12.85546875" style="110" customWidth="1"/>
    <col min="6930" max="6930" width="12.140625" style="110" customWidth="1"/>
    <col min="6931" max="6931" width="9.42578125" style="110" customWidth="1"/>
    <col min="6932" max="6932" width="12" style="110" customWidth="1"/>
    <col min="6933" max="6933" width="12.28515625" style="110" customWidth="1"/>
    <col min="6934" max="6934" width="15.42578125" style="110" customWidth="1"/>
    <col min="6935" max="7168" width="9.140625" style="110"/>
    <col min="7169" max="7169" width="4.42578125" style="110" customWidth="1"/>
    <col min="7170" max="7170" width="13.7109375" style="110" customWidth="1"/>
    <col min="7171" max="7171" width="53" style="110" customWidth="1"/>
    <col min="7172" max="7172" width="10.140625" style="110" customWidth="1"/>
    <col min="7173" max="7173" width="11.140625" style="110" customWidth="1"/>
    <col min="7174" max="7174" width="11.28515625" style="110" customWidth="1"/>
    <col min="7175" max="7175" width="9.42578125" style="110" customWidth="1"/>
    <col min="7176" max="7176" width="11.85546875" style="110" customWidth="1"/>
    <col min="7177" max="7177" width="10.5703125" style="110" customWidth="1"/>
    <col min="7178" max="7178" width="9.42578125" style="110" customWidth="1"/>
    <col min="7179" max="7180" width="10.85546875" style="110" customWidth="1"/>
    <col min="7181" max="7181" width="9.42578125" style="110" customWidth="1"/>
    <col min="7182" max="7182" width="13.140625" style="110" customWidth="1"/>
    <col min="7183" max="7183" width="11.140625" style="110" customWidth="1"/>
    <col min="7184" max="7184" width="9.42578125" style="110" customWidth="1"/>
    <col min="7185" max="7185" width="12.85546875" style="110" customWidth="1"/>
    <col min="7186" max="7186" width="12.140625" style="110" customWidth="1"/>
    <col min="7187" max="7187" width="9.42578125" style="110" customWidth="1"/>
    <col min="7188" max="7188" width="12" style="110" customWidth="1"/>
    <col min="7189" max="7189" width="12.28515625" style="110" customWidth="1"/>
    <col min="7190" max="7190" width="15.42578125" style="110" customWidth="1"/>
    <col min="7191" max="7424" width="9.140625" style="110"/>
    <col min="7425" max="7425" width="4.42578125" style="110" customWidth="1"/>
    <col min="7426" max="7426" width="13.7109375" style="110" customWidth="1"/>
    <col min="7427" max="7427" width="53" style="110" customWidth="1"/>
    <col min="7428" max="7428" width="10.140625" style="110" customWidth="1"/>
    <col min="7429" max="7429" width="11.140625" style="110" customWidth="1"/>
    <col min="7430" max="7430" width="11.28515625" style="110" customWidth="1"/>
    <col min="7431" max="7431" width="9.42578125" style="110" customWidth="1"/>
    <col min="7432" max="7432" width="11.85546875" style="110" customWidth="1"/>
    <col min="7433" max="7433" width="10.5703125" style="110" customWidth="1"/>
    <col min="7434" max="7434" width="9.42578125" style="110" customWidth="1"/>
    <col min="7435" max="7436" width="10.85546875" style="110" customWidth="1"/>
    <col min="7437" max="7437" width="9.42578125" style="110" customWidth="1"/>
    <col min="7438" max="7438" width="13.140625" style="110" customWidth="1"/>
    <col min="7439" max="7439" width="11.140625" style="110" customWidth="1"/>
    <col min="7440" max="7440" width="9.42578125" style="110" customWidth="1"/>
    <col min="7441" max="7441" width="12.85546875" style="110" customWidth="1"/>
    <col min="7442" max="7442" width="12.140625" style="110" customWidth="1"/>
    <col min="7443" max="7443" width="9.42578125" style="110" customWidth="1"/>
    <col min="7444" max="7444" width="12" style="110" customWidth="1"/>
    <col min="7445" max="7445" width="12.28515625" style="110" customWidth="1"/>
    <col min="7446" max="7446" width="15.42578125" style="110" customWidth="1"/>
    <col min="7447" max="7680" width="9.140625" style="110"/>
    <col min="7681" max="7681" width="4.42578125" style="110" customWidth="1"/>
    <col min="7682" max="7682" width="13.7109375" style="110" customWidth="1"/>
    <col min="7683" max="7683" width="53" style="110" customWidth="1"/>
    <col min="7684" max="7684" width="10.140625" style="110" customWidth="1"/>
    <col min="7685" max="7685" width="11.140625" style="110" customWidth="1"/>
    <col min="7686" max="7686" width="11.28515625" style="110" customWidth="1"/>
    <col min="7687" max="7687" width="9.42578125" style="110" customWidth="1"/>
    <col min="7688" max="7688" width="11.85546875" style="110" customWidth="1"/>
    <col min="7689" max="7689" width="10.5703125" style="110" customWidth="1"/>
    <col min="7690" max="7690" width="9.42578125" style="110" customWidth="1"/>
    <col min="7691" max="7692" width="10.85546875" style="110" customWidth="1"/>
    <col min="7693" max="7693" width="9.42578125" style="110" customWidth="1"/>
    <col min="7694" max="7694" width="13.140625" style="110" customWidth="1"/>
    <col min="7695" max="7695" width="11.140625" style="110" customWidth="1"/>
    <col min="7696" max="7696" width="9.42578125" style="110" customWidth="1"/>
    <col min="7697" max="7697" width="12.85546875" style="110" customWidth="1"/>
    <col min="7698" max="7698" width="12.140625" style="110" customWidth="1"/>
    <col min="7699" max="7699" width="9.42578125" style="110" customWidth="1"/>
    <col min="7700" max="7700" width="12" style="110" customWidth="1"/>
    <col min="7701" max="7701" width="12.28515625" style="110" customWidth="1"/>
    <col min="7702" max="7702" width="15.42578125" style="110" customWidth="1"/>
    <col min="7703" max="7936" width="9.140625" style="110"/>
    <col min="7937" max="7937" width="4.42578125" style="110" customWidth="1"/>
    <col min="7938" max="7938" width="13.7109375" style="110" customWidth="1"/>
    <col min="7939" max="7939" width="53" style="110" customWidth="1"/>
    <col min="7940" max="7940" width="10.140625" style="110" customWidth="1"/>
    <col min="7941" max="7941" width="11.140625" style="110" customWidth="1"/>
    <col min="7942" max="7942" width="11.28515625" style="110" customWidth="1"/>
    <col min="7943" max="7943" width="9.42578125" style="110" customWidth="1"/>
    <col min="7944" max="7944" width="11.85546875" style="110" customWidth="1"/>
    <col min="7945" max="7945" width="10.5703125" style="110" customWidth="1"/>
    <col min="7946" max="7946" width="9.42578125" style="110" customWidth="1"/>
    <col min="7947" max="7948" width="10.85546875" style="110" customWidth="1"/>
    <col min="7949" max="7949" width="9.42578125" style="110" customWidth="1"/>
    <col min="7950" max="7950" width="13.140625" style="110" customWidth="1"/>
    <col min="7951" max="7951" width="11.140625" style="110" customWidth="1"/>
    <col min="7952" max="7952" width="9.42578125" style="110" customWidth="1"/>
    <col min="7953" max="7953" width="12.85546875" style="110" customWidth="1"/>
    <col min="7954" max="7954" width="12.140625" style="110" customWidth="1"/>
    <col min="7955" max="7955" width="9.42578125" style="110" customWidth="1"/>
    <col min="7956" max="7956" width="12" style="110" customWidth="1"/>
    <col min="7957" max="7957" width="12.28515625" style="110" customWidth="1"/>
    <col min="7958" max="7958" width="15.42578125" style="110" customWidth="1"/>
    <col min="7959" max="8192" width="9.140625" style="110"/>
    <col min="8193" max="8193" width="4.42578125" style="110" customWidth="1"/>
    <col min="8194" max="8194" width="13.7109375" style="110" customWidth="1"/>
    <col min="8195" max="8195" width="53" style="110" customWidth="1"/>
    <col min="8196" max="8196" width="10.140625" style="110" customWidth="1"/>
    <col min="8197" max="8197" width="11.140625" style="110" customWidth="1"/>
    <col min="8198" max="8198" width="11.28515625" style="110" customWidth="1"/>
    <col min="8199" max="8199" width="9.42578125" style="110" customWidth="1"/>
    <col min="8200" max="8200" width="11.85546875" style="110" customWidth="1"/>
    <col min="8201" max="8201" width="10.5703125" style="110" customWidth="1"/>
    <col min="8202" max="8202" width="9.42578125" style="110" customWidth="1"/>
    <col min="8203" max="8204" width="10.85546875" style="110" customWidth="1"/>
    <col min="8205" max="8205" width="9.42578125" style="110" customWidth="1"/>
    <col min="8206" max="8206" width="13.140625" style="110" customWidth="1"/>
    <col min="8207" max="8207" width="11.140625" style="110" customWidth="1"/>
    <col min="8208" max="8208" width="9.42578125" style="110" customWidth="1"/>
    <col min="8209" max="8209" width="12.85546875" style="110" customWidth="1"/>
    <col min="8210" max="8210" width="12.140625" style="110" customWidth="1"/>
    <col min="8211" max="8211" width="9.42578125" style="110" customWidth="1"/>
    <col min="8212" max="8212" width="12" style="110" customWidth="1"/>
    <col min="8213" max="8213" width="12.28515625" style="110" customWidth="1"/>
    <col min="8214" max="8214" width="15.42578125" style="110" customWidth="1"/>
    <col min="8215" max="8448" width="9.140625" style="110"/>
    <col min="8449" max="8449" width="4.42578125" style="110" customWidth="1"/>
    <col min="8450" max="8450" width="13.7109375" style="110" customWidth="1"/>
    <col min="8451" max="8451" width="53" style="110" customWidth="1"/>
    <col min="8452" max="8452" width="10.140625" style="110" customWidth="1"/>
    <col min="8453" max="8453" width="11.140625" style="110" customWidth="1"/>
    <col min="8454" max="8454" width="11.28515625" style="110" customWidth="1"/>
    <col min="8455" max="8455" width="9.42578125" style="110" customWidth="1"/>
    <col min="8456" max="8456" width="11.85546875" style="110" customWidth="1"/>
    <col min="8457" max="8457" width="10.5703125" style="110" customWidth="1"/>
    <col min="8458" max="8458" width="9.42578125" style="110" customWidth="1"/>
    <col min="8459" max="8460" width="10.85546875" style="110" customWidth="1"/>
    <col min="8461" max="8461" width="9.42578125" style="110" customWidth="1"/>
    <col min="8462" max="8462" width="13.140625" style="110" customWidth="1"/>
    <col min="8463" max="8463" width="11.140625" style="110" customWidth="1"/>
    <col min="8464" max="8464" width="9.42578125" style="110" customWidth="1"/>
    <col min="8465" max="8465" width="12.85546875" style="110" customWidth="1"/>
    <col min="8466" max="8466" width="12.140625" style="110" customWidth="1"/>
    <col min="8467" max="8467" width="9.42578125" style="110" customWidth="1"/>
    <col min="8468" max="8468" width="12" style="110" customWidth="1"/>
    <col min="8469" max="8469" width="12.28515625" style="110" customWidth="1"/>
    <col min="8470" max="8470" width="15.42578125" style="110" customWidth="1"/>
    <col min="8471" max="8704" width="9.140625" style="110"/>
    <col min="8705" max="8705" width="4.42578125" style="110" customWidth="1"/>
    <col min="8706" max="8706" width="13.7109375" style="110" customWidth="1"/>
    <col min="8707" max="8707" width="53" style="110" customWidth="1"/>
    <col min="8708" max="8708" width="10.140625" style="110" customWidth="1"/>
    <col min="8709" max="8709" width="11.140625" style="110" customWidth="1"/>
    <col min="8710" max="8710" width="11.28515625" style="110" customWidth="1"/>
    <col min="8711" max="8711" width="9.42578125" style="110" customWidth="1"/>
    <col min="8712" max="8712" width="11.85546875" style="110" customWidth="1"/>
    <col min="8713" max="8713" width="10.5703125" style="110" customWidth="1"/>
    <col min="8714" max="8714" width="9.42578125" style="110" customWidth="1"/>
    <col min="8715" max="8716" width="10.85546875" style="110" customWidth="1"/>
    <col min="8717" max="8717" width="9.42578125" style="110" customWidth="1"/>
    <col min="8718" max="8718" width="13.140625" style="110" customWidth="1"/>
    <col min="8719" max="8719" width="11.140625" style="110" customWidth="1"/>
    <col min="8720" max="8720" width="9.42578125" style="110" customWidth="1"/>
    <col min="8721" max="8721" width="12.85546875" style="110" customWidth="1"/>
    <col min="8722" max="8722" width="12.140625" style="110" customWidth="1"/>
    <col min="8723" max="8723" width="9.42578125" style="110" customWidth="1"/>
    <col min="8724" max="8724" width="12" style="110" customWidth="1"/>
    <col min="8725" max="8725" width="12.28515625" style="110" customWidth="1"/>
    <col min="8726" max="8726" width="15.42578125" style="110" customWidth="1"/>
    <col min="8727" max="8960" width="9.140625" style="110"/>
    <col min="8961" max="8961" width="4.42578125" style="110" customWidth="1"/>
    <col min="8962" max="8962" width="13.7109375" style="110" customWidth="1"/>
    <col min="8963" max="8963" width="53" style="110" customWidth="1"/>
    <col min="8964" max="8964" width="10.140625" style="110" customWidth="1"/>
    <col min="8965" max="8965" width="11.140625" style="110" customWidth="1"/>
    <col min="8966" max="8966" width="11.28515625" style="110" customWidth="1"/>
    <col min="8967" max="8967" width="9.42578125" style="110" customWidth="1"/>
    <col min="8968" max="8968" width="11.85546875" style="110" customWidth="1"/>
    <col min="8969" max="8969" width="10.5703125" style="110" customWidth="1"/>
    <col min="8970" max="8970" width="9.42578125" style="110" customWidth="1"/>
    <col min="8971" max="8972" width="10.85546875" style="110" customWidth="1"/>
    <col min="8973" max="8973" width="9.42578125" style="110" customWidth="1"/>
    <col min="8974" max="8974" width="13.140625" style="110" customWidth="1"/>
    <col min="8975" max="8975" width="11.140625" style="110" customWidth="1"/>
    <col min="8976" max="8976" width="9.42578125" style="110" customWidth="1"/>
    <col min="8977" max="8977" width="12.85546875" style="110" customWidth="1"/>
    <col min="8978" max="8978" width="12.140625" style="110" customWidth="1"/>
    <col min="8979" max="8979" width="9.42578125" style="110" customWidth="1"/>
    <col min="8980" max="8980" width="12" style="110" customWidth="1"/>
    <col min="8981" max="8981" width="12.28515625" style="110" customWidth="1"/>
    <col min="8982" max="8982" width="15.42578125" style="110" customWidth="1"/>
    <col min="8983" max="9216" width="9.140625" style="110"/>
    <col min="9217" max="9217" width="4.42578125" style="110" customWidth="1"/>
    <col min="9218" max="9218" width="13.7109375" style="110" customWidth="1"/>
    <col min="9219" max="9219" width="53" style="110" customWidth="1"/>
    <col min="9220" max="9220" width="10.140625" style="110" customWidth="1"/>
    <col min="9221" max="9221" width="11.140625" style="110" customWidth="1"/>
    <col min="9222" max="9222" width="11.28515625" style="110" customWidth="1"/>
    <col min="9223" max="9223" width="9.42578125" style="110" customWidth="1"/>
    <col min="9224" max="9224" width="11.85546875" style="110" customWidth="1"/>
    <col min="9225" max="9225" width="10.5703125" style="110" customWidth="1"/>
    <col min="9226" max="9226" width="9.42578125" style="110" customWidth="1"/>
    <col min="9227" max="9228" width="10.85546875" style="110" customWidth="1"/>
    <col min="9229" max="9229" width="9.42578125" style="110" customWidth="1"/>
    <col min="9230" max="9230" width="13.140625" style="110" customWidth="1"/>
    <col min="9231" max="9231" width="11.140625" style="110" customWidth="1"/>
    <col min="9232" max="9232" width="9.42578125" style="110" customWidth="1"/>
    <col min="9233" max="9233" width="12.85546875" style="110" customWidth="1"/>
    <col min="9234" max="9234" width="12.140625" style="110" customWidth="1"/>
    <col min="9235" max="9235" width="9.42578125" style="110" customWidth="1"/>
    <col min="9236" max="9236" width="12" style="110" customWidth="1"/>
    <col min="9237" max="9237" width="12.28515625" style="110" customWidth="1"/>
    <col min="9238" max="9238" width="15.42578125" style="110" customWidth="1"/>
    <col min="9239" max="9472" width="9.140625" style="110"/>
    <col min="9473" max="9473" width="4.42578125" style="110" customWidth="1"/>
    <col min="9474" max="9474" width="13.7109375" style="110" customWidth="1"/>
    <col min="9475" max="9475" width="53" style="110" customWidth="1"/>
    <col min="9476" max="9476" width="10.140625" style="110" customWidth="1"/>
    <col min="9477" max="9477" width="11.140625" style="110" customWidth="1"/>
    <col min="9478" max="9478" width="11.28515625" style="110" customWidth="1"/>
    <col min="9479" max="9479" width="9.42578125" style="110" customWidth="1"/>
    <col min="9480" max="9480" width="11.85546875" style="110" customWidth="1"/>
    <col min="9481" max="9481" width="10.5703125" style="110" customWidth="1"/>
    <col min="9482" max="9482" width="9.42578125" style="110" customWidth="1"/>
    <col min="9483" max="9484" width="10.85546875" style="110" customWidth="1"/>
    <col min="9485" max="9485" width="9.42578125" style="110" customWidth="1"/>
    <col min="9486" max="9486" width="13.140625" style="110" customWidth="1"/>
    <col min="9487" max="9487" width="11.140625" style="110" customWidth="1"/>
    <col min="9488" max="9488" width="9.42578125" style="110" customWidth="1"/>
    <col min="9489" max="9489" width="12.85546875" style="110" customWidth="1"/>
    <col min="9490" max="9490" width="12.140625" style="110" customWidth="1"/>
    <col min="9491" max="9491" width="9.42578125" style="110" customWidth="1"/>
    <col min="9492" max="9492" width="12" style="110" customWidth="1"/>
    <col min="9493" max="9493" width="12.28515625" style="110" customWidth="1"/>
    <col min="9494" max="9494" width="15.42578125" style="110" customWidth="1"/>
    <col min="9495" max="9728" width="9.140625" style="110"/>
    <col min="9729" max="9729" width="4.42578125" style="110" customWidth="1"/>
    <col min="9730" max="9730" width="13.7109375" style="110" customWidth="1"/>
    <col min="9731" max="9731" width="53" style="110" customWidth="1"/>
    <col min="9732" max="9732" width="10.140625" style="110" customWidth="1"/>
    <col min="9733" max="9733" width="11.140625" style="110" customWidth="1"/>
    <col min="9734" max="9734" width="11.28515625" style="110" customWidth="1"/>
    <col min="9735" max="9735" width="9.42578125" style="110" customWidth="1"/>
    <col min="9736" max="9736" width="11.85546875" style="110" customWidth="1"/>
    <col min="9737" max="9737" width="10.5703125" style="110" customWidth="1"/>
    <col min="9738" max="9738" width="9.42578125" style="110" customWidth="1"/>
    <col min="9739" max="9740" width="10.85546875" style="110" customWidth="1"/>
    <col min="9741" max="9741" width="9.42578125" style="110" customWidth="1"/>
    <col min="9742" max="9742" width="13.140625" style="110" customWidth="1"/>
    <col min="9743" max="9743" width="11.140625" style="110" customWidth="1"/>
    <col min="9744" max="9744" width="9.42578125" style="110" customWidth="1"/>
    <col min="9745" max="9745" width="12.85546875" style="110" customWidth="1"/>
    <col min="9746" max="9746" width="12.140625" style="110" customWidth="1"/>
    <col min="9747" max="9747" width="9.42578125" style="110" customWidth="1"/>
    <col min="9748" max="9748" width="12" style="110" customWidth="1"/>
    <col min="9749" max="9749" width="12.28515625" style="110" customWidth="1"/>
    <col min="9750" max="9750" width="15.42578125" style="110" customWidth="1"/>
    <col min="9751" max="9984" width="9.140625" style="110"/>
    <col min="9985" max="9985" width="4.42578125" style="110" customWidth="1"/>
    <col min="9986" max="9986" width="13.7109375" style="110" customWidth="1"/>
    <col min="9987" max="9987" width="53" style="110" customWidth="1"/>
    <col min="9988" max="9988" width="10.140625" style="110" customWidth="1"/>
    <col min="9989" max="9989" width="11.140625" style="110" customWidth="1"/>
    <col min="9990" max="9990" width="11.28515625" style="110" customWidth="1"/>
    <col min="9991" max="9991" width="9.42578125" style="110" customWidth="1"/>
    <col min="9992" max="9992" width="11.85546875" style="110" customWidth="1"/>
    <col min="9993" max="9993" width="10.5703125" style="110" customWidth="1"/>
    <col min="9994" max="9994" width="9.42578125" style="110" customWidth="1"/>
    <col min="9995" max="9996" width="10.85546875" style="110" customWidth="1"/>
    <col min="9997" max="9997" width="9.42578125" style="110" customWidth="1"/>
    <col min="9998" max="9998" width="13.140625" style="110" customWidth="1"/>
    <col min="9999" max="9999" width="11.140625" style="110" customWidth="1"/>
    <col min="10000" max="10000" width="9.42578125" style="110" customWidth="1"/>
    <col min="10001" max="10001" width="12.85546875" style="110" customWidth="1"/>
    <col min="10002" max="10002" width="12.140625" style="110" customWidth="1"/>
    <col min="10003" max="10003" width="9.42578125" style="110" customWidth="1"/>
    <col min="10004" max="10004" width="12" style="110" customWidth="1"/>
    <col min="10005" max="10005" width="12.28515625" style="110" customWidth="1"/>
    <col min="10006" max="10006" width="15.42578125" style="110" customWidth="1"/>
    <col min="10007" max="10240" width="9.140625" style="110"/>
    <col min="10241" max="10241" width="4.42578125" style="110" customWidth="1"/>
    <col min="10242" max="10242" width="13.7109375" style="110" customWidth="1"/>
    <col min="10243" max="10243" width="53" style="110" customWidth="1"/>
    <col min="10244" max="10244" width="10.140625" style="110" customWidth="1"/>
    <col min="10245" max="10245" width="11.140625" style="110" customWidth="1"/>
    <col min="10246" max="10246" width="11.28515625" style="110" customWidth="1"/>
    <col min="10247" max="10247" width="9.42578125" style="110" customWidth="1"/>
    <col min="10248" max="10248" width="11.85546875" style="110" customWidth="1"/>
    <col min="10249" max="10249" width="10.5703125" style="110" customWidth="1"/>
    <col min="10250" max="10250" width="9.42578125" style="110" customWidth="1"/>
    <col min="10251" max="10252" width="10.85546875" style="110" customWidth="1"/>
    <col min="10253" max="10253" width="9.42578125" style="110" customWidth="1"/>
    <col min="10254" max="10254" width="13.140625" style="110" customWidth="1"/>
    <col min="10255" max="10255" width="11.140625" style="110" customWidth="1"/>
    <col min="10256" max="10256" width="9.42578125" style="110" customWidth="1"/>
    <col min="10257" max="10257" width="12.85546875" style="110" customWidth="1"/>
    <col min="10258" max="10258" width="12.140625" style="110" customWidth="1"/>
    <col min="10259" max="10259" width="9.42578125" style="110" customWidth="1"/>
    <col min="10260" max="10260" width="12" style="110" customWidth="1"/>
    <col min="10261" max="10261" width="12.28515625" style="110" customWidth="1"/>
    <col min="10262" max="10262" width="15.42578125" style="110" customWidth="1"/>
    <col min="10263" max="10496" width="9.140625" style="110"/>
    <col min="10497" max="10497" width="4.42578125" style="110" customWidth="1"/>
    <col min="10498" max="10498" width="13.7109375" style="110" customWidth="1"/>
    <col min="10499" max="10499" width="53" style="110" customWidth="1"/>
    <col min="10500" max="10500" width="10.140625" style="110" customWidth="1"/>
    <col min="10501" max="10501" width="11.140625" style="110" customWidth="1"/>
    <col min="10502" max="10502" width="11.28515625" style="110" customWidth="1"/>
    <col min="10503" max="10503" width="9.42578125" style="110" customWidth="1"/>
    <col min="10504" max="10504" width="11.85546875" style="110" customWidth="1"/>
    <col min="10505" max="10505" width="10.5703125" style="110" customWidth="1"/>
    <col min="10506" max="10506" width="9.42578125" style="110" customWidth="1"/>
    <col min="10507" max="10508" width="10.85546875" style="110" customWidth="1"/>
    <col min="10509" max="10509" width="9.42578125" style="110" customWidth="1"/>
    <col min="10510" max="10510" width="13.140625" style="110" customWidth="1"/>
    <col min="10511" max="10511" width="11.140625" style="110" customWidth="1"/>
    <col min="10512" max="10512" width="9.42578125" style="110" customWidth="1"/>
    <col min="10513" max="10513" width="12.85546875" style="110" customWidth="1"/>
    <col min="10514" max="10514" width="12.140625" style="110" customWidth="1"/>
    <col min="10515" max="10515" width="9.42578125" style="110" customWidth="1"/>
    <col min="10516" max="10516" width="12" style="110" customWidth="1"/>
    <col min="10517" max="10517" width="12.28515625" style="110" customWidth="1"/>
    <col min="10518" max="10518" width="15.42578125" style="110" customWidth="1"/>
    <col min="10519" max="10752" width="9.140625" style="110"/>
    <col min="10753" max="10753" width="4.42578125" style="110" customWidth="1"/>
    <col min="10754" max="10754" width="13.7109375" style="110" customWidth="1"/>
    <col min="10755" max="10755" width="53" style="110" customWidth="1"/>
    <col min="10756" max="10756" width="10.140625" style="110" customWidth="1"/>
    <col min="10757" max="10757" width="11.140625" style="110" customWidth="1"/>
    <col min="10758" max="10758" width="11.28515625" style="110" customWidth="1"/>
    <col min="10759" max="10759" width="9.42578125" style="110" customWidth="1"/>
    <col min="10760" max="10760" width="11.85546875" style="110" customWidth="1"/>
    <col min="10761" max="10761" width="10.5703125" style="110" customWidth="1"/>
    <col min="10762" max="10762" width="9.42578125" style="110" customWidth="1"/>
    <col min="10763" max="10764" width="10.85546875" style="110" customWidth="1"/>
    <col min="10765" max="10765" width="9.42578125" style="110" customWidth="1"/>
    <col min="10766" max="10766" width="13.140625" style="110" customWidth="1"/>
    <col min="10767" max="10767" width="11.140625" style="110" customWidth="1"/>
    <col min="10768" max="10768" width="9.42578125" style="110" customWidth="1"/>
    <col min="10769" max="10769" width="12.85546875" style="110" customWidth="1"/>
    <col min="10770" max="10770" width="12.140625" style="110" customWidth="1"/>
    <col min="10771" max="10771" width="9.42578125" style="110" customWidth="1"/>
    <col min="10772" max="10772" width="12" style="110" customWidth="1"/>
    <col min="10773" max="10773" width="12.28515625" style="110" customWidth="1"/>
    <col min="10774" max="10774" width="15.42578125" style="110" customWidth="1"/>
    <col min="10775" max="11008" width="9.140625" style="110"/>
    <col min="11009" max="11009" width="4.42578125" style="110" customWidth="1"/>
    <col min="11010" max="11010" width="13.7109375" style="110" customWidth="1"/>
    <col min="11011" max="11011" width="53" style="110" customWidth="1"/>
    <col min="11012" max="11012" width="10.140625" style="110" customWidth="1"/>
    <col min="11013" max="11013" width="11.140625" style="110" customWidth="1"/>
    <col min="11014" max="11014" width="11.28515625" style="110" customWidth="1"/>
    <col min="11015" max="11015" width="9.42578125" style="110" customWidth="1"/>
    <col min="11016" max="11016" width="11.85546875" style="110" customWidth="1"/>
    <col min="11017" max="11017" width="10.5703125" style="110" customWidth="1"/>
    <col min="11018" max="11018" width="9.42578125" style="110" customWidth="1"/>
    <col min="11019" max="11020" width="10.85546875" style="110" customWidth="1"/>
    <col min="11021" max="11021" width="9.42578125" style="110" customWidth="1"/>
    <col min="11022" max="11022" width="13.140625" style="110" customWidth="1"/>
    <col min="11023" max="11023" width="11.140625" style="110" customWidth="1"/>
    <col min="11024" max="11024" width="9.42578125" style="110" customWidth="1"/>
    <col min="11025" max="11025" width="12.85546875" style="110" customWidth="1"/>
    <col min="11026" max="11026" width="12.140625" style="110" customWidth="1"/>
    <col min="11027" max="11027" width="9.42578125" style="110" customWidth="1"/>
    <col min="11028" max="11028" width="12" style="110" customWidth="1"/>
    <col min="11029" max="11029" width="12.28515625" style="110" customWidth="1"/>
    <col min="11030" max="11030" width="15.42578125" style="110" customWidth="1"/>
    <col min="11031" max="11264" width="9.140625" style="110"/>
    <col min="11265" max="11265" width="4.42578125" style="110" customWidth="1"/>
    <col min="11266" max="11266" width="13.7109375" style="110" customWidth="1"/>
    <col min="11267" max="11267" width="53" style="110" customWidth="1"/>
    <col min="11268" max="11268" width="10.140625" style="110" customWidth="1"/>
    <col min="11269" max="11269" width="11.140625" style="110" customWidth="1"/>
    <col min="11270" max="11270" width="11.28515625" style="110" customWidth="1"/>
    <col min="11271" max="11271" width="9.42578125" style="110" customWidth="1"/>
    <col min="11272" max="11272" width="11.85546875" style="110" customWidth="1"/>
    <col min="11273" max="11273" width="10.5703125" style="110" customWidth="1"/>
    <col min="11274" max="11274" width="9.42578125" style="110" customWidth="1"/>
    <col min="11275" max="11276" width="10.85546875" style="110" customWidth="1"/>
    <col min="11277" max="11277" width="9.42578125" style="110" customWidth="1"/>
    <col min="11278" max="11278" width="13.140625" style="110" customWidth="1"/>
    <col min="11279" max="11279" width="11.140625" style="110" customWidth="1"/>
    <col min="11280" max="11280" width="9.42578125" style="110" customWidth="1"/>
    <col min="11281" max="11281" width="12.85546875" style="110" customWidth="1"/>
    <col min="11282" max="11282" width="12.140625" style="110" customWidth="1"/>
    <col min="11283" max="11283" width="9.42578125" style="110" customWidth="1"/>
    <col min="11284" max="11284" width="12" style="110" customWidth="1"/>
    <col min="11285" max="11285" width="12.28515625" style="110" customWidth="1"/>
    <col min="11286" max="11286" width="15.42578125" style="110" customWidth="1"/>
    <col min="11287" max="11520" width="9.140625" style="110"/>
    <col min="11521" max="11521" width="4.42578125" style="110" customWidth="1"/>
    <col min="11522" max="11522" width="13.7109375" style="110" customWidth="1"/>
    <col min="11523" max="11523" width="53" style="110" customWidth="1"/>
    <col min="11524" max="11524" width="10.140625" style="110" customWidth="1"/>
    <col min="11525" max="11525" width="11.140625" style="110" customWidth="1"/>
    <col min="11526" max="11526" width="11.28515625" style="110" customWidth="1"/>
    <col min="11527" max="11527" width="9.42578125" style="110" customWidth="1"/>
    <col min="11528" max="11528" width="11.85546875" style="110" customWidth="1"/>
    <col min="11529" max="11529" width="10.5703125" style="110" customWidth="1"/>
    <col min="11530" max="11530" width="9.42578125" style="110" customWidth="1"/>
    <col min="11531" max="11532" width="10.85546875" style="110" customWidth="1"/>
    <col min="11533" max="11533" width="9.42578125" style="110" customWidth="1"/>
    <col min="11534" max="11534" width="13.140625" style="110" customWidth="1"/>
    <col min="11535" max="11535" width="11.140625" style="110" customWidth="1"/>
    <col min="11536" max="11536" width="9.42578125" style="110" customWidth="1"/>
    <col min="11537" max="11537" width="12.85546875" style="110" customWidth="1"/>
    <col min="11538" max="11538" width="12.140625" style="110" customWidth="1"/>
    <col min="11539" max="11539" width="9.42578125" style="110" customWidth="1"/>
    <col min="11540" max="11540" width="12" style="110" customWidth="1"/>
    <col min="11541" max="11541" width="12.28515625" style="110" customWidth="1"/>
    <col min="11542" max="11542" width="15.42578125" style="110" customWidth="1"/>
    <col min="11543" max="11776" width="9.140625" style="110"/>
    <col min="11777" max="11777" width="4.42578125" style="110" customWidth="1"/>
    <col min="11778" max="11778" width="13.7109375" style="110" customWidth="1"/>
    <col min="11779" max="11779" width="53" style="110" customWidth="1"/>
    <col min="11780" max="11780" width="10.140625" style="110" customWidth="1"/>
    <col min="11781" max="11781" width="11.140625" style="110" customWidth="1"/>
    <col min="11782" max="11782" width="11.28515625" style="110" customWidth="1"/>
    <col min="11783" max="11783" width="9.42578125" style="110" customWidth="1"/>
    <col min="11784" max="11784" width="11.85546875" style="110" customWidth="1"/>
    <col min="11785" max="11785" width="10.5703125" style="110" customWidth="1"/>
    <col min="11786" max="11786" width="9.42578125" style="110" customWidth="1"/>
    <col min="11787" max="11788" width="10.85546875" style="110" customWidth="1"/>
    <col min="11789" max="11789" width="9.42578125" style="110" customWidth="1"/>
    <col min="11790" max="11790" width="13.140625" style="110" customWidth="1"/>
    <col min="11791" max="11791" width="11.140625" style="110" customWidth="1"/>
    <col min="11792" max="11792" width="9.42578125" style="110" customWidth="1"/>
    <col min="11793" max="11793" width="12.85546875" style="110" customWidth="1"/>
    <col min="11794" max="11794" width="12.140625" style="110" customWidth="1"/>
    <col min="11795" max="11795" width="9.42578125" style="110" customWidth="1"/>
    <col min="11796" max="11796" width="12" style="110" customWidth="1"/>
    <col min="11797" max="11797" width="12.28515625" style="110" customWidth="1"/>
    <col min="11798" max="11798" width="15.42578125" style="110" customWidth="1"/>
    <col min="11799" max="12032" width="9.140625" style="110"/>
    <col min="12033" max="12033" width="4.42578125" style="110" customWidth="1"/>
    <col min="12034" max="12034" width="13.7109375" style="110" customWidth="1"/>
    <col min="12035" max="12035" width="53" style="110" customWidth="1"/>
    <col min="12036" max="12036" width="10.140625" style="110" customWidth="1"/>
    <col min="12037" max="12037" width="11.140625" style="110" customWidth="1"/>
    <col min="12038" max="12038" width="11.28515625" style="110" customWidth="1"/>
    <col min="12039" max="12039" width="9.42578125" style="110" customWidth="1"/>
    <col min="12040" max="12040" width="11.85546875" style="110" customWidth="1"/>
    <col min="12041" max="12041" width="10.5703125" style="110" customWidth="1"/>
    <col min="12042" max="12042" width="9.42578125" style="110" customWidth="1"/>
    <col min="12043" max="12044" width="10.85546875" style="110" customWidth="1"/>
    <col min="12045" max="12045" width="9.42578125" style="110" customWidth="1"/>
    <col min="12046" max="12046" width="13.140625" style="110" customWidth="1"/>
    <col min="12047" max="12047" width="11.140625" style="110" customWidth="1"/>
    <col min="12048" max="12048" width="9.42578125" style="110" customWidth="1"/>
    <col min="12049" max="12049" width="12.85546875" style="110" customWidth="1"/>
    <col min="12050" max="12050" width="12.140625" style="110" customWidth="1"/>
    <col min="12051" max="12051" width="9.42578125" style="110" customWidth="1"/>
    <col min="12052" max="12052" width="12" style="110" customWidth="1"/>
    <col min="12053" max="12053" width="12.28515625" style="110" customWidth="1"/>
    <col min="12054" max="12054" width="15.42578125" style="110" customWidth="1"/>
    <col min="12055" max="12288" width="9.140625" style="110"/>
    <col min="12289" max="12289" width="4.42578125" style="110" customWidth="1"/>
    <col min="12290" max="12290" width="13.7109375" style="110" customWidth="1"/>
    <col min="12291" max="12291" width="53" style="110" customWidth="1"/>
    <col min="12292" max="12292" width="10.140625" style="110" customWidth="1"/>
    <col min="12293" max="12293" width="11.140625" style="110" customWidth="1"/>
    <col min="12294" max="12294" width="11.28515625" style="110" customWidth="1"/>
    <col min="12295" max="12295" width="9.42578125" style="110" customWidth="1"/>
    <col min="12296" max="12296" width="11.85546875" style="110" customWidth="1"/>
    <col min="12297" max="12297" width="10.5703125" style="110" customWidth="1"/>
    <col min="12298" max="12298" width="9.42578125" style="110" customWidth="1"/>
    <col min="12299" max="12300" width="10.85546875" style="110" customWidth="1"/>
    <col min="12301" max="12301" width="9.42578125" style="110" customWidth="1"/>
    <col min="12302" max="12302" width="13.140625" style="110" customWidth="1"/>
    <col min="12303" max="12303" width="11.140625" style="110" customWidth="1"/>
    <col min="12304" max="12304" width="9.42578125" style="110" customWidth="1"/>
    <col min="12305" max="12305" width="12.85546875" style="110" customWidth="1"/>
    <col min="12306" max="12306" width="12.140625" style="110" customWidth="1"/>
    <col min="12307" max="12307" width="9.42578125" style="110" customWidth="1"/>
    <col min="12308" max="12308" width="12" style="110" customWidth="1"/>
    <col min="12309" max="12309" width="12.28515625" style="110" customWidth="1"/>
    <col min="12310" max="12310" width="15.42578125" style="110" customWidth="1"/>
    <col min="12311" max="12544" width="9.140625" style="110"/>
    <col min="12545" max="12545" width="4.42578125" style="110" customWidth="1"/>
    <col min="12546" max="12546" width="13.7109375" style="110" customWidth="1"/>
    <col min="12547" max="12547" width="53" style="110" customWidth="1"/>
    <col min="12548" max="12548" width="10.140625" style="110" customWidth="1"/>
    <col min="12549" max="12549" width="11.140625" style="110" customWidth="1"/>
    <col min="12550" max="12550" width="11.28515625" style="110" customWidth="1"/>
    <col min="12551" max="12551" width="9.42578125" style="110" customWidth="1"/>
    <col min="12552" max="12552" width="11.85546875" style="110" customWidth="1"/>
    <col min="12553" max="12553" width="10.5703125" style="110" customWidth="1"/>
    <col min="12554" max="12554" width="9.42578125" style="110" customWidth="1"/>
    <col min="12555" max="12556" width="10.85546875" style="110" customWidth="1"/>
    <col min="12557" max="12557" width="9.42578125" style="110" customWidth="1"/>
    <col min="12558" max="12558" width="13.140625" style="110" customWidth="1"/>
    <col min="12559" max="12559" width="11.140625" style="110" customWidth="1"/>
    <col min="12560" max="12560" width="9.42578125" style="110" customWidth="1"/>
    <col min="12561" max="12561" width="12.85546875" style="110" customWidth="1"/>
    <col min="12562" max="12562" width="12.140625" style="110" customWidth="1"/>
    <col min="12563" max="12563" width="9.42578125" style="110" customWidth="1"/>
    <col min="12564" max="12564" width="12" style="110" customWidth="1"/>
    <col min="12565" max="12565" width="12.28515625" style="110" customWidth="1"/>
    <col min="12566" max="12566" width="15.42578125" style="110" customWidth="1"/>
    <col min="12567" max="12800" width="9.140625" style="110"/>
    <col min="12801" max="12801" width="4.42578125" style="110" customWidth="1"/>
    <col min="12802" max="12802" width="13.7109375" style="110" customWidth="1"/>
    <col min="12803" max="12803" width="53" style="110" customWidth="1"/>
    <col min="12804" max="12804" width="10.140625" style="110" customWidth="1"/>
    <col min="12805" max="12805" width="11.140625" style="110" customWidth="1"/>
    <col min="12806" max="12806" width="11.28515625" style="110" customWidth="1"/>
    <col min="12807" max="12807" width="9.42578125" style="110" customWidth="1"/>
    <col min="12808" max="12808" width="11.85546875" style="110" customWidth="1"/>
    <col min="12809" max="12809" width="10.5703125" style="110" customWidth="1"/>
    <col min="12810" max="12810" width="9.42578125" style="110" customWidth="1"/>
    <col min="12811" max="12812" width="10.85546875" style="110" customWidth="1"/>
    <col min="12813" max="12813" width="9.42578125" style="110" customWidth="1"/>
    <col min="12814" max="12814" width="13.140625" style="110" customWidth="1"/>
    <col min="12815" max="12815" width="11.140625" style="110" customWidth="1"/>
    <col min="12816" max="12816" width="9.42578125" style="110" customWidth="1"/>
    <col min="12817" max="12817" width="12.85546875" style="110" customWidth="1"/>
    <col min="12818" max="12818" width="12.140625" style="110" customWidth="1"/>
    <col min="12819" max="12819" width="9.42578125" style="110" customWidth="1"/>
    <col min="12820" max="12820" width="12" style="110" customWidth="1"/>
    <col min="12821" max="12821" width="12.28515625" style="110" customWidth="1"/>
    <col min="12822" max="12822" width="15.42578125" style="110" customWidth="1"/>
    <col min="12823" max="13056" width="9.140625" style="110"/>
    <col min="13057" max="13057" width="4.42578125" style="110" customWidth="1"/>
    <col min="13058" max="13058" width="13.7109375" style="110" customWidth="1"/>
    <col min="13059" max="13059" width="53" style="110" customWidth="1"/>
    <col min="13060" max="13060" width="10.140625" style="110" customWidth="1"/>
    <col min="13061" max="13061" width="11.140625" style="110" customWidth="1"/>
    <col min="13062" max="13062" width="11.28515625" style="110" customWidth="1"/>
    <col min="13063" max="13063" width="9.42578125" style="110" customWidth="1"/>
    <col min="13064" max="13064" width="11.85546875" style="110" customWidth="1"/>
    <col min="13065" max="13065" width="10.5703125" style="110" customWidth="1"/>
    <col min="13066" max="13066" width="9.42578125" style="110" customWidth="1"/>
    <col min="13067" max="13068" width="10.85546875" style="110" customWidth="1"/>
    <col min="13069" max="13069" width="9.42578125" style="110" customWidth="1"/>
    <col min="13070" max="13070" width="13.140625" style="110" customWidth="1"/>
    <col min="13071" max="13071" width="11.140625" style="110" customWidth="1"/>
    <col min="13072" max="13072" width="9.42578125" style="110" customWidth="1"/>
    <col min="13073" max="13073" width="12.85546875" style="110" customWidth="1"/>
    <col min="13074" max="13074" width="12.140625" style="110" customWidth="1"/>
    <col min="13075" max="13075" width="9.42578125" style="110" customWidth="1"/>
    <col min="13076" max="13076" width="12" style="110" customWidth="1"/>
    <col min="13077" max="13077" width="12.28515625" style="110" customWidth="1"/>
    <col min="13078" max="13078" width="15.42578125" style="110" customWidth="1"/>
    <col min="13079" max="13312" width="9.140625" style="110"/>
    <col min="13313" max="13313" width="4.42578125" style="110" customWidth="1"/>
    <col min="13314" max="13314" width="13.7109375" style="110" customWidth="1"/>
    <col min="13315" max="13315" width="53" style="110" customWidth="1"/>
    <col min="13316" max="13316" width="10.140625" style="110" customWidth="1"/>
    <col min="13317" max="13317" width="11.140625" style="110" customWidth="1"/>
    <col min="13318" max="13318" width="11.28515625" style="110" customWidth="1"/>
    <col min="13319" max="13319" width="9.42578125" style="110" customWidth="1"/>
    <col min="13320" max="13320" width="11.85546875" style="110" customWidth="1"/>
    <col min="13321" max="13321" width="10.5703125" style="110" customWidth="1"/>
    <col min="13322" max="13322" width="9.42578125" style="110" customWidth="1"/>
    <col min="13323" max="13324" width="10.85546875" style="110" customWidth="1"/>
    <col min="13325" max="13325" width="9.42578125" style="110" customWidth="1"/>
    <col min="13326" max="13326" width="13.140625" style="110" customWidth="1"/>
    <col min="13327" max="13327" width="11.140625" style="110" customWidth="1"/>
    <col min="13328" max="13328" width="9.42578125" style="110" customWidth="1"/>
    <col min="13329" max="13329" width="12.85546875" style="110" customWidth="1"/>
    <col min="13330" max="13330" width="12.140625" style="110" customWidth="1"/>
    <col min="13331" max="13331" width="9.42578125" style="110" customWidth="1"/>
    <col min="13332" max="13332" width="12" style="110" customWidth="1"/>
    <col min="13333" max="13333" width="12.28515625" style="110" customWidth="1"/>
    <col min="13334" max="13334" width="15.42578125" style="110" customWidth="1"/>
    <col min="13335" max="13568" width="9.140625" style="110"/>
    <col min="13569" max="13569" width="4.42578125" style="110" customWidth="1"/>
    <col min="13570" max="13570" width="13.7109375" style="110" customWidth="1"/>
    <col min="13571" max="13571" width="53" style="110" customWidth="1"/>
    <col min="13572" max="13572" width="10.140625" style="110" customWidth="1"/>
    <col min="13573" max="13573" width="11.140625" style="110" customWidth="1"/>
    <col min="13574" max="13574" width="11.28515625" style="110" customWidth="1"/>
    <col min="13575" max="13575" width="9.42578125" style="110" customWidth="1"/>
    <col min="13576" max="13576" width="11.85546875" style="110" customWidth="1"/>
    <col min="13577" max="13577" width="10.5703125" style="110" customWidth="1"/>
    <col min="13578" max="13578" width="9.42578125" style="110" customWidth="1"/>
    <col min="13579" max="13580" width="10.85546875" style="110" customWidth="1"/>
    <col min="13581" max="13581" width="9.42578125" style="110" customWidth="1"/>
    <col min="13582" max="13582" width="13.140625" style="110" customWidth="1"/>
    <col min="13583" max="13583" width="11.140625" style="110" customWidth="1"/>
    <col min="13584" max="13584" width="9.42578125" style="110" customWidth="1"/>
    <col min="13585" max="13585" width="12.85546875" style="110" customWidth="1"/>
    <col min="13586" max="13586" width="12.140625" style="110" customWidth="1"/>
    <col min="13587" max="13587" width="9.42578125" style="110" customWidth="1"/>
    <col min="13588" max="13588" width="12" style="110" customWidth="1"/>
    <col min="13589" max="13589" width="12.28515625" style="110" customWidth="1"/>
    <col min="13590" max="13590" width="15.42578125" style="110" customWidth="1"/>
    <col min="13591" max="13824" width="9.140625" style="110"/>
    <col min="13825" max="13825" width="4.42578125" style="110" customWidth="1"/>
    <col min="13826" max="13826" width="13.7109375" style="110" customWidth="1"/>
    <col min="13827" max="13827" width="53" style="110" customWidth="1"/>
    <col min="13828" max="13828" width="10.140625" style="110" customWidth="1"/>
    <col min="13829" max="13829" width="11.140625" style="110" customWidth="1"/>
    <col min="13830" max="13830" width="11.28515625" style="110" customWidth="1"/>
    <col min="13831" max="13831" width="9.42578125" style="110" customWidth="1"/>
    <col min="13832" max="13832" width="11.85546875" style="110" customWidth="1"/>
    <col min="13833" max="13833" width="10.5703125" style="110" customWidth="1"/>
    <col min="13834" max="13834" width="9.42578125" style="110" customWidth="1"/>
    <col min="13835" max="13836" width="10.85546875" style="110" customWidth="1"/>
    <col min="13837" max="13837" width="9.42578125" style="110" customWidth="1"/>
    <col min="13838" max="13838" width="13.140625" style="110" customWidth="1"/>
    <col min="13839" max="13839" width="11.140625" style="110" customWidth="1"/>
    <col min="13840" max="13840" width="9.42578125" style="110" customWidth="1"/>
    <col min="13841" max="13841" width="12.85546875" style="110" customWidth="1"/>
    <col min="13842" max="13842" width="12.140625" style="110" customWidth="1"/>
    <col min="13843" max="13843" width="9.42578125" style="110" customWidth="1"/>
    <col min="13844" max="13844" width="12" style="110" customWidth="1"/>
    <col min="13845" max="13845" width="12.28515625" style="110" customWidth="1"/>
    <col min="13846" max="13846" width="15.42578125" style="110" customWidth="1"/>
    <col min="13847" max="14080" width="9.140625" style="110"/>
    <col min="14081" max="14081" width="4.42578125" style="110" customWidth="1"/>
    <col min="14082" max="14082" width="13.7109375" style="110" customWidth="1"/>
    <col min="14083" max="14083" width="53" style="110" customWidth="1"/>
    <col min="14084" max="14084" width="10.140625" style="110" customWidth="1"/>
    <col min="14085" max="14085" width="11.140625" style="110" customWidth="1"/>
    <col min="14086" max="14086" width="11.28515625" style="110" customWidth="1"/>
    <col min="14087" max="14087" width="9.42578125" style="110" customWidth="1"/>
    <col min="14088" max="14088" width="11.85546875" style="110" customWidth="1"/>
    <col min="14089" max="14089" width="10.5703125" style="110" customWidth="1"/>
    <col min="14090" max="14090" width="9.42578125" style="110" customWidth="1"/>
    <col min="14091" max="14092" width="10.85546875" style="110" customWidth="1"/>
    <col min="14093" max="14093" width="9.42578125" style="110" customWidth="1"/>
    <col min="14094" max="14094" width="13.140625" style="110" customWidth="1"/>
    <col min="14095" max="14095" width="11.140625" style="110" customWidth="1"/>
    <col min="14096" max="14096" width="9.42578125" style="110" customWidth="1"/>
    <col min="14097" max="14097" width="12.85546875" style="110" customWidth="1"/>
    <col min="14098" max="14098" width="12.140625" style="110" customWidth="1"/>
    <col min="14099" max="14099" width="9.42578125" style="110" customWidth="1"/>
    <col min="14100" max="14100" width="12" style="110" customWidth="1"/>
    <col min="14101" max="14101" width="12.28515625" style="110" customWidth="1"/>
    <col min="14102" max="14102" width="15.42578125" style="110" customWidth="1"/>
    <col min="14103" max="14336" width="9.140625" style="110"/>
    <col min="14337" max="14337" width="4.42578125" style="110" customWidth="1"/>
    <col min="14338" max="14338" width="13.7109375" style="110" customWidth="1"/>
    <col min="14339" max="14339" width="53" style="110" customWidth="1"/>
    <col min="14340" max="14340" width="10.140625" style="110" customWidth="1"/>
    <col min="14341" max="14341" width="11.140625" style="110" customWidth="1"/>
    <col min="14342" max="14342" width="11.28515625" style="110" customWidth="1"/>
    <col min="14343" max="14343" width="9.42578125" style="110" customWidth="1"/>
    <col min="14344" max="14344" width="11.85546875" style="110" customWidth="1"/>
    <col min="14345" max="14345" width="10.5703125" style="110" customWidth="1"/>
    <col min="14346" max="14346" width="9.42578125" style="110" customWidth="1"/>
    <col min="14347" max="14348" width="10.85546875" style="110" customWidth="1"/>
    <col min="14349" max="14349" width="9.42578125" style="110" customWidth="1"/>
    <col min="14350" max="14350" width="13.140625" style="110" customWidth="1"/>
    <col min="14351" max="14351" width="11.140625" style="110" customWidth="1"/>
    <col min="14352" max="14352" width="9.42578125" style="110" customWidth="1"/>
    <col min="14353" max="14353" width="12.85546875" style="110" customWidth="1"/>
    <col min="14354" max="14354" width="12.140625" style="110" customWidth="1"/>
    <col min="14355" max="14355" width="9.42578125" style="110" customWidth="1"/>
    <col min="14356" max="14356" width="12" style="110" customWidth="1"/>
    <col min="14357" max="14357" width="12.28515625" style="110" customWidth="1"/>
    <col min="14358" max="14358" width="15.42578125" style="110" customWidth="1"/>
    <col min="14359" max="14592" width="9.140625" style="110"/>
    <col min="14593" max="14593" width="4.42578125" style="110" customWidth="1"/>
    <col min="14594" max="14594" width="13.7109375" style="110" customWidth="1"/>
    <col min="14595" max="14595" width="53" style="110" customWidth="1"/>
    <col min="14596" max="14596" width="10.140625" style="110" customWidth="1"/>
    <col min="14597" max="14597" width="11.140625" style="110" customWidth="1"/>
    <col min="14598" max="14598" width="11.28515625" style="110" customWidth="1"/>
    <col min="14599" max="14599" width="9.42578125" style="110" customWidth="1"/>
    <col min="14600" max="14600" width="11.85546875" style="110" customWidth="1"/>
    <col min="14601" max="14601" width="10.5703125" style="110" customWidth="1"/>
    <col min="14602" max="14602" width="9.42578125" style="110" customWidth="1"/>
    <col min="14603" max="14604" width="10.85546875" style="110" customWidth="1"/>
    <col min="14605" max="14605" width="9.42578125" style="110" customWidth="1"/>
    <col min="14606" max="14606" width="13.140625" style="110" customWidth="1"/>
    <col min="14607" max="14607" width="11.140625" style="110" customWidth="1"/>
    <col min="14608" max="14608" width="9.42578125" style="110" customWidth="1"/>
    <col min="14609" max="14609" width="12.85546875" style="110" customWidth="1"/>
    <col min="14610" max="14610" width="12.140625" style="110" customWidth="1"/>
    <col min="14611" max="14611" width="9.42578125" style="110" customWidth="1"/>
    <col min="14612" max="14612" width="12" style="110" customWidth="1"/>
    <col min="14613" max="14613" width="12.28515625" style="110" customWidth="1"/>
    <col min="14614" max="14614" width="15.42578125" style="110" customWidth="1"/>
    <col min="14615" max="14848" width="9.140625" style="110"/>
    <col min="14849" max="14849" width="4.42578125" style="110" customWidth="1"/>
    <col min="14850" max="14850" width="13.7109375" style="110" customWidth="1"/>
    <col min="14851" max="14851" width="53" style="110" customWidth="1"/>
    <col min="14852" max="14852" width="10.140625" style="110" customWidth="1"/>
    <col min="14853" max="14853" width="11.140625" style="110" customWidth="1"/>
    <col min="14854" max="14854" width="11.28515625" style="110" customWidth="1"/>
    <col min="14855" max="14855" width="9.42578125" style="110" customWidth="1"/>
    <col min="14856" max="14856" width="11.85546875" style="110" customWidth="1"/>
    <col min="14857" max="14857" width="10.5703125" style="110" customWidth="1"/>
    <col min="14858" max="14858" width="9.42578125" style="110" customWidth="1"/>
    <col min="14859" max="14860" width="10.85546875" style="110" customWidth="1"/>
    <col min="14861" max="14861" width="9.42578125" style="110" customWidth="1"/>
    <col min="14862" max="14862" width="13.140625" style="110" customWidth="1"/>
    <col min="14863" max="14863" width="11.140625" style="110" customWidth="1"/>
    <col min="14864" max="14864" width="9.42578125" style="110" customWidth="1"/>
    <col min="14865" max="14865" width="12.85546875" style="110" customWidth="1"/>
    <col min="14866" max="14866" width="12.140625" style="110" customWidth="1"/>
    <col min="14867" max="14867" width="9.42578125" style="110" customWidth="1"/>
    <col min="14868" max="14868" width="12" style="110" customWidth="1"/>
    <col min="14869" max="14869" width="12.28515625" style="110" customWidth="1"/>
    <col min="14870" max="14870" width="15.42578125" style="110" customWidth="1"/>
    <col min="14871" max="15104" width="9.140625" style="110"/>
    <col min="15105" max="15105" width="4.42578125" style="110" customWidth="1"/>
    <col min="15106" max="15106" width="13.7109375" style="110" customWidth="1"/>
    <col min="15107" max="15107" width="53" style="110" customWidth="1"/>
    <col min="15108" max="15108" width="10.140625" style="110" customWidth="1"/>
    <col min="15109" max="15109" width="11.140625" style="110" customWidth="1"/>
    <col min="15110" max="15110" width="11.28515625" style="110" customWidth="1"/>
    <col min="15111" max="15111" width="9.42578125" style="110" customWidth="1"/>
    <col min="15112" max="15112" width="11.85546875" style="110" customWidth="1"/>
    <col min="15113" max="15113" width="10.5703125" style="110" customWidth="1"/>
    <col min="15114" max="15114" width="9.42578125" style="110" customWidth="1"/>
    <col min="15115" max="15116" width="10.85546875" style="110" customWidth="1"/>
    <col min="15117" max="15117" width="9.42578125" style="110" customWidth="1"/>
    <col min="15118" max="15118" width="13.140625" style="110" customWidth="1"/>
    <col min="15119" max="15119" width="11.140625" style="110" customWidth="1"/>
    <col min="15120" max="15120" width="9.42578125" style="110" customWidth="1"/>
    <col min="15121" max="15121" width="12.85546875" style="110" customWidth="1"/>
    <col min="15122" max="15122" width="12.140625" style="110" customWidth="1"/>
    <col min="15123" max="15123" width="9.42578125" style="110" customWidth="1"/>
    <col min="15124" max="15124" width="12" style="110" customWidth="1"/>
    <col min="15125" max="15125" width="12.28515625" style="110" customWidth="1"/>
    <col min="15126" max="15126" width="15.42578125" style="110" customWidth="1"/>
    <col min="15127" max="15360" width="9.140625" style="110"/>
    <col min="15361" max="15361" width="4.42578125" style="110" customWidth="1"/>
    <col min="15362" max="15362" width="13.7109375" style="110" customWidth="1"/>
    <col min="15363" max="15363" width="53" style="110" customWidth="1"/>
    <col min="15364" max="15364" width="10.140625" style="110" customWidth="1"/>
    <col min="15365" max="15365" width="11.140625" style="110" customWidth="1"/>
    <col min="15366" max="15366" width="11.28515625" style="110" customWidth="1"/>
    <col min="15367" max="15367" width="9.42578125" style="110" customWidth="1"/>
    <col min="15368" max="15368" width="11.85546875" style="110" customWidth="1"/>
    <col min="15369" max="15369" width="10.5703125" style="110" customWidth="1"/>
    <col min="15370" max="15370" width="9.42578125" style="110" customWidth="1"/>
    <col min="15371" max="15372" width="10.85546875" style="110" customWidth="1"/>
    <col min="15373" max="15373" width="9.42578125" style="110" customWidth="1"/>
    <col min="15374" max="15374" width="13.140625" style="110" customWidth="1"/>
    <col min="15375" max="15375" width="11.140625" style="110" customWidth="1"/>
    <col min="15376" max="15376" width="9.42578125" style="110" customWidth="1"/>
    <col min="15377" max="15377" width="12.85546875" style="110" customWidth="1"/>
    <col min="15378" max="15378" width="12.140625" style="110" customWidth="1"/>
    <col min="15379" max="15379" width="9.42578125" style="110" customWidth="1"/>
    <col min="15380" max="15380" width="12" style="110" customWidth="1"/>
    <col min="15381" max="15381" width="12.28515625" style="110" customWidth="1"/>
    <col min="15382" max="15382" width="15.42578125" style="110" customWidth="1"/>
    <col min="15383" max="15616" width="9.140625" style="110"/>
    <col min="15617" max="15617" width="4.42578125" style="110" customWidth="1"/>
    <col min="15618" max="15618" width="13.7109375" style="110" customWidth="1"/>
    <col min="15619" max="15619" width="53" style="110" customWidth="1"/>
    <col min="15620" max="15620" width="10.140625" style="110" customWidth="1"/>
    <col min="15621" max="15621" width="11.140625" style="110" customWidth="1"/>
    <col min="15622" max="15622" width="11.28515625" style="110" customWidth="1"/>
    <col min="15623" max="15623" width="9.42578125" style="110" customWidth="1"/>
    <col min="15624" max="15624" width="11.85546875" style="110" customWidth="1"/>
    <col min="15625" max="15625" width="10.5703125" style="110" customWidth="1"/>
    <col min="15626" max="15626" width="9.42578125" style="110" customWidth="1"/>
    <col min="15627" max="15628" width="10.85546875" style="110" customWidth="1"/>
    <col min="15629" max="15629" width="9.42578125" style="110" customWidth="1"/>
    <col min="15630" max="15630" width="13.140625" style="110" customWidth="1"/>
    <col min="15631" max="15631" width="11.140625" style="110" customWidth="1"/>
    <col min="15632" max="15632" width="9.42578125" style="110" customWidth="1"/>
    <col min="15633" max="15633" width="12.85546875" style="110" customWidth="1"/>
    <col min="15634" max="15634" width="12.140625" style="110" customWidth="1"/>
    <col min="15635" max="15635" width="9.42578125" style="110" customWidth="1"/>
    <col min="15636" max="15636" width="12" style="110" customWidth="1"/>
    <col min="15637" max="15637" width="12.28515625" style="110" customWidth="1"/>
    <col min="15638" max="15638" width="15.42578125" style="110" customWidth="1"/>
    <col min="15639" max="15872" width="9.140625" style="110"/>
    <col min="15873" max="15873" width="4.42578125" style="110" customWidth="1"/>
    <col min="15874" max="15874" width="13.7109375" style="110" customWidth="1"/>
    <col min="15875" max="15875" width="53" style="110" customWidth="1"/>
    <col min="15876" max="15876" width="10.140625" style="110" customWidth="1"/>
    <col min="15877" max="15877" width="11.140625" style="110" customWidth="1"/>
    <col min="15878" max="15878" width="11.28515625" style="110" customWidth="1"/>
    <col min="15879" max="15879" width="9.42578125" style="110" customWidth="1"/>
    <col min="15880" max="15880" width="11.85546875" style="110" customWidth="1"/>
    <col min="15881" max="15881" width="10.5703125" style="110" customWidth="1"/>
    <col min="15882" max="15882" width="9.42578125" style="110" customWidth="1"/>
    <col min="15883" max="15884" width="10.85546875" style="110" customWidth="1"/>
    <col min="15885" max="15885" width="9.42578125" style="110" customWidth="1"/>
    <col min="15886" max="15886" width="13.140625" style="110" customWidth="1"/>
    <col min="15887" max="15887" width="11.140625" style="110" customWidth="1"/>
    <col min="15888" max="15888" width="9.42578125" style="110" customWidth="1"/>
    <col min="15889" max="15889" width="12.85546875" style="110" customWidth="1"/>
    <col min="15890" max="15890" width="12.140625" style="110" customWidth="1"/>
    <col min="15891" max="15891" width="9.42578125" style="110" customWidth="1"/>
    <col min="15892" max="15892" width="12" style="110" customWidth="1"/>
    <col min="15893" max="15893" width="12.28515625" style="110" customWidth="1"/>
    <col min="15894" max="15894" width="15.42578125" style="110" customWidth="1"/>
    <col min="15895" max="16128" width="9.140625" style="110"/>
    <col min="16129" max="16129" width="4.42578125" style="110" customWidth="1"/>
    <col min="16130" max="16130" width="13.7109375" style="110" customWidth="1"/>
    <col min="16131" max="16131" width="53" style="110" customWidth="1"/>
    <col min="16132" max="16132" width="10.140625" style="110" customWidth="1"/>
    <col min="16133" max="16133" width="11.140625" style="110" customWidth="1"/>
    <col min="16134" max="16134" width="11.28515625" style="110" customWidth="1"/>
    <col min="16135" max="16135" width="9.42578125" style="110" customWidth="1"/>
    <col min="16136" max="16136" width="11.85546875" style="110" customWidth="1"/>
    <col min="16137" max="16137" width="10.5703125" style="110" customWidth="1"/>
    <col min="16138" max="16138" width="9.42578125" style="110" customWidth="1"/>
    <col min="16139" max="16140" width="10.85546875" style="110" customWidth="1"/>
    <col min="16141" max="16141" width="9.42578125" style="110" customWidth="1"/>
    <col min="16142" max="16142" width="13.140625" style="110" customWidth="1"/>
    <col min="16143" max="16143" width="11.140625" style="110" customWidth="1"/>
    <col min="16144" max="16144" width="9.42578125" style="110" customWidth="1"/>
    <col min="16145" max="16145" width="12.85546875" style="110" customWidth="1"/>
    <col min="16146" max="16146" width="12.140625" style="110" customWidth="1"/>
    <col min="16147" max="16147" width="9.42578125" style="110" customWidth="1"/>
    <col min="16148" max="16148" width="12" style="110" customWidth="1"/>
    <col min="16149" max="16149" width="12.28515625" style="110" customWidth="1"/>
    <col min="16150" max="16150" width="15.42578125" style="110" customWidth="1"/>
    <col min="16151" max="16384" width="9.140625" style="110"/>
  </cols>
  <sheetData>
    <row r="1" spans="1:21" ht="18.75" customHeight="1" x14ac:dyDescent="0.2">
      <c r="B1" s="4085" t="str">
        <f>[1]СПО!B1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  <c r="M1" s="4085"/>
      <c r="N1" s="4085"/>
      <c r="O1" s="4085"/>
      <c r="P1" s="4085"/>
      <c r="Q1" s="4085"/>
      <c r="R1" s="4085"/>
      <c r="S1" s="4085"/>
      <c r="T1" s="4085"/>
      <c r="U1" s="4085"/>
    </row>
    <row r="2" spans="1:21" ht="18.75" x14ac:dyDescent="0.2">
      <c r="B2" s="11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8.75" customHeight="1" x14ac:dyDescent="0.2">
      <c r="B3" s="4089" t="s">
        <v>240</v>
      </c>
      <c r="C3" s="4089"/>
      <c r="D3" s="4089"/>
      <c r="E3" s="4089"/>
      <c r="F3" s="4089"/>
      <c r="G3" s="4085" t="str">
        <f>[1]СПО!F3</f>
        <v>01.06.2017 г.</v>
      </c>
      <c r="H3" s="4085"/>
      <c r="I3" s="4086" t="s">
        <v>241</v>
      </c>
      <c r="J3" s="4086"/>
      <c r="K3" s="4086"/>
      <c r="L3" s="4086"/>
      <c r="M3" s="4086"/>
      <c r="N3" s="4086"/>
      <c r="O3" s="4086"/>
      <c r="P3" s="4086"/>
      <c r="Q3" s="4086"/>
      <c r="R3" s="4086"/>
      <c r="S3" s="4086"/>
      <c r="T3" s="4086"/>
      <c r="U3" s="4086"/>
    </row>
    <row r="4" spans="1:21" ht="19.5" thickBot="1" x14ac:dyDescent="0.25"/>
    <row r="5" spans="1:21" ht="12.75" customHeight="1" thickBot="1" x14ac:dyDescent="0.25">
      <c r="B5" s="4100" t="s">
        <v>9</v>
      </c>
      <c r="C5" s="4100"/>
      <c r="D5" s="4084" t="s">
        <v>0</v>
      </c>
      <c r="E5" s="4084"/>
      <c r="F5" s="4084"/>
      <c r="G5" s="4098" t="s">
        <v>1</v>
      </c>
      <c r="H5" s="4098"/>
      <c r="I5" s="4098"/>
      <c r="J5" s="4084" t="s">
        <v>2</v>
      </c>
      <c r="K5" s="4084"/>
      <c r="L5" s="4084"/>
      <c r="M5" s="4106" t="s">
        <v>3</v>
      </c>
      <c r="N5" s="4106"/>
      <c r="O5" s="4106"/>
      <c r="P5" s="4095">
        <v>5</v>
      </c>
      <c r="Q5" s="4095"/>
      <c r="R5" s="4095"/>
      <c r="S5" s="4087" t="s">
        <v>6</v>
      </c>
      <c r="T5" s="4087"/>
      <c r="U5" s="4087"/>
    </row>
    <row r="6" spans="1:21" ht="19.5" thickBot="1" x14ac:dyDescent="0.25">
      <c r="B6" s="4100"/>
      <c r="C6" s="4100"/>
      <c r="D6" s="4084"/>
      <c r="E6" s="4084"/>
      <c r="F6" s="4084"/>
      <c r="G6" s="4098"/>
      <c r="H6" s="4098"/>
      <c r="I6" s="4099"/>
      <c r="J6" s="4084"/>
      <c r="K6" s="4084"/>
      <c r="L6" s="4084"/>
      <c r="M6" s="4106"/>
      <c r="N6" s="4106"/>
      <c r="O6" s="4084"/>
      <c r="P6" s="4095"/>
      <c r="Q6" s="4095"/>
      <c r="R6" s="4096"/>
      <c r="S6" s="4087"/>
      <c r="T6" s="4087"/>
      <c r="U6" s="4088"/>
    </row>
    <row r="7" spans="1:21" ht="134.44999999999999" customHeight="1" thickBot="1" x14ac:dyDescent="0.25">
      <c r="B7" s="4100"/>
      <c r="C7" s="4100"/>
      <c r="D7" s="201" t="s">
        <v>26</v>
      </c>
      <c r="E7" s="141" t="s">
        <v>27</v>
      </c>
      <c r="F7" s="134" t="s">
        <v>4</v>
      </c>
      <c r="G7" s="102" t="s">
        <v>26</v>
      </c>
      <c r="H7" s="101" t="s">
        <v>27</v>
      </c>
      <c r="I7" s="134" t="s">
        <v>4</v>
      </c>
      <c r="J7" s="102" t="s">
        <v>26</v>
      </c>
      <c r="K7" s="101" t="s">
        <v>27</v>
      </c>
      <c r="L7" s="134" t="s">
        <v>4</v>
      </c>
      <c r="M7" s="102" t="s">
        <v>26</v>
      </c>
      <c r="N7" s="101" t="s">
        <v>27</v>
      </c>
      <c r="O7" s="134" t="s">
        <v>4</v>
      </c>
      <c r="P7" s="102" t="s">
        <v>26</v>
      </c>
      <c r="Q7" s="101" t="s">
        <v>27</v>
      </c>
      <c r="R7" s="134" t="s">
        <v>4</v>
      </c>
      <c r="S7" s="102" t="s">
        <v>26</v>
      </c>
      <c r="T7" s="101" t="s">
        <v>27</v>
      </c>
      <c r="U7" s="134" t="s">
        <v>4</v>
      </c>
    </row>
    <row r="8" spans="1:21" ht="20.25" customHeight="1" thickBot="1" x14ac:dyDescent="0.25">
      <c r="B8" s="4101" t="s">
        <v>22</v>
      </c>
      <c r="C8" s="4101"/>
      <c r="D8" s="113">
        <f>SUM(D9:D30)</f>
        <v>320</v>
      </c>
      <c r="E8" s="113">
        <f t="shared" ref="E8:U8" si="0">SUM(E9:E30)</f>
        <v>14</v>
      </c>
      <c r="F8" s="165">
        <f t="shared" si="0"/>
        <v>334</v>
      </c>
      <c r="G8" s="114">
        <f t="shared" si="0"/>
        <v>278</v>
      </c>
      <c r="H8" s="113">
        <f t="shared" si="0"/>
        <v>13</v>
      </c>
      <c r="I8" s="165">
        <f t="shared" si="0"/>
        <v>291</v>
      </c>
      <c r="J8" s="114">
        <f t="shared" si="0"/>
        <v>285</v>
      </c>
      <c r="K8" s="113">
        <f t="shared" si="0"/>
        <v>56</v>
      </c>
      <c r="L8" s="165">
        <f t="shared" si="0"/>
        <v>341</v>
      </c>
      <c r="M8" s="114">
        <f t="shared" si="0"/>
        <v>206</v>
      </c>
      <c r="N8" s="113">
        <f t="shared" si="0"/>
        <v>23</v>
      </c>
      <c r="O8" s="165">
        <f t="shared" si="0"/>
        <v>229</v>
      </c>
      <c r="P8" s="90">
        <f t="shared" si="0"/>
        <v>14</v>
      </c>
      <c r="Q8" s="89">
        <f t="shared" si="0"/>
        <v>0</v>
      </c>
      <c r="R8" s="166">
        <f t="shared" si="0"/>
        <v>14</v>
      </c>
      <c r="S8" s="114">
        <f t="shared" si="0"/>
        <v>1103</v>
      </c>
      <c r="T8" s="113">
        <f t="shared" si="0"/>
        <v>106</v>
      </c>
      <c r="U8" s="165">
        <f t="shared" si="0"/>
        <v>1209</v>
      </c>
    </row>
    <row r="9" spans="1:21" ht="18.75" x14ac:dyDescent="0.2">
      <c r="A9" s="111">
        <v>1</v>
      </c>
      <c r="B9" s="167" t="s">
        <v>266</v>
      </c>
      <c r="C9" s="168" t="s">
        <v>267</v>
      </c>
      <c r="D9" s="169">
        <v>0</v>
      </c>
      <c r="E9" s="170">
        <v>0</v>
      </c>
      <c r="F9" s="171">
        <v>0</v>
      </c>
      <c r="G9" s="172">
        <v>0</v>
      </c>
      <c r="H9" s="170">
        <v>0</v>
      </c>
      <c r="I9" s="171">
        <v>0</v>
      </c>
      <c r="J9" s="172">
        <v>0</v>
      </c>
      <c r="K9" s="170">
        <v>0</v>
      </c>
      <c r="L9" s="171">
        <v>0</v>
      </c>
      <c r="M9" s="172">
        <v>0</v>
      </c>
      <c r="N9" s="170">
        <v>0</v>
      </c>
      <c r="O9" s="171">
        <v>0</v>
      </c>
      <c r="P9" s="172">
        <v>0</v>
      </c>
      <c r="Q9" s="170">
        <v>0</v>
      </c>
      <c r="R9" s="171">
        <v>0</v>
      </c>
      <c r="S9" s="172">
        <v>0</v>
      </c>
      <c r="T9" s="170">
        <v>0</v>
      </c>
      <c r="U9" s="171">
        <v>0</v>
      </c>
    </row>
    <row r="10" spans="1:21" s="76" customFormat="1" ht="18.75" x14ac:dyDescent="0.2">
      <c r="A10" s="111"/>
      <c r="B10" s="173" t="s">
        <v>182</v>
      </c>
      <c r="C10" s="75" t="s">
        <v>183</v>
      </c>
      <c r="D10" s="174">
        <v>19</v>
      </c>
      <c r="E10" s="91">
        <v>0</v>
      </c>
      <c r="F10" s="175">
        <v>19</v>
      </c>
      <c r="G10" s="92">
        <v>20</v>
      </c>
      <c r="H10" s="91">
        <v>0</v>
      </c>
      <c r="I10" s="175">
        <v>20</v>
      </c>
      <c r="J10" s="92">
        <v>17</v>
      </c>
      <c r="K10" s="91">
        <v>3</v>
      </c>
      <c r="L10" s="175">
        <v>20</v>
      </c>
      <c r="M10" s="92">
        <v>13</v>
      </c>
      <c r="N10" s="91">
        <v>0</v>
      </c>
      <c r="O10" s="175">
        <v>13</v>
      </c>
      <c r="P10" s="92">
        <v>0</v>
      </c>
      <c r="Q10" s="91">
        <v>0</v>
      </c>
      <c r="R10" s="175">
        <v>0</v>
      </c>
      <c r="S10" s="92">
        <v>69</v>
      </c>
      <c r="T10" s="91">
        <v>3</v>
      </c>
      <c r="U10" s="175">
        <v>72</v>
      </c>
    </row>
    <row r="11" spans="1:21" s="76" customFormat="1" ht="18.75" x14ac:dyDescent="0.2">
      <c r="A11" s="111"/>
      <c r="B11" s="173" t="s">
        <v>184</v>
      </c>
      <c r="C11" s="75" t="s">
        <v>185</v>
      </c>
      <c r="D11" s="174">
        <v>13</v>
      </c>
      <c r="E11" s="91">
        <v>0</v>
      </c>
      <c r="F11" s="175">
        <v>13</v>
      </c>
      <c r="G11" s="92">
        <v>13</v>
      </c>
      <c r="H11" s="91">
        <v>1</v>
      </c>
      <c r="I11" s="175">
        <v>14</v>
      </c>
      <c r="J11" s="92">
        <v>17</v>
      </c>
      <c r="K11" s="91">
        <v>2</v>
      </c>
      <c r="L11" s="175">
        <v>19</v>
      </c>
      <c r="M11" s="92">
        <v>22</v>
      </c>
      <c r="N11" s="91">
        <v>2</v>
      </c>
      <c r="O11" s="175">
        <v>24</v>
      </c>
      <c r="P11" s="92">
        <v>0</v>
      </c>
      <c r="Q11" s="91">
        <v>0</v>
      </c>
      <c r="R11" s="175">
        <v>0</v>
      </c>
      <c r="S11" s="92">
        <v>65</v>
      </c>
      <c r="T11" s="91">
        <v>5</v>
      </c>
      <c r="U11" s="175">
        <v>70</v>
      </c>
    </row>
    <row r="12" spans="1:21" s="76" customFormat="1" ht="18.75" x14ac:dyDescent="0.2">
      <c r="A12" s="111"/>
      <c r="B12" s="173" t="s">
        <v>186</v>
      </c>
      <c r="C12" s="75" t="s">
        <v>187</v>
      </c>
      <c r="D12" s="174">
        <v>17</v>
      </c>
      <c r="E12" s="91">
        <v>4</v>
      </c>
      <c r="F12" s="175">
        <v>21</v>
      </c>
      <c r="G12" s="92">
        <v>35</v>
      </c>
      <c r="H12" s="91">
        <v>0</v>
      </c>
      <c r="I12" s="175">
        <v>35</v>
      </c>
      <c r="J12" s="92">
        <v>14</v>
      </c>
      <c r="K12" s="91">
        <v>3</v>
      </c>
      <c r="L12" s="175">
        <v>17</v>
      </c>
      <c r="M12" s="92">
        <v>23</v>
      </c>
      <c r="N12" s="91">
        <v>3</v>
      </c>
      <c r="O12" s="175">
        <v>26</v>
      </c>
      <c r="P12" s="92">
        <v>0</v>
      </c>
      <c r="Q12" s="91">
        <v>0</v>
      </c>
      <c r="R12" s="175">
        <v>0</v>
      </c>
      <c r="S12" s="92">
        <v>89</v>
      </c>
      <c r="T12" s="91">
        <v>10</v>
      </c>
      <c r="U12" s="175">
        <v>99</v>
      </c>
    </row>
    <row r="13" spans="1:21" s="76" customFormat="1" ht="18.75" x14ac:dyDescent="0.2">
      <c r="A13" s="111"/>
      <c r="B13" s="173" t="s">
        <v>188</v>
      </c>
      <c r="C13" s="75" t="s">
        <v>189</v>
      </c>
      <c r="D13" s="174">
        <v>18</v>
      </c>
      <c r="E13" s="91">
        <v>0</v>
      </c>
      <c r="F13" s="175">
        <v>18</v>
      </c>
      <c r="G13" s="92">
        <v>23</v>
      </c>
      <c r="H13" s="91">
        <v>1</v>
      </c>
      <c r="I13" s="175">
        <v>24</v>
      </c>
      <c r="J13" s="92">
        <v>20</v>
      </c>
      <c r="K13" s="91">
        <v>16</v>
      </c>
      <c r="L13" s="175">
        <v>36</v>
      </c>
      <c r="M13" s="92">
        <v>13</v>
      </c>
      <c r="N13" s="91">
        <v>2</v>
      </c>
      <c r="O13" s="175">
        <v>15</v>
      </c>
      <c r="P13" s="92">
        <v>0</v>
      </c>
      <c r="Q13" s="91">
        <v>0</v>
      </c>
      <c r="R13" s="175">
        <v>0</v>
      </c>
      <c r="S13" s="92">
        <v>74</v>
      </c>
      <c r="T13" s="91">
        <v>19</v>
      </c>
      <c r="U13" s="175">
        <v>93</v>
      </c>
    </row>
    <row r="14" spans="1:21" s="76" customFormat="1" ht="18.75" x14ac:dyDescent="0.2">
      <c r="A14" s="111"/>
      <c r="B14" s="173" t="s">
        <v>190</v>
      </c>
      <c r="C14" s="75" t="s">
        <v>191</v>
      </c>
      <c r="D14" s="174">
        <v>19</v>
      </c>
      <c r="E14" s="91">
        <v>1</v>
      </c>
      <c r="F14" s="175">
        <v>20</v>
      </c>
      <c r="G14" s="92">
        <v>8</v>
      </c>
      <c r="H14" s="91">
        <v>3</v>
      </c>
      <c r="I14" s="175">
        <v>11</v>
      </c>
      <c r="J14" s="92">
        <v>17</v>
      </c>
      <c r="K14" s="91">
        <v>2</v>
      </c>
      <c r="L14" s="175">
        <v>19</v>
      </c>
      <c r="M14" s="92">
        <v>11</v>
      </c>
      <c r="N14" s="91">
        <v>0</v>
      </c>
      <c r="O14" s="175">
        <v>11</v>
      </c>
      <c r="P14" s="92">
        <v>0</v>
      </c>
      <c r="Q14" s="91">
        <v>0</v>
      </c>
      <c r="R14" s="175">
        <v>0</v>
      </c>
      <c r="S14" s="92">
        <v>55</v>
      </c>
      <c r="T14" s="91">
        <v>6</v>
      </c>
      <c r="U14" s="175">
        <v>61</v>
      </c>
    </row>
    <row r="15" spans="1:21" s="76" customFormat="1" ht="18.75" x14ac:dyDescent="0.2">
      <c r="A15" s="111"/>
      <c r="B15" s="173" t="s">
        <v>192</v>
      </c>
      <c r="C15" s="75" t="s">
        <v>193</v>
      </c>
      <c r="D15" s="174">
        <v>52</v>
      </c>
      <c r="E15" s="91">
        <v>0</v>
      </c>
      <c r="F15" s="175">
        <v>52</v>
      </c>
      <c r="G15" s="92">
        <v>41</v>
      </c>
      <c r="H15" s="91">
        <v>0</v>
      </c>
      <c r="I15" s="175">
        <v>41</v>
      </c>
      <c r="J15" s="92">
        <v>45</v>
      </c>
      <c r="K15" s="91">
        <v>0</v>
      </c>
      <c r="L15" s="175">
        <v>45</v>
      </c>
      <c r="M15" s="92">
        <v>5</v>
      </c>
      <c r="N15" s="91">
        <v>0</v>
      </c>
      <c r="O15" s="175">
        <v>5</v>
      </c>
      <c r="P15" s="92">
        <v>0</v>
      </c>
      <c r="Q15" s="91">
        <v>0</v>
      </c>
      <c r="R15" s="175">
        <v>0</v>
      </c>
      <c r="S15" s="92">
        <v>143</v>
      </c>
      <c r="T15" s="91">
        <v>0</v>
      </c>
      <c r="U15" s="175">
        <v>143</v>
      </c>
    </row>
    <row r="16" spans="1:21" s="76" customFormat="1" ht="18.75" x14ac:dyDescent="0.2">
      <c r="A16" s="111"/>
      <c r="B16" s="173" t="s">
        <v>194</v>
      </c>
      <c r="C16" s="75" t="s">
        <v>195</v>
      </c>
      <c r="D16" s="174">
        <v>15</v>
      </c>
      <c r="E16" s="91">
        <v>0</v>
      </c>
      <c r="F16" s="175">
        <v>15</v>
      </c>
      <c r="G16" s="92">
        <v>12</v>
      </c>
      <c r="H16" s="91">
        <v>0</v>
      </c>
      <c r="I16" s="175">
        <v>12</v>
      </c>
      <c r="J16" s="92">
        <v>15</v>
      </c>
      <c r="K16" s="91">
        <v>1</v>
      </c>
      <c r="L16" s="175">
        <v>16</v>
      </c>
      <c r="M16" s="92">
        <v>7</v>
      </c>
      <c r="N16" s="91">
        <v>0</v>
      </c>
      <c r="O16" s="175">
        <v>7</v>
      </c>
      <c r="P16" s="92">
        <v>0</v>
      </c>
      <c r="Q16" s="91">
        <v>0</v>
      </c>
      <c r="R16" s="175">
        <v>0</v>
      </c>
      <c r="S16" s="92">
        <v>49</v>
      </c>
      <c r="T16" s="91">
        <v>1</v>
      </c>
      <c r="U16" s="175">
        <v>50</v>
      </c>
    </row>
    <row r="17" spans="1:22" s="76" customFormat="1" ht="37.5" x14ac:dyDescent="0.2">
      <c r="A17" s="111"/>
      <c r="B17" s="173" t="s">
        <v>196</v>
      </c>
      <c r="C17" s="75" t="s">
        <v>197</v>
      </c>
      <c r="D17" s="174">
        <v>16</v>
      </c>
      <c r="E17" s="91">
        <v>0</v>
      </c>
      <c r="F17" s="175">
        <v>16</v>
      </c>
      <c r="G17" s="92">
        <v>12</v>
      </c>
      <c r="H17" s="91">
        <v>0</v>
      </c>
      <c r="I17" s="175">
        <v>12</v>
      </c>
      <c r="J17" s="92">
        <v>15</v>
      </c>
      <c r="K17" s="91">
        <v>2</v>
      </c>
      <c r="L17" s="175">
        <v>17</v>
      </c>
      <c r="M17" s="92">
        <v>25</v>
      </c>
      <c r="N17" s="91">
        <v>2</v>
      </c>
      <c r="O17" s="175">
        <v>27</v>
      </c>
      <c r="P17" s="92">
        <v>14</v>
      </c>
      <c r="Q17" s="91">
        <v>0</v>
      </c>
      <c r="R17" s="175">
        <v>14</v>
      </c>
      <c r="S17" s="92">
        <v>82</v>
      </c>
      <c r="T17" s="91">
        <v>4</v>
      </c>
      <c r="U17" s="175">
        <v>86</v>
      </c>
    </row>
    <row r="18" spans="1:22" s="76" customFormat="1" ht="18.75" x14ac:dyDescent="0.2">
      <c r="A18" s="111"/>
      <c r="B18" s="173" t="s">
        <v>198</v>
      </c>
      <c r="C18" s="75" t="s">
        <v>199</v>
      </c>
      <c r="D18" s="174">
        <v>50</v>
      </c>
      <c r="E18" s="91">
        <v>5</v>
      </c>
      <c r="F18" s="175">
        <v>55</v>
      </c>
      <c r="G18" s="92">
        <v>36</v>
      </c>
      <c r="H18" s="91">
        <v>4</v>
      </c>
      <c r="I18" s="175">
        <v>40</v>
      </c>
      <c r="J18" s="92">
        <v>40</v>
      </c>
      <c r="K18" s="91">
        <v>9</v>
      </c>
      <c r="L18" s="175">
        <v>49</v>
      </c>
      <c r="M18" s="92">
        <v>30</v>
      </c>
      <c r="N18" s="91">
        <v>4</v>
      </c>
      <c r="O18" s="175">
        <v>34</v>
      </c>
      <c r="P18" s="92">
        <v>0</v>
      </c>
      <c r="Q18" s="91">
        <v>0</v>
      </c>
      <c r="R18" s="175">
        <v>0</v>
      </c>
      <c r="S18" s="92">
        <v>156</v>
      </c>
      <c r="T18" s="91">
        <v>22</v>
      </c>
      <c r="U18" s="175">
        <v>178</v>
      </c>
    </row>
    <row r="19" spans="1:22" s="76" customFormat="1" ht="18.75" x14ac:dyDescent="0.2">
      <c r="A19" s="111"/>
      <c r="B19" s="173" t="s">
        <v>200</v>
      </c>
      <c r="C19" s="75" t="s">
        <v>201</v>
      </c>
      <c r="D19" s="174">
        <v>14</v>
      </c>
      <c r="E19" s="91">
        <v>0</v>
      </c>
      <c r="F19" s="175">
        <v>14</v>
      </c>
      <c r="G19" s="92">
        <v>9</v>
      </c>
      <c r="H19" s="91">
        <v>0</v>
      </c>
      <c r="I19" s="175">
        <v>9</v>
      </c>
      <c r="J19" s="92">
        <v>8</v>
      </c>
      <c r="K19" s="91">
        <v>1</v>
      </c>
      <c r="L19" s="175">
        <v>9</v>
      </c>
      <c r="M19" s="92">
        <v>9</v>
      </c>
      <c r="N19" s="91">
        <v>0</v>
      </c>
      <c r="O19" s="175">
        <v>9</v>
      </c>
      <c r="P19" s="92">
        <v>0</v>
      </c>
      <c r="Q19" s="91">
        <v>0</v>
      </c>
      <c r="R19" s="175">
        <v>0</v>
      </c>
      <c r="S19" s="92">
        <v>40</v>
      </c>
      <c r="T19" s="91">
        <v>1</v>
      </c>
      <c r="U19" s="175">
        <v>41</v>
      </c>
    </row>
    <row r="20" spans="1:22" s="76" customFormat="1" ht="18.75" x14ac:dyDescent="0.2">
      <c r="A20" s="111"/>
      <c r="B20" s="173" t="s">
        <v>202</v>
      </c>
      <c r="C20" s="75" t="s">
        <v>203</v>
      </c>
      <c r="D20" s="174">
        <v>10</v>
      </c>
      <c r="E20" s="91">
        <v>0</v>
      </c>
      <c r="F20" s="175">
        <v>10</v>
      </c>
      <c r="G20" s="92">
        <v>0</v>
      </c>
      <c r="H20" s="91">
        <v>0</v>
      </c>
      <c r="I20" s="175">
        <v>0</v>
      </c>
      <c r="J20" s="92">
        <v>6</v>
      </c>
      <c r="K20" s="91">
        <v>0</v>
      </c>
      <c r="L20" s="175">
        <v>6</v>
      </c>
      <c r="M20" s="92">
        <v>0</v>
      </c>
      <c r="N20" s="91">
        <v>0</v>
      </c>
      <c r="O20" s="175">
        <v>0</v>
      </c>
      <c r="P20" s="92">
        <v>0</v>
      </c>
      <c r="Q20" s="91">
        <v>0</v>
      </c>
      <c r="R20" s="175">
        <v>0</v>
      </c>
      <c r="S20" s="92">
        <v>16</v>
      </c>
      <c r="T20" s="91">
        <v>0</v>
      </c>
      <c r="U20" s="175">
        <v>16</v>
      </c>
    </row>
    <row r="21" spans="1:22" s="76" customFormat="1" ht="56.25" x14ac:dyDescent="0.2">
      <c r="A21" s="111"/>
      <c r="B21" s="173" t="s">
        <v>204</v>
      </c>
      <c r="C21" s="75" t="s">
        <v>205</v>
      </c>
      <c r="D21" s="174">
        <v>15</v>
      </c>
      <c r="E21" s="91">
        <v>1</v>
      </c>
      <c r="F21" s="175">
        <v>16</v>
      </c>
      <c r="G21" s="92">
        <v>16</v>
      </c>
      <c r="H21" s="91">
        <v>1</v>
      </c>
      <c r="I21" s="175">
        <v>17</v>
      </c>
      <c r="J21" s="92">
        <v>7</v>
      </c>
      <c r="K21" s="91">
        <v>0</v>
      </c>
      <c r="L21" s="175">
        <v>7</v>
      </c>
      <c r="M21" s="92">
        <v>11</v>
      </c>
      <c r="N21" s="91">
        <v>4</v>
      </c>
      <c r="O21" s="175">
        <v>15</v>
      </c>
      <c r="P21" s="92">
        <v>0</v>
      </c>
      <c r="Q21" s="91">
        <v>0</v>
      </c>
      <c r="R21" s="175">
        <v>0</v>
      </c>
      <c r="S21" s="92">
        <v>49</v>
      </c>
      <c r="T21" s="91">
        <v>6</v>
      </c>
      <c r="U21" s="175">
        <v>55</v>
      </c>
    </row>
    <row r="22" spans="1:22" s="76" customFormat="1" ht="18.75" x14ac:dyDescent="0.2">
      <c r="A22" s="111"/>
      <c r="B22" s="173" t="s">
        <v>206</v>
      </c>
      <c r="C22" s="75" t="s">
        <v>207</v>
      </c>
      <c r="D22" s="174">
        <v>14</v>
      </c>
      <c r="E22" s="91">
        <v>0</v>
      </c>
      <c r="F22" s="175">
        <v>14</v>
      </c>
      <c r="G22" s="92">
        <v>11</v>
      </c>
      <c r="H22" s="91">
        <v>0</v>
      </c>
      <c r="I22" s="175">
        <v>11</v>
      </c>
      <c r="J22" s="92">
        <v>9</v>
      </c>
      <c r="K22" s="91">
        <v>1</v>
      </c>
      <c r="L22" s="175">
        <v>10</v>
      </c>
      <c r="M22" s="92">
        <v>8</v>
      </c>
      <c r="N22" s="91">
        <v>0</v>
      </c>
      <c r="O22" s="175">
        <v>8</v>
      </c>
      <c r="P22" s="92">
        <v>0</v>
      </c>
      <c r="Q22" s="91">
        <v>0</v>
      </c>
      <c r="R22" s="175">
        <v>0</v>
      </c>
      <c r="S22" s="92">
        <v>42</v>
      </c>
      <c r="T22" s="91">
        <v>1</v>
      </c>
      <c r="U22" s="175">
        <v>43</v>
      </c>
    </row>
    <row r="23" spans="1:22" s="76" customFormat="1" ht="18.75" x14ac:dyDescent="0.2">
      <c r="A23" s="111"/>
      <c r="B23" s="173" t="s">
        <v>208</v>
      </c>
      <c r="C23" s="75" t="s">
        <v>209</v>
      </c>
      <c r="D23" s="174">
        <v>2</v>
      </c>
      <c r="E23" s="91">
        <v>2</v>
      </c>
      <c r="F23" s="175">
        <v>4</v>
      </c>
      <c r="G23" s="92">
        <v>2</v>
      </c>
      <c r="H23" s="91">
        <v>1</v>
      </c>
      <c r="I23" s="175">
        <v>3</v>
      </c>
      <c r="J23" s="92">
        <v>1</v>
      </c>
      <c r="K23" s="91">
        <v>1</v>
      </c>
      <c r="L23" s="175">
        <v>2</v>
      </c>
      <c r="M23" s="92">
        <v>2</v>
      </c>
      <c r="N23" s="91">
        <v>0</v>
      </c>
      <c r="O23" s="175">
        <v>2</v>
      </c>
      <c r="P23" s="92">
        <v>0</v>
      </c>
      <c r="Q23" s="91">
        <v>0</v>
      </c>
      <c r="R23" s="175">
        <v>0</v>
      </c>
      <c r="S23" s="92">
        <v>7</v>
      </c>
      <c r="T23" s="91">
        <v>4</v>
      </c>
      <c r="U23" s="175">
        <v>11</v>
      </c>
    </row>
    <row r="24" spans="1:22" s="76" customFormat="1" ht="18.75" x14ac:dyDescent="0.2">
      <c r="A24" s="111"/>
      <c r="B24" s="173" t="s">
        <v>210</v>
      </c>
      <c r="C24" s="75" t="s">
        <v>211</v>
      </c>
      <c r="D24" s="174">
        <v>3</v>
      </c>
      <c r="E24" s="91">
        <v>0</v>
      </c>
      <c r="F24" s="175">
        <v>3</v>
      </c>
      <c r="G24" s="92">
        <v>9</v>
      </c>
      <c r="H24" s="91">
        <v>0</v>
      </c>
      <c r="I24" s="175">
        <v>9</v>
      </c>
      <c r="J24" s="92">
        <v>6</v>
      </c>
      <c r="K24" s="91">
        <v>2</v>
      </c>
      <c r="L24" s="175">
        <v>8</v>
      </c>
      <c r="M24" s="92">
        <v>4</v>
      </c>
      <c r="N24" s="91">
        <v>3</v>
      </c>
      <c r="O24" s="175">
        <v>7</v>
      </c>
      <c r="P24" s="92">
        <v>0</v>
      </c>
      <c r="Q24" s="91">
        <v>0</v>
      </c>
      <c r="R24" s="175">
        <v>0</v>
      </c>
      <c r="S24" s="92">
        <v>22</v>
      </c>
      <c r="T24" s="91">
        <v>5</v>
      </c>
      <c r="U24" s="175">
        <v>27</v>
      </c>
    </row>
    <row r="25" spans="1:22" s="76" customFormat="1" ht="18.75" x14ac:dyDescent="0.2">
      <c r="A25" s="111"/>
      <c r="B25" s="173" t="s">
        <v>212</v>
      </c>
      <c r="C25" s="75" t="s">
        <v>213</v>
      </c>
      <c r="D25" s="174">
        <v>2</v>
      </c>
      <c r="E25" s="91">
        <v>0</v>
      </c>
      <c r="F25" s="175">
        <v>2</v>
      </c>
      <c r="G25" s="92">
        <v>0</v>
      </c>
      <c r="H25" s="91">
        <v>0</v>
      </c>
      <c r="I25" s="175">
        <v>0</v>
      </c>
      <c r="J25" s="92">
        <v>1</v>
      </c>
      <c r="K25" s="91">
        <v>0</v>
      </c>
      <c r="L25" s="175">
        <v>1</v>
      </c>
      <c r="M25" s="92">
        <v>3</v>
      </c>
      <c r="N25" s="91">
        <v>0</v>
      </c>
      <c r="O25" s="175">
        <v>3</v>
      </c>
      <c r="P25" s="92">
        <v>0</v>
      </c>
      <c r="Q25" s="91">
        <v>0</v>
      </c>
      <c r="R25" s="175">
        <v>0</v>
      </c>
      <c r="S25" s="92">
        <v>6</v>
      </c>
      <c r="T25" s="91">
        <v>0</v>
      </c>
      <c r="U25" s="175">
        <v>6</v>
      </c>
    </row>
    <row r="26" spans="1:22" s="76" customFormat="1" ht="18.75" x14ac:dyDescent="0.2">
      <c r="A26" s="111"/>
      <c r="B26" s="173" t="s">
        <v>214</v>
      </c>
      <c r="C26" s="75" t="s">
        <v>215</v>
      </c>
      <c r="D26" s="174">
        <v>2</v>
      </c>
      <c r="E26" s="91">
        <v>0</v>
      </c>
      <c r="F26" s="175">
        <v>2</v>
      </c>
      <c r="G26" s="92">
        <v>2</v>
      </c>
      <c r="H26" s="91">
        <v>0</v>
      </c>
      <c r="I26" s="175">
        <v>2</v>
      </c>
      <c r="J26" s="92">
        <v>1</v>
      </c>
      <c r="K26" s="91">
        <v>0</v>
      </c>
      <c r="L26" s="175">
        <v>1</v>
      </c>
      <c r="M26" s="92">
        <v>0</v>
      </c>
      <c r="N26" s="91">
        <v>0</v>
      </c>
      <c r="O26" s="175">
        <v>0</v>
      </c>
      <c r="P26" s="92">
        <v>0</v>
      </c>
      <c r="Q26" s="91">
        <v>0</v>
      </c>
      <c r="R26" s="175">
        <v>0</v>
      </c>
      <c r="S26" s="92">
        <v>5</v>
      </c>
      <c r="T26" s="91">
        <v>0</v>
      </c>
      <c r="U26" s="175">
        <v>5</v>
      </c>
    </row>
    <row r="27" spans="1:22" s="76" customFormat="1" ht="18.75" x14ac:dyDescent="0.2">
      <c r="A27" s="111"/>
      <c r="B27" s="173" t="s">
        <v>216</v>
      </c>
      <c r="C27" s="75" t="s">
        <v>217</v>
      </c>
      <c r="D27" s="174">
        <v>1</v>
      </c>
      <c r="E27" s="91">
        <v>0</v>
      </c>
      <c r="F27" s="175">
        <v>1</v>
      </c>
      <c r="G27" s="92">
        <v>2</v>
      </c>
      <c r="H27" s="91">
        <v>0</v>
      </c>
      <c r="I27" s="175">
        <v>2</v>
      </c>
      <c r="J27" s="92">
        <v>2</v>
      </c>
      <c r="K27" s="91">
        <v>0</v>
      </c>
      <c r="L27" s="175">
        <v>2</v>
      </c>
      <c r="M27" s="92">
        <v>0</v>
      </c>
      <c r="N27" s="91">
        <v>2</v>
      </c>
      <c r="O27" s="175">
        <v>2</v>
      </c>
      <c r="P27" s="92">
        <v>0</v>
      </c>
      <c r="Q27" s="91">
        <v>0</v>
      </c>
      <c r="R27" s="175">
        <v>0</v>
      </c>
      <c r="S27" s="92">
        <v>5</v>
      </c>
      <c r="T27" s="91">
        <v>2</v>
      </c>
      <c r="U27" s="175">
        <v>7</v>
      </c>
    </row>
    <row r="28" spans="1:22" s="76" customFormat="1" ht="37.5" x14ac:dyDescent="0.2">
      <c r="A28" s="111"/>
      <c r="B28" s="173" t="s">
        <v>218</v>
      </c>
      <c r="C28" s="75" t="s">
        <v>219</v>
      </c>
      <c r="D28" s="174">
        <v>3</v>
      </c>
      <c r="E28" s="91">
        <v>0</v>
      </c>
      <c r="F28" s="175">
        <v>3</v>
      </c>
      <c r="G28" s="92">
        <v>1</v>
      </c>
      <c r="H28" s="91">
        <v>0</v>
      </c>
      <c r="I28" s="175">
        <v>1</v>
      </c>
      <c r="J28" s="92">
        <v>6</v>
      </c>
      <c r="K28" s="91">
        <v>0</v>
      </c>
      <c r="L28" s="175">
        <v>6</v>
      </c>
      <c r="M28" s="92">
        <v>2</v>
      </c>
      <c r="N28" s="91">
        <v>0</v>
      </c>
      <c r="O28" s="175">
        <v>2</v>
      </c>
      <c r="P28" s="92">
        <v>0</v>
      </c>
      <c r="Q28" s="91">
        <v>0</v>
      </c>
      <c r="R28" s="175">
        <v>0</v>
      </c>
      <c r="S28" s="92">
        <v>12</v>
      </c>
      <c r="T28" s="91">
        <v>0</v>
      </c>
      <c r="U28" s="175">
        <v>12</v>
      </c>
    </row>
    <row r="29" spans="1:22" s="76" customFormat="1" ht="18.75" x14ac:dyDescent="0.2">
      <c r="A29" s="111"/>
      <c r="B29" s="173" t="s">
        <v>220</v>
      </c>
      <c r="C29" s="75" t="s">
        <v>221</v>
      </c>
      <c r="D29" s="174">
        <v>24</v>
      </c>
      <c r="E29" s="91">
        <v>1</v>
      </c>
      <c r="F29" s="175">
        <v>25</v>
      </c>
      <c r="G29" s="92">
        <v>22</v>
      </c>
      <c r="H29" s="91">
        <v>2</v>
      </c>
      <c r="I29" s="175">
        <v>24</v>
      </c>
      <c r="J29" s="92">
        <v>23</v>
      </c>
      <c r="K29" s="91">
        <v>13</v>
      </c>
      <c r="L29" s="175">
        <v>36</v>
      </c>
      <c r="M29" s="92">
        <v>13</v>
      </c>
      <c r="N29" s="91">
        <v>1</v>
      </c>
      <c r="O29" s="175">
        <v>14</v>
      </c>
      <c r="P29" s="92">
        <v>0</v>
      </c>
      <c r="Q29" s="91">
        <v>0</v>
      </c>
      <c r="R29" s="175">
        <v>0</v>
      </c>
      <c r="S29" s="92">
        <v>82</v>
      </c>
      <c r="T29" s="91">
        <v>17</v>
      </c>
      <c r="U29" s="175">
        <v>99</v>
      </c>
    </row>
    <row r="30" spans="1:22" s="76" customFormat="1" ht="38.25" thickBot="1" x14ac:dyDescent="0.25">
      <c r="A30" s="111"/>
      <c r="B30" s="176" t="s">
        <v>222</v>
      </c>
      <c r="C30" s="177" t="s">
        <v>265</v>
      </c>
      <c r="D30" s="178">
        <v>11</v>
      </c>
      <c r="E30" s="179">
        <v>0</v>
      </c>
      <c r="F30" s="180">
        <v>11</v>
      </c>
      <c r="G30" s="181">
        <v>4</v>
      </c>
      <c r="H30" s="179">
        <v>0</v>
      </c>
      <c r="I30" s="180">
        <v>4</v>
      </c>
      <c r="J30" s="181">
        <v>15</v>
      </c>
      <c r="K30" s="179">
        <v>0</v>
      </c>
      <c r="L30" s="180">
        <v>15</v>
      </c>
      <c r="M30" s="181">
        <v>5</v>
      </c>
      <c r="N30" s="179">
        <v>0</v>
      </c>
      <c r="O30" s="180">
        <v>5</v>
      </c>
      <c r="P30" s="181">
        <v>0</v>
      </c>
      <c r="Q30" s="179">
        <v>0</v>
      </c>
      <c r="R30" s="180">
        <v>0</v>
      </c>
      <c r="S30" s="181">
        <v>35</v>
      </c>
      <c r="T30" s="179">
        <v>0</v>
      </c>
      <c r="U30" s="180">
        <v>35</v>
      </c>
    </row>
    <row r="31" spans="1:22" s="115" customFormat="1" ht="21.6" customHeight="1" thickBot="1" x14ac:dyDescent="0.25">
      <c r="A31" s="111"/>
      <c r="B31" s="4102" t="s">
        <v>16</v>
      </c>
      <c r="C31" s="4102"/>
      <c r="D31" s="138">
        <f>SUM(D9:D30)</f>
        <v>320</v>
      </c>
      <c r="E31" s="138">
        <f t="shared" ref="E31:S31" si="1">SUM(E9:E30)</f>
        <v>14</v>
      </c>
      <c r="F31" s="182">
        <f t="shared" si="1"/>
        <v>334</v>
      </c>
      <c r="G31" s="135">
        <f t="shared" si="1"/>
        <v>278</v>
      </c>
      <c r="H31" s="138">
        <f t="shared" si="1"/>
        <v>13</v>
      </c>
      <c r="I31" s="183">
        <f t="shared" si="1"/>
        <v>291</v>
      </c>
      <c r="J31" s="135">
        <f t="shared" si="1"/>
        <v>285</v>
      </c>
      <c r="K31" s="138">
        <f t="shared" si="1"/>
        <v>56</v>
      </c>
      <c r="L31" s="183">
        <f t="shared" si="1"/>
        <v>341</v>
      </c>
      <c r="M31" s="135">
        <f t="shared" si="1"/>
        <v>206</v>
      </c>
      <c r="N31" s="138">
        <f t="shared" si="1"/>
        <v>23</v>
      </c>
      <c r="O31" s="183">
        <f t="shared" si="1"/>
        <v>229</v>
      </c>
      <c r="P31" s="209">
        <f t="shared" si="1"/>
        <v>14</v>
      </c>
      <c r="Q31" s="139">
        <f t="shared" si="1"/>
        <v>0</v>
      </c>
      <c r="R31" s="184">
        <f t="shared" si="1"/>
        <v>14</v>
      </c>
      <c r="S31" s="135">
        <f t="shared" si="1"/>
        <v>1103</v>
      </c>
      <c r="T31" s="138">
        <f>SUM(T9:T30)</f>
        <v>106</v>
      </c>
      <c r="U31" s="183">
        <f>SUM(U9:U30)</f>
        <v>1209</v>
      </c>
    </row>
    <row r="32" spans="1:22" s="88" customFormat="1" ht="12.75" customHeight="1" x14ac:dyDescent="0.2">
      <c r="A32" s="111"/>
      <c r="B32" s="4097" t="s">
        <v>23</v>
      </c>
      <c r="C32" s="4097"/>
      <c r="D32" s="159"/>
      <c r="E32" s="116"/>
      <c r="F32" s="185"/>
      <c r="G32" s="116"/>
      <c r="H32" s="116"/>
      <c r="I32" s="186"/>
      <c r="J32" s="116"/>
      <c r="K32" s="116"/>
      <c r="L32" s="186"/>
      <c r="M32" s="116"/>
      <c r="N32" s="116"/>
      <c r="O32" s="186"/>
      <c r="P32" s="116"/>
      <c r="Q32" s="116"/>
      <c r="R32" s="186"/>
      <c r="S32" s="116"/>
      <c r="T32" s="116"/>
      <c r="U32" s="186"/>
      <c r="V32" s="117"/>
    </row>
    <row r="33" spans="1:22" s="88" customFormat="1" ht="24.95" customHeight="1" thickBot="1" x14ac:dyDescent="0.25">
      <c r="A33" s="111"/>
      <c r="B33" s="4097" t="s">
        <v>11</v>
      </c>
      <c r="C33" s="4097"/>
      <c r="D33" s="160"/>
      <c r="E33" s="140"/>
      <c r="F33" s="187"/>
      <c r="G33" s="140"/>
      <c r="H33" s="140"/>
      <c r="I33" s="187"/>
      <c r="J33" s="140"/>
      <c r="K33" s="140"/>
      <c r="L33" s="187"/>
      <c r="M33" s="140"/>
      <c r="N33" s="140"/>
      <c r="O33" s="187"/>
      <c r="P33" s="140"/>
      <c r="Q33" s="140"/>
      <c r="R33" s="187"/>
      <c r="S33" s="140"/>
      <c r="T33" s="140"/>
      <c r="U33" s="187"/>
      <c r="V33" s="70"/>
    </row>
    <row r="34" spans="1:22" ht="18.75" x14ac:dyDescent="0.2">
      <c r="A34" s="111"/>
      <c r="B34" s="167" t="s">
        <v>266</v>
      </c>
      <c r="C34" s="168" t="s">
        <v>267</v>
      </c>
      <c r="D34" s="169">
        <v>0</v>
      </c>
      <c r="E34" s="170">
        <v>0</v>
      </c>
      <c r="F34" s="171">
        <v>0</v>
      </c>
      <c r="G34" s="172">
        <v>0</v>
      </c>
      <c r="H34" s="170">
        <v>0</v>
      </c>
      <c r="I34" s="171">
        <v>0</v>
      </c>
      <c r="J34" s="172">
        <v>0</v>
      </c>
      <c r="K34" s="170">
        <v>0</v>
      </c>
      <c r="L34" s="171">
        <v>0</v>
      </c>
      <c r="M34" s="172">
        <v>0</v>
      </c>
      <c r="N34" s="170">
        <v>0</v>
      </c>
      <c r="O34" s="171">
        <v>0</v>
      </c>
      <c r="P34" s="172">
        <v>0</v>
      </c>
      <c r="Q34" s="170">
        <v>0</v>
      </c>
      <c r="R34" s="171">
        <v>0</v>
      </c>
      <c r="S34" s="172">
        <v>0</v>
      </c>
      <c r="T34" s="170">
        <v>0</v>
      </c>
      <c r="U34" s="171">
        <v>0</v>
      </c>
    </row>
    <row r="35" spans="1:22" ht="18.75" outlineLevel="1" x14ac:dyDescent="0.2">
      <c r="A35" s="111"/>
      <c r="B35" s="173" t="s">
        <v>182</v>
      </c>
      <c r="C35" s="75" t="s">
        <v>183</v>
      </c>
      <c r="D35" s="174">
        <v>17</v>
      </c>
      <c r="E35" s="91">
        <v>0</v>
      </c>
      <c r="F35" s="175">
        <v>17</v>
      </c>
      <c r="G35" s="92">
        <v>19</v>
      </c>
      <c r="H35" s="91">
        <v>0</v>
      </c>
      <c r="I35" s="175">
        <v>19</v>
      </c>
      <c r="J35" s="92">
        <v>17</v>
      </c>
      <c r="K35" s="91">
        <v>2</v>
      </c>
      <c r="L35" s="175">
        <v>19</v>
      </c>
      <c r="M35" s="92">
        <v>12</v>
      </c>
      <c r="N35" s="91">
        <v>0</v>
      </c>
      <c r="O35" s="175">
        <v>12</v>
      </c>
      <c r="P35" s="92">
        <v>0</v>
      </c>
      <c r="Q35" s="91">
        <v>0</v>
      </c>
      <c r="R35" s="175">
        <v>0</v>
      </c>
      <c r="S35" s="92">
        <v>65</v>
      </c>
      <c r="T35" s="91">
        <v>2</v>
      </c>
      <c r="U35" s="175">
        <v>67</v>
      </c>
    </row>
    <row r="36" spans="1:22" ht="18.75" outlineLevel="1" x14ac:dyDescent="0.2">
      <c r="A36" s="111"/>
      <c r="B36" s="173" t="s">
        <v>184</v>
      </c>
      <c r="C36" s="75" t="s">
        <v>185</v>
      </c>
      <c r="D36" s="174">
        <v>13</v>
      </c>
      <c r="E36" s="91">
        <v>0</v>
      </c>
      <c r="F36" s="175">
        <v>13</v>
      </c>
      <c r="G36" s="92">
        <v>13</v>
      </c>
      <c r="H36" s="91">
        <v>1</v>
      </c>
      <c r="I36" s="175">
        <v>14</v>
      </c>
      <c r="J36" s="92">
        <v>17</v>
      </c>
      <c r="K36" s="91">
        <v>2</v>
      </c>
      <c r="L36" s="175">
        <v>19</v>
      </c>
      <c r="M36" s="92">
        <v>21</v>
      </c>
      <c r="N36" s="91">
        <v>2</v>
      </c>
      <c r="O36" s="175">
        <v>23</v>
      </c>
      <c r="P36" s="92">
        <v>0</v>
      </c>
      <c r="Q36" s="91">
        <v>0</v>
      </c>
      <c r="R36" s="175">
        <v>0</v>
      </c>
      <c r="S36" s="92">
        <v>64</v>
      </c>
      <c r="T36" s="91">
        <v>5</v>
      </c>
      <c r="U36" s="175">
        <v>69</v>
      </c>
    </row>
    <row r="37" spans="1:22" ht="18.75" outlineLevel="1" x14ac:dyDescent="0.2">
      <c r="A37" s="111"/>
      <c r="B37" s="173" t="s">
        <v>186</v>
      </c>
      <c r="C37" s="75" t="s">
        <v>187</v>
      </c>
      <c r="D37" s="174">
        <v>17</v>
      </c>
      <c r="E37" s="91">
        <v>4</v>
      </c>
      <c r="F37" s="175">
        <v>21</v>
      </c>
      <c r="G37" s="92">
        <v>33</v>
      </c>
      <c r="H37" s="91">
        <v>0</v>
      </c>
      <c r="I37" s="175">
        <v>33</v>
      </c>
      <c r="J37" s="92">
        <v>12</v>
      </c>
      <c r="K37" s="91">
        <v>1</v>
      </c>
      <c r="L37" s="175">
        <v>13</v>
      </c>
      <c r="M37" s="92">
        <v>21</v>
      </c>
      <c r="N37" s="91">
        <v>3</v>
      </c>
      <c r="O37" s="175">
        <v>24</v>
      </c>
      <c r="P37" s="92">
        <v>0</v>
      </c>
      <c r="Q37" s="91">
        <v>0</v>
      </c>
      <c r="R37" s="175">
        <v>0</v>
      </c>
      <c r="S37" s="92">
        <v>83</v>
      </c>
      <c r="T37" s="91">
        <v>8</v>
      </c>
      <c r="U37" s="175">
        <v>91</v>
      </c>
    </row>
    <row r="38" spans="1:22" ht="18.75" outlineLevel="1" x14ac:dyDescent="0.2">
      <c r="A38" s="111"/>
      <c r="B38" s="173" t="s">
        <v>188</v>
      </c>
      <c r="C38" s="75" t="s">
        <v>189</v>
      </c>
      <c r="D38" s="174">
        <v>17</v>
      </c>
      <c r="E38" s="91">
        <v>0</v>
      </c>
      <c r="F38" s="175">
        <v>17</v>
      </c>
      <c r="G38" s="92">
        <v>23</v>
      </c>
      <c r="H38" s="91">
        <v>1</v>
      </c>
      <c r="I38" s="175">
        <v>24</v>
      </c>
      <c r="J38" s="92">
        <v>18</v>
      </c>
      <c r="K38" s="91">
        <v>12</v>
      </c>
      <c r="L38" s="175">
        <v>30</v>
      </c>
      <c r="M38" s="92">
        <v>13</v>
      </c>
      <c r="N38" s="91">
        <v>2</v>
      </c>
      <c r="O38" s="175">
        <v>15</v>
      </c>
      <c r="P38" s="92">
        <v>0</v>
      </c>
      <c r="Q38" s="91">
        <v>0</v>
      </c>
      <c r="R38" s="175">
        <v>0</v>
      </c>
      <c r="S38" s="92">
        <v>71</v>
      </c>
      <c r="T38" s="91">
        <v>15</v>
      </c>
      <c r="U38" s="175">
        <v>86</v>
      </c>
    </row>
    <row r="39" spans="1:22" ht="18.75" outlineLevel="1" x14ac:dyDescent="0.2">
      <c r="A39" s="111"/>
      <c r="B39" s="173" t="s">
        <v>190</v>
      </c>
      <c r="C39" s="75" t="s">
        <v>191</v>
      </c>
      <c r="D39" s="174">
        <v>19</v>
      </c>
      <c r="E39" s="91">
        <v>0</v>
      </c>
      <c r="F39" s="175">
        <v>19</v>
      </c>
      <c r="G39" s="92">
        <v>8</v>
      </c>
      <c r="H39" s="91">
        <v>3</v>
      </c>
      <c r="I39" s="175">
        <v>11</v>
      </c>
      <c r="J39" s="92">
        <v>17</v>
      </c>
      <c r="K39" s="91">
        <v>2</v>
      </c>
      <c r="L39" s="175">
        <v>19</v>
      </c>
      <c r="M39" s="92">
        <v>10</v>
      </c>
      <c r="N39" s="91">
        <v>0</v>
      </c>
      <c r="O39" s="175">
        <v>10</v>
      </c>
      <c r="P39" s="92">
        <v>0</v>
      </c>
      <c r="Q39" s="91">
        <v>0</v>
      </c>
      <c r="R39" s="175">
        <v>0</v>
      </c>
      <c r="S39" s="92">
        <v>54</v>
      </c>
      <c r="T39" s="91">
        <v>5</v>
      </c>
      <c r="U39" s="175">
        <v>59</v>
      </c>
    </row>
    <row r="40" spans="1:22" ht="18.75" outlineLevel="1" x14ac:dyDescent="0.2">
      <c r="A40" s="111"/>
      <c r="B40" s="173" t="s">
        <v>192</v>
      </c>
      <c r="C40" s="75" t="s">
        <v>193</v>
      </c>
      <c r="D40" s="174">
        <v>51</v>
      </c>
      <c r="E40" s="91">
        <v>0</v>
      </c>
      <c r="F40" s="175">
        <v>51</v>
      </c>
      <c r="G40" s="92">
        <v>41</v>
      </c>
      <c r="H40" s="91">
        <v>0</v>
      </c>
      <c r="I40" s="175">
        <v>41</v>
      </c>
      <c r="J40" s="92">
        <v>43</v>
      </c>
      <c r="K40" s="91">
        <v>0</v>
      </c>
      <c r="L40" s="175">
        <v>43</v>
      </c>
      <c r="M40" s="92">
        <v>5</v>
      </c>
      <c r="N40" s="91">
        <v>0</v>
      </c>
      <c r="O40" s="175">
        <v>5</v>
      </c>
      <c r="P40" s="92">
        <v>0</v>
      </c>
      <c r="Q40" s="91">
        <v>0</v>
      </c>
      <c r="R40" s="175">
        <v>0</v>
      </c>
      <c r="S40" s="92">
        <v>140</v>
      </c>
      <c r="T40" s="91">
        <v>0</v>
      </c>
      <c r="U40" s="175">
        <v>140</v>
      </c>
    </row>
    <row r="41" spans="1:22" ht="18.75" outlineLevel="1" x14ac:dyDescent="0.2">
      <c r="A41" s="111"/>
      <c r="B41" s="173" t="s">
        <v>194</v>
      </c>
      <c r="C41" s="75" t="s">
        <v>195</v>
      </c>
      <c r="D41" s="174">
        <v>15</v>
      </c>
      <c r="E41" s="91">
        <v>0</v>
      </c>
      <c r="F41" s="175">
        <v>15</v>
      </c>
      <c r="G41" s="92">
        <v>12</v>
      </c>
      <c r="H41" s="91">
        <v>0</v>
      </c>
      <c r="I41" s="175">
        <v>12</v>
      </c>
      <c r="J41" s="92">
        <v>15</v>
      </c>
      <c r="K41" s="91">
        <v>1</v>
      </c>
      <c r="L41" s="175">
        <v>16</v>
      </c>
      <c r="M41" s="92">
        <v>7</v>
      </c>
      <c r="N41" s="91">
        <v>0</v>
      </c>
      <c r="O41" s="175">
        <v>7</v>
      </c>
      <c r="P41" s="92">
        <v>0</v>
      </c>
      <c r="Q41" s="91">
        <v>0</v>
      </c>
      <c r="R41" s="175">
        <v>0</v>
      </c>
      <c r="S41" s="92">
        <v>49</v>
      </c>
      <c r="T41" s="91">
        <v>1</v>
      </c>
      <c r="U41" s="175">
        <v>50</v>
      </c>
    </row>
    <row r="42" spans="1:22" ht="37.5" outlineLevel="1" x14ac:dyDescent="0.2">
      <c r="A42" s="111"/>
      <c r="B42" s="173" t="s">
        <v>196</v>
      </c>
      <c r="C42" s="75" t="s">
        <v>197</v>
      </c>
      <c r="D42" s="174">
        <v>16</v>
      </c>
      <c r="E42" s="91">
        <v>0</v>
      </c>
      <c r="F42" s="175">
        <v>16</v>
      </c>
      <c r="G42" s="92">
        <v>12</v>
      </c>
      <c r="H42" s="91">
        <v>0</v>
      </c>
      <c r="I42" s="175">
        <v>12</v>
      </c>
      <c r="J42" s="92">
        <v>15</v>
      </c>
      <c r="K42" s="91">
        <v>0</v>
      </c>
      <c r="L42" s="175">
        <v>15</v>
      </c>
      <c r="M42" s="92">
        <v>25</v>
      </c>
      <c r="N42" s="91">
        <v>2</v>
      </c>
      <c r="O42" s="175">
        <v>27</v>
      </c>
      <c r="P42" s="92">
        <v>14</v>
      </c>
      <c r="Q42" s="91">
        <v>0</v>
      </c>
      <c r="R42" s="175">
        <v>14</v>
      </c>
      <c r="S42" s="92">
        <v>82</v>
      </c>
      <c r="T42" s="91">
        <v>2</v>
      </c>
      <c r="U42" s="175">
        <v>84</v>
      </c>
    </row>
    <row r="43" spans="1:22" ht="18.75" outlineLevel="1" x14ac:dyDescent="0.2">
      <c r="A43" s="111"/>
      <c r="B43" s="173" t="s">
        <v>198</v>
      </c>
      <c r="C43" s="75" t="s">
        <v>199</v>
      </c>
      <c r="D43" s="174">
        <v>49</v>
      </c>
      <c r="E43" s="91">
        <v>4</v>
      </c>
      <c r="F43" s="175">
        <v>53</v>
      </c>
      <c r="G43" s="92">
        <v>34</v>
      </c>
      <c r="H43" s="91">
        <v>3</v>
      </c>
      <c r="I43" s="175">
        <v>37</v>
      </c>
      <c r="J43" s="92">
        <v>37</v>
      </c>
      <c r="K43" s="91">
        <v>9</v>
      </c>
      <c r="L43" s="175">
        <v>46</v>
      </c>
      <c r="M43" s="92">
        <v>24</v>
      </c>
      <c r="N43" s="91">
        <v>4</v>
      </c>
      <c r="O43" s="175">
        <v>28</v>
      </c>
      <c r="P43" s="92">
        <v>0</v>
      </c>
      <c r="Q43" s="91">
        <v>0</v>
      </c>
      <c r="R43" s="175">
        <v>0</v>
      </c>
      <c r="S43" s="92">
        <v>144</v>
      </c>
      <c r="T43" s="91">
        <v>20</v>
      </c>
      <c r="U43" s="175">
        <v>164</v>
      </c>
    </row>
    <row r="44" spans="1:22" ht="18.75" outlineLevel="1" x14ac:dyDescent="0.2">
      <c r="A44" s="111"/>
      <c r="B44" s="173" t="s">
        <v>200</v>
      </c>
      <c r="C44" s="75" t="s">
        <v>201</v>
      </c>
      <c r="D44" s="174">
        <v>14</v>
      </c>
      <c r="E44" s="91">
        <v>0</v>
      </c>
      <c r="F44" s="175">
        <v>14</v>
      </c>
      <c r="G44" s="92">
        <v>9</v>
      </c>
      <c r="H44" s="91">
        <v>0</v>
      </c>
      <c r="I44" s="175">
        <v>9</v>
      </c>
      <c r="J44" s="92">
        <v>7</v>
      </c>
      <c r="K44" s="91">
        <v>1</v>
      </c>
      <c r="L44" s="175">
        <v>8</v>
      </c>
      <c r="M44" s="92">
        <v>9</v>
      </c>
      <c r="N44" s="91">
        <v>0</v>
      </c>
      <c r="O44" s="175">
        <v>9</v>
      </c>
      <c r="P44" s="92">
        <v>0</v>
      </c>
      <c r="Q44" s="91">
        <v>0</v>
      </c>
      <c r="R44" s="175">
        <v>0</v>
      </c>
      <c r="S44" s="92">
        <v>39</v>
      </c>
      <c r="T44" s="91">
        <v>1</v>
      </c>
      <c r="U44" s="175">
        <v>40</v>
      </c>
    </row>
    <row r="45" spans="1:22" ht="18.75" outlineLevel="1" x14ac:dyDescent="0.2">
      <c r="A45" s="111"/>
      <c r="B45" s="173" t="s">
        <v>202</v>
      </c>
      <c r="C45" s="75" t="s">
        <v>203</v>
      </c>
      <c r="D45" s="174">
        <v>10</v>
      </c>
      <c r="E45" s="91">
        <v>0</v>
      </c>
      <c r="F45" s="175">
        <v>10</v>
      </c>
      <c r="G45" s="92">
        <v>0</v>
      </c>
      <c r="H45" s="91">
        <v>0</v>
      </c>
      <c r="I45" s="175">
        <v>0</v>
      </c>
      <c r="J45" s="92">
        <v>6</v>
      </c>
      <c r="K45" s="91">
        <v>0</v>
      </c>
      <c r="L45" s="175">
        <v>6</v>
      </c>
      <c r="M45" s="92">
        <v>0</v>
      </c>
      <c r="N45" s="91">
        <v>0</v>
      </c>
      <c r="O45" s="175">
        <v>0</v>
      </c>
      <c r="P45" s="92">
        <v>0</v>
      </c>
      <c r="Q45" s="91">
        <v>0</v>
      </c>
      <c r="R45" s="175">
        <v>0</v>
      </c>
      <c r="S45" s="92">
        <v>16</v>
      </c>
      <c r="T45" s="91">
        <v>0</v>
      </c>
      <c r="U45" s="175">
        <v>16</v>
      </c>
    </row>
    <row r="46" spans="1:22" ht="56.25" outlineLevel="1" x14ac:dyDescent="0.2">
      <c r="A46" s="111"/>
      <c r="B46" s="173" t="s">
        <v>204</v>
      </c>
      <c r="C46" s="75" t="s">
        <v>205</v>
      </c>
      <c r="D46" s="174">
        <v>15</v>
      </c>
      <c r="E46" s="91">
        <v>1</v>
      </c>
      <c r="F46" s="175">
        <v>16</v>
      </c>
      <c r="G46" s="92">
        <v>16</v>
      </c>
      <c r="H46" s="91">
        <v>1</v>
      </c>
      <c r="I46" s="175">
        <v>17</v>
      </c>
      <c r="J46" s="92">
        <v>7</v>
      </c>
      <c r="K46" s="91">
        <v>0</v>
      </c>
      <c r="L46" s="175">
        <v>7</v>
      </c>
      <c r="M46" s="92">
        <v>11</v>
      </c>
      <c r="N46" s="91">
        <v>2</v>
      </c>
      <c r="O46" s="175">
        <v>13</v>
      </c>
      <c r="P46" s="92">
        <v>0</v>
      </c>
      <c r="Q46" s="91">
        <v>0</v>
      </c>
      <c r="R46" s="175">
        <v>0</v>
      </c>
      <c r="S46" s="92">
        <v>49</v>
      </c>
      <c r="T46" s="91">
        <v>4</v>
      </c>
      <c r="U46" s="175">
        <v>53</v>
      </c>
    </row>
    <row r="47" spans="1:22" ht="18.75" outlineLevel="1" x14ac:dyDescent="0.2">
      <c r="A47" s="111"/>
      <c r="B47" s="173" t="s">
        <v>206</v>
      </c>
      <c r="C47" s="75" t="s">
        <v>207</v>
      </c>
      <c r="D47" s="174">
        <v>14</v>
      </c>
      <c r="E47" s="91">
        <v>0</v>
      </c>
      <c r="F47" s="175">
        <v>14</v>
      </c>
      <c r="G47" s="92">
        <v>11</v>
      </c>
      <c r="H47" s="91">
        <v>0</v>
      </c>
      <c r="I47" s="175">
        <v>11</v>
      </c>
      <c r="J47" s="92">
        <v>7</v>
      </c>
      <c r="K47" s="91">
        <v>1</v>
      </c>
      <c r="L47" s="175">
        <v>8</v>
      </c>
      <c r="M47" s="92">
        <v>7</v>
      </c>
      <c r="N47" s="91">
        <v>0</v>
      </c>
      <c r="O47" s="175">
        <v>7</v>
      </c>
      <c r="P47" s="92">
        <v>0</v>
      </c>
      <c r="Q47" s="91">
        <v>0</v>
      </c>
      <c r="R47" s="175">
        <v>0</v>
      </c>
      <c r="S47" s="92">
        <v>39</v>
      </c>
      <c r="T47" s="91">
        <v>1</v>
      </c>
      <c r="U47" s="175">
        <v>40</v>
      </c>
    </row>
    <row r="48" spans="1:22" ht="18.75" outlineLevel="1" x14ac:dyDescent="0.2">
      <c r="A48" s="111"/>
      <c r="B48" s="173" t="s">
        <v>208</v>
      </c>
      <c r="C48" s="75" t="s">
        <v>209</v>
      </c>
      <c r="D48" s="174">
        <v>2</v>
      </c>
      <c r="E48" s="91">
        <v>0</v>
      </c>
      <c r="F48" s="175">
        <v>2</v>
      </c>
      <c r="G48" s="92">
        <v>2</v>
      </c>
      <c r="H48" s="91">
        <v>1</v>
      </c>
      <c r="I48" s="175">
        <v>3</v>
      </c>
      <c r="J48" s="92">
        <v>1</v>
      </c>
      <c r="K48" s="91">
        <v>1</v>
      </c>
      <c r="L48" s="175">
        <v>2</v>
      </c>
      <c r="M48" s="92">
        <v>1</v>
      </c>
      <c r="N48" s="91">
        <v>0</v>
      </c>
      <c r="O48" s="175">
        <v>1</v>
      </c>
      <c r="P48" s="92">
        <v>0</v>
      </c>
      <c r="Q48" s="91">
        <v>0</v>
      </c>
      <c r="R48" s="175">
        <v>0</v>
      </c>
      <c r="S48" s="92">
        <v>6</v>
      </c>
      <c r="T48" s="91">
        <v>2</v>
      </c>
      <c r="U48" s="175">
        <v>8</v>
      </c>
    </row>
    <row r="49" spans="1:21" ht="18.75" outlineLevel="1" x14ac:dyDescent="0.2">
      <c r="A49" s="111"/>
      <c r="B49" s="173" t="s">
        <v>210</v>
      </c>
      <c r="C49" s="75" t="s">
        <v>211</v>
      </c>
      <c r="D49" s="174">
        <v>3</v>
      </c>
      <c r="E49" s="91">
        <v>0</v>
      </c>
      <c r="F49" s="175">
        <v>3</v>
      </c>
      <c r="G49" s="92">
        <v>9</v>
      </c>
      <c r="H49" s="91">
        <v>0</v>
      </c>
      <c r="I49" s="175">
        <v>9</v>
      </c>
      <c r="J49" s="92">
        <v>6</v>
      </c>
      <c r="K49" s="91">
        <v>2</v>
      </c>
      <c r="L49" s="175">
        <v>8</v>
      </c>
      <c r="M49" s="92">
        <v>2</v>
      </c>
      <c r="N49" s="91">
        <v>0</v>
      </c>
      <c r="O49" s="175">
        <v>2</v>
      </c>
      <c r="P49" s="92">
        <v>0</v>
      </c>
      <c r="Q49" s="91">
        <v>0</v>
      </c>
      <c r="R49" s="175">
        <v>0</v>
      </c>
      <c r="S49" s="92">
        <v>20</v>
      </c>
      <c r="T49" s="91">
        <v>2</v>
      </c>
      <c r="U49" s="175">
        <v>22</v>
      </c>
    </row>
    <row r="50" spans="1:21" ht="18.75" outlineLevel="1" x14ac:dyDescent="0.2">
      <c r="A50" s="111"/>
      <c r="B50" s="173" t="s">
        <v>212</v>
      </c>
      <c r="C50" s="75" t="s">
        <v>213</v>
      </c>
      <c r="D50" s="174">
        <v>2</v>
      </c>
      <c r="E50" s="91">
        <v>0</v>
      </c>
      <c r="F50" s="175">
        <v>2</v>
      </c>
      <c r="G50" s="92">
        <v>0</v>
      </c>
      <c r="H50" s="91">
        <v>0</v>
      </c>
      <c r="I50" s="175">
        <v>0</v>
      </c>
      <c r="J50" s="92">
        <v>1</v>
      </c>
      <c r="K50" s="91">
        <v>0</v>
      </c>
      <c r="L50" s="175">
        <v>1</v>
      </c>
      <c r="M50" s="92">
        <v>2</v>
      </c>
      <c r="N50" s="91">
        <v>0</v>
      </c>
      <c r="O50" s="175">
        <v>2</v>
      </c>
      <c r="P50" s="92">
        <v>0</v>
      </c>
      <c r="Q50" s="91">
        <v>0</v>
      </c>
      <c r="R50" s="175">
        <v>0</v>
      </c>
      <c r="S50" s="92">
        <v>5</v>
      </c>
      <c r="T50" s="91">
        <v>0</v>
      </c>
      <c r="U50" s="175">
        <v>5</v>
      </c>
    </row>
    <row r="51" spans="1:21" ht="18.75" outlineLevel="1" x14ac:dyDescent="0.2">
      <c r="A51" s="111"/>
      <c r="B51" s="173" t="s">
        <v>214</v>
      </c>
      <c r="C51" s="75" t="s">
        <v>215</v>
      </c>
      <c r="D51" s="174">
        <v>2</v>
      </c>
      <c r="E51" s="91">
        <v>0</v>
      </c>
      <c r="F51" s="175">
        <v>2</v>
      </c>
      <c r="G51" s="92">
        <v>2</v>
      </c>
      <c r="H51" s="91">
        <v>0</v>
      </c>
      <c r="I51" s="175">
        <v>2</v>
      </c>
      <c r="J51" s="92">
        <v>1</v>
      </c>
      <c r="K51" s="91">
        <v>0</v>
      </c>
      <c r="L51" s="175">
        <v>1</v>
      </c>
      <c r="M51" s="92">
        <v>0</v>
      </c>
      <c r="N51" s="91">
        <v>0</v>
      </c>
      <c r="O51" s="175">
        <v>0</v>
      </c>
      <c r="P51" s="92">
        <v>0</v>
      </c>
      <c r="Q51" s="91">
        <v>0</v>
      </c>
      <c r="R51" s="175">
        <v>0</v>
      </c>
      <c r="S51" s="92">
        <v>5</v>
      </c>
      <c r="T51" s="91">
        <v>0</v>
      </c>
      <c r="U51" s="175">
        <v>5</v>
      </c>
    </row>
    <row r="52" spans="1:21" ht="18.75" outlineLevel="1" x14ac:dyDescent="0.2">
      <c r="A52" s="111"/>
      <c r="B52" s="173" t="s">
        <v>216</v>
      </c>
      <c r="C52" s="75" t="s">
        <v>217</v>
      </c>
      <c r="D52" s="174">
        <v>1</v>
      </c>
      <c r="E52" s="91">
        <v>0</v>
      </c>
      <c r="F52" s="175">
        <v>1</v>
      </c>
      <c r="G52" s="92">
        <v>2</v>
      </c>
      <c r="H52" s="91">
        <v>0</v>
      </c>
      <c r="I52" s="175">
        <v>2</v>
      </c>
      <c r="J52" s="92">
        <v>2</v>
      </c>
      <c r="K52" s="91">
        <v>0</v>
      </c>
      <c r="L52" s="175">
        <v>2</v>
      </c>
      <c r="M52" s="92">
        <v>0</v>
      </c>
      <c r="N52" s="91">
        <v>0</v>
      </c>
      <c r="O52" s="175">
        <v>0</v>
      </c>
      <c r="P52" s="92">
        <v>0</v>
      </c>
      <c r="Q52" s="91">
        <v>0</v>
      </c>
      <c r="R52" s="175">
        <v>0</v>
      </c>
      <c r="S52" s="92">
        <v>5</v>
      </c>
      <c r="T52" s="91">
        <v>0</v>
      </c>
      <c r="U52" s="175">
        <v>5</v>
      </c>
    </row>
    <row r="53" spans="1:21" ht="37.5" outlineLevel="1" x14ac:dyDescent="0.2">
      <c r="A53" s="111"/>
      <c r="B53" s="173" t="s">
        <v>218</v>
      </c>
      <c r="C53" s="75" t="s">
        <v>219</v>
      </c>
      <c r="D53" s="174">
        <v>3</v>
      </c>
      <c r="E53" s="91">
        <v>0</v>
      </c>
      <c r="F53" s="175">
        <v>3</v>
      </c>
      <c r="G53" s="92">
        <v>1</v>
      </c>
      <c r="H53" s="91">
        <v>0</v>
      </c>
      <c r="I53" s="175">
        <v>1</v>
      </c>
      <c r="J53" s="92">
        <v>6</v>
      </c>
      <c r="K53" s="91">
        <v>0</v>
      </c>
      <c r="L53" s="175">
        <v>6</v>
      </c>
      <c r="M53" s="92">
        <v>2</v>
      </c>
      <c r="N53" s="91">
        <v>0</v>
      </c>
      <c r="O53" s="175">
        <v>2</v>
      </c>
      <c r="P53" s="92">
        <v>0</v>
      </c>
      <c r="Q53" s="91">
        <v>0</v>
      </c>
      <c r="R53" s="175">
        <v>0</v>
      </c>
      <c r="S53" s="92">
        <v>12</v>
      </c>
      <c r="T53" s="91">
        <v>0</v>
      </c>
      <c r="U53" s="175">
        <v>12</v>
      </c>
    </row>
    <row r="54" spans="1:21" ht="18.75" outlineLevel="1" x14ac:dyDescent="0.2">
      <c r="A54" s="111"/>
      <c r="B54" s="173" t="s">
        <v>220</v>
      </c>
      <c r="C54" s="75" t="s">
        <v>221</v>
      </c>
      <c r="D54" s="174">
        <v>23</v>
      </c>
      <c r="E54" s="91">
        <v>1</v>
      </c>
      <c r="F54" s="175">
        <v>24</v>
      </c>
      <c r="G54" s="92">
        <v>21</v>
      </c>
      <c r="H54" s="91">
        <v>2</v>
      </c>
      <c r="I54" s="175">
        <v>23</v>
      </c>
      <c r="J54" s="92">
        <v>23</v>
      </c>
      <c r="K54" s="91">
        <v>13</v>
      </c>
      <c r="L54" s="175">
        <v>36</v>
      </c>
      <c r="M54" s="92">
        <v>12</v>
      </c>
      <c r="N54" s="91">
        <v>1</v>
      </c>
      <c r="O54" s="175">
        <v>13</v>
      </c>
      <c r="P54" s="92">
        <v>0</v>
      </c>
      <c r="Q54" s="91">
        <v>0</v>
      </c>
      <c r="R54" s="175">
        <v>0</v>
      </c>
      <c r="S54" s="92">
        <v>79</v>
      </c>
      <c r="T54" s="91">
        <v>17</v>
      </c>
      <c r="U54" s="175">
        <v>96</v>
      </c>
    </row>
    <row r="55" spans="1:21" ht="38.25" outlineLevel="1" thickBot="1" x14ac:dyDescent="0.25">
      <c r="A55" s="111"/>
      <c r="B55" s="176" t="s">
        <v>222</v>
      </c>
      <c r="C55" s="177" t="s">
        <v>265</v>
      </c>
      <c r="D55" s="178">
        <v>11</v>
      </c>
      <c r="E55" s="179">
        <v>0</v>
      </c>
      <c r="F55" s="180">
        <v>11</v>
      </c>
      <c r="G55" s="181">
        <v>4</v>
      </c>
      <c r="H55" s="179">
        <v>0</v>
      </c>
      <c r="I55" s="180">
        <v>4</v>
      </c>
      <c r="J55" s="181">
        <v>15</v>
      </c>
      <c r="K55" s="179">
        <v>0</v>
      </c>
      <c r="L55" s="180">
        <v>15</v>
      </c>
      <c r="M55" s="181">
        <v>5</v>
      </c>
      <c r="N55" s="179">
        <v>0</v>
      </c>
      <c r="O55" s="180">
        <v>5</v>
      </c>
      <c r="P55" s="181">
        <v>0</v>
      </c>
      <c r="Q55" s="179">
        <v>0</v>
      </c>
      <c r="R55" s="180">
        <v>0</v>
      </c>
      <c r="S55" s="181">
        <v>35</v>
      </c>
      <c r="T55" s="179">
        <v>0</v>
      </c>
      <c r="U55" s="180">
        <v>35</v>
      </c>
    </row>
    <row r="56" spans="1:21" ht="17.649999999999999" customHeight="1" thickBot="1" x14ac:dyDescent="0.25">
      <c r="B56" s="4103" t="s">
        <v>8</v>
      </c>
      <c r="C56" s="4103"/>
      <c r="D56" s="138">
        <f>SUM(D34:D55)</f>
        <v>314</v>
      </c>
      <c r="E56" s="138">
        <f t="shared" ref="E56:U56" si="2">SUM(E34:E55)</f>
        <v>10</v>
      </c>
      <c r="F56" s="183">
        <f t="shared" si="2"/>
        <v>324</v>
      </c>
      <c r="G56" s="135">
        <f t="shared" si="2"/>
        <v>272</v>
      </c>
      <c r="H56" s="138">
        <f t="shared" si="2"/>
        <v>12</v>
      </c>
      <c r="I56" s="182">
        <f t="shared" si="2"/>
        <v>284</v>
      </c>
      <c r="J56" s="135">
        <f t="shared" si="2"/>
        <v>273</v>
      </c>
      <c r="K56" s="138">
        <f t="shared" si="2"/>
        <v>47</v>
      </c>
      <c r="L56" s="183">
        <f t="shared" si="2"/>
        <v>320</v>
      </c>
      <c r="M56" s="135">
        <f t="shared" si="2"/>
        <v>189</v>
      </c>
      <c r="N56" s="138">
        <f t="shared" si="2"/>
        <v>16</v>
      </c>
      <c r="O56" s="183">
        <f t="shared" si="2"/>
        <v>205</v>
      </c>
      <c r="P56" s="188">
        <f t="shared" si="2"/>
        <v>14</v>
      </c>
      <c r="Q56" s="209">
        <f t="shared" si="2"/>
        <v>0</v>
      </c>
      <c r="R56" s="184">
        <f t="shared" si="2"/>
        <v>14</v>
      </c>
      <c r="S56" s="135">
        <f>SUM(S34:S55)</f>
        <v>1062</v>
      </c>
      <c r="T56" s="138">
        <f t="shared" si="2"/>
        <v>85</v>
      </c>
      <c r="U56" s="183">
        <f t="shared" si="2"/>
        <v>1147</v>
      </c>
    </row>
    <row r="57" spans="1:21" ht="16.350000000000001" customHeight="1" thickBot="1" x14ac:dyDescent="0.25">
      <c r="B57" s="4092" t="s">
        <v>25</v>
      </c>
      <c r="C57" s="4092"/>
      <c r="D57" s="189"/>
      <c r="E57" s="190"/>
      <c r="F57" s="191"/>
      <c r="G57" s="190"/>
      <c r="H57" s="190"/>
      <c r="I57" s="192"/>
      <c r="J57" s="190"/>
      <c r="K57" s="190"/>
      <c r="L57" s="191"/>
      <c r="M57" s="190"/>
      <c r="N57" s="190"/>
      <c r="O57" s="191"/>
      <c r="P57" s="193"/>
      <c r="Q57" s="193"/>
      <c r="R57" s="194"/>
      <c r="S57" s="190"/>
      <c r="T57" s="190"/>
      <c r="U57" s="191"/>
    </row>
    <row r="58" spans="1:21" ht="18.75" x14ac:dyDescent="0.2">
      <c r="B58" s="195" t="s">
        <v>182</v>
      </c>
      <c r="C58" s="168" t="s">
        <v>183</v>
      </c>
      <c r="D58" s="196">
        <v>2</v>
      </c>
      <c r="E58" s="197">
        <v>0</v>
      </c>
      <c r="F58" s="198">
        <v>2</v>
      </c>
      <c r="G58" s="199">
        <v>1</v>
      </c>
      <c r="H58" s="197">
        <v>0</v>
      </c>
      <c r="I58" s="198">
        <v>1</v>
      </c>
      <c r="J58" s="199">
        <v>0</v>
      </c>
      <c r="K58" s="197">
        <v>1</v>
      </c>
      <c r="L58" s="198">
        <v>1</v>
      </c>
      <c r="M58" s="199">
        <v>1</v>
      </c>
      <c r="N58" s="197">
        <v>0</v>
      </c>
      <c r="O58" s="198">
        <v>1</v>
      </c>
      <c r="P58" s="199">
        <v>0</v>
      </c>
      <c r="Q58" s="197">
        <v>0</v>
      </c>
      <c r="R58" s="198">
        <v>0</v>
      </c>
      <c r="S58" s="199">
        <v>4</v>
      </c>
      <c r="T58" s="197">
        <v>1</v>
      </c>
      <c r="U58" s="198">
        <v>5</v>
      </c>
    </row>
    <row r="59" spans="1:21" ht="18.75" outlineLevel="1" x14ac:dyDescent="0.2">
      <c r="B59" s="173" t="s">
        <v>184</v>
      </c>
      <c r="C59" s="75" t="s">
        <v>185</v>
      </c>
      <c r="D59" s="174">
        <v>0</v>
      </c>
      <c r="E59" s="91">
        <v>0</v>
      </c>
      <c r="F59" s="175">
        <v>0</v>
      </c>
      <c r="G59" s="92">
        <v>0</v>
      </c>
      <c r="H59" s="91">
        <v>0</v>
      </c>
      <c r="I59" s="175">
        <v>0</v>
      </c>
      <c r="J59" s="92">
        <v>0</v>
      </c>
      <c r="K59" s="91">
        <v>0</v>
      </c>
      <c r="L59" s="175">
        <v>0</v>
      </c>
      <c r="M59" s="92">
        <v>1</v>
      </c>
      <c r="N59" s="91">
        <v>0</v>
      </c>
      <c r="O59" s="175">
        <v>1</v>
      </c>
      <c r="P59" s="92">
        <v>0</v>
      </c>
      <c r="Q59" s="91">
        <v>0</v>
      </c>
      <c r="R59" s="175">
        <v>0</v>
      </c>
      <c r="S59" s="92">
        <v>1</v>
      </c>
      <c r="T59" s="91">
        <v>0</v>
      </c>
      <c r="U59" s="175">
        <v>1</v>
      </c>
    </row>
    <row r="60" spans="1:21" ht="18.75" outlineLevel="1" x14ac:dyDescent="0.2">
      <c r="B60" s="173" t="s">
        <v>186</v>
      </c>
      <c r="C60" s="75" t="s">
        <v>187</v>
      </c>
      <c r="D60" s="174">
        <v>0</v>
      </c>
      <c r="E60" s="91">
        <v>0</v>
      </c>
      <c r="F60" s="175">
        <v>0</v>
      </c>
      <c r="G60" s="92">
        <v>2</v>
      </c>
      <c r="H60" s="91">
        <v>0</v>
      </c>
      <c r="I60" s="175">
        <v>2</v>
      </c>
      <c r="J60" s="92">
        <v>2</v>
      </c>
      <c r="K60" s="91">
        <v>2</v>
      </c>
      <c r="L60" s="175">
        <v>4</v>
      </c>
      <c r="M60" s="92">
        <v>2</v>
      </c>
      <c r="N60" s="91">
        <v>0</v>
      </c>
      <c r="O60" s="175">
        <v>2</v>
      </c>
      <c r="P60" s="92">
        <v>0</v>
      </c>
      <c r="Q60" s="91">
        <v>0</v>
      </c>
      <c r="R60" s="175">
        <v>0</v>
      </c>
      <c r="S60" s="92">
        <v>6</v>
      </c>
      <c r="T60" s="91">
        <v>2</v>
      </c>
      <c r="U60" s="175">
        <v>8</v>
      </c>
    </row>
    <row r="61" spans="1:21" ht="18.75" outlineLevel="1" x14ac:dyDescent="0.2">
      <c r="B61" s="173" t="s">
        <v>188</v>
      </c>
      <c r="C61" s="75" t="s">
        <v>189</v>
      </c>
      <c r="D61" s="174">
        <v>1</v>
      </c>
      <c r="E61" s="91">
        <v>0</v>
      </c>
      <c r="F61" s="175">
        <v>1</v>
      </c>
      <c r="G61" s="92">
        <v>0</v>
      </c>
      <c r="H61" s="91">
        <v>0</v>
      </c>
      <c r="I61" s="175">
        <v>0</v>
      </c>
      <c r="J61" s="92">
        <v>2</v>
      </c>
      <c r="K61" s="91">
        <v>4</v>
      </c>
      <c r="L61" s="175">
        <v>6</v>
      </c>
      <c r="M61" s="92">
        <v>0</v>
      </c>
      <c r="N61" s="91">
        <v>0</v>
      </c>
      <c r="O61" s="175">
        <v>0</v>
      </c>
      <c r="P61" s="92">
        <v>0</v>
      </c>
      <c r="Q61" s="91">
        <v>0</v>
      </c>
      <c r="R61" s="175">
        <v>0</v>
      </c>
      <c r="S61" s="92">
        <v>3</v>
      </c>
      <c r="T61" s="91">
        <v>4</v>
      </c>
      <c r="U61" s="175">
        <v>7</v>
      </c>
    </row>
    <row r="62" spans="1:21" ht="18.75" outlineLevel="1" x14ac:dyDescent="0.2">
      <c r="B62" s="173" t="s">
        <v>190</v>
      </c>
      <c r="C62" s="75" t="s">
        <v>191</v>
      </c>
      <c r="D62" s="174">
        <v>0</v>
      </c>
      <c r="E62" s="91">
        <v>1</v>
      </c>
      <c r="F62" s="175">
        <v>1</v>
      </c>
      <c r="G62" s="92">
        <v>0</v>
      </c>
      <c r="H62" s="91">
        <v>0</v>
      </c>
      <c r="I62" s="175">
        <v>0</v>
      </c>
      <c r="J62" s="92">
        <v>0</v>
      </c>
      <c r="K62" s="91">
        <v>0</v>
      </c>
      <c r="L62" s="175">
        <v>0</v>
      </c>
      <c r="M62" s="92">
        <v>1</v>
      </c>
      <c r="N62" s="91">
        <v>0</v>
      </c>
      <c r="O62" s="175">
        <v>1</v>
      </c>
      <c r="P62" s="92">
        <v>0</v>
      </c>
      <c r="Q62" s="91">
        <v>0</v>
      </c>
      <c r="R62" s="175">
        <v>0</v>
      </c>
      <c r="S62" s="92">
        <v>1</v>
      </c>
      <c r="T62" s="91">
        <v>1</v>
      </c>
      <c r="U62" s="175">
        <v>2</v>
      </c>
    </row>
    <row r="63" spans="1:21" ht="18.75" outlineLevel="1" x14ac:dyDescent="0.2">
      <c r="B63" s="173" t="s">
        <v>192</v>
      </c>
      <c r="C63" s="75" t="s">
        <v>193</v>
      </c>
      <c r="D63" s="174">
        <v>1</v>
      </c>
      <c r="E63" s="91">
        <v>0</v>
      </c>
      <c r="F63" s="175">
        <v>1</v>
      </c>
      <c r="G63" s="92">
        <v>0</v>
      </c>
      <c r="H63" s="91">
        <v>0</v>
      </c>
      <c r="I63" s="175">
        <v>0</v>
      </c>
      <c r="J63" s="92">
        <v>2</v>
      </c>
      <c r="K63" s="91">
        <v>0</v>
      </c>
      <c r="L63" s="175">
        <v>2</v>
      </c>
      <c r="M63" s="92">
        <v>0</v>
      </c>
      <c r="N63" s="91">
        <v>0</v>
      </c>
      <c r="O63" s="175">
        <v>0</v>
      </c>
      <c r="P63" s="92">
        <v>0</v>
      </c>
      <c r="Q63" s="91">
        <v>0</v>
      </c>
      <c r="R63" s="175">
        <v>0</v>
      </c>
      <c r="S63" s="92">
        <v>3</v>
      </c>
      <c r="T63" s="91">
        <v>0</v>
      </c>
      <c r="U63" s="175">
        <v>3</v>
      </c>
    </row>
    <row r="64" spans="1:21" ht="37.5" outlineLevel="1" x14ac:dyDescent="0.2">
      <c r="B64" s="173" t="s">
        <v>196</v>
      </c>
      <c r="C64" s="75" t="s">
        <v>197</v>
      </c>
      <c r="D64" s="174">
        <v>0</v>
      </c>
      <c r="E64" s="91">
        <v>0</v>
      </c>
      <c r="F64" s="175">
        <v>0</v>
      </c>
      <c r="G64" s="92">
        <v>0</v>
      </c>
      <c r="H64" s="91">
        <v>0</v>
      </c>
      <c r="I64" s="175">
        <v>0</v>
      </c>
      <c r="J64" s="92">
        <v>0</v>
      </c>
      <c r="K64" s="91">
        <v>2</v>
      </c>
      <c r="L64" s="175">
        <v>2</v>
      </c>
      <c r="M64" s="92">
        <v>0</v>
      </c>
      <c r="N64" s="91">
        <v>0</v>
      </c>
      <c r="O64" s="175">
        <v>0</v>
      </c>
      <c r="P64" s="92">
        <v>0</v>
      </c>
      <c r="Q64" s="91">
        <v>0</v>
      </c>
      <c r="R64" s="175">
        <v>0</v>
      </c>
      <c r="S64" s="92">
        <v>0</v>
      </c>
      <c r="T64" s="91">
        <v>2</v>
      </c>
      <c r="U64" s="175">
        <v>2</v>
      </c>
    </row>
    <row r="65" spans="2:22" ht="18.75" outlineLevel="1" x14ac:dyDescent="0.2">
      <c r="B65" s="173" t="s">
        <v>198</v>
      </c>
      <c r="C65" s="75" t="s">
        <v>199</v>
      </c>
      <c r="D65" s="174">
        <v>1</v>
      </c>
      <c r="E65" s="91">
        <v>1</v>
      </c>
      <c r="F65" s="175">
        <v>2</v>
      </c>
      <c r="G65" s="92">
        <v>2</v>
      </c>
      <c r="H65" s="91">
        <v>1</v>
      </c>
      <c r="I65" s="175">
        <v>3</v>
      </c>
      <c r="J65" s="92">
        <v>3</v>
      </c>
      <c r="K65" s="91">
        <v>0</v>
      </c>
      <c r="L65" s="175">
        <v>3</v>
      </c>
      <c r="M65" s="92">
        <v>6</v>
      </c>
      <c r="N65" s="91">
        <v>0</v>
      </c>
      <c r="O65" s="175">
        <v>6</v>
      </c>
      <c r="P65" s="92">
        <v>0</v>
      </c>
      <c r="Q65" s="91">
        <v>0</v>
      </c>
      <c r="R65" s="175">
        <v>0</v>
      </c>
      <c r="S65" s="92">
        <v>12</v>
      </c>
      <c r="T65" s="91">
        <v>2</v>
      </c>
      <c r="U65" s="175">
        <v>14</v>
      </c>
    </row>
    <row r="66" spans="2:22" ht="18.75" outlineLevel="1" x14ac:dyDescent="0.2">
      <c r="B66" s="173" t="s">
        <v>200</v>
      </c>
      <c r="C66" s="75" t="s">
        <v>201</v>
      </c>
      <c r="D66" s="174">
        <v>0</v>
      </c>
      <c r="E66" s="91">
        <v>0</v>
      </c>
      <c r="F66" s="175">
        <v>0</v>
      </c>
      <c r="G66" s="92">
        <v>0</v>
      </c>
      <c r="H66" s="91">
        <v>0</v>
      </c>
      <c r="I66" s="175">
        <v>0</v>
      </c>
      <c r="J66" s="92">
        <v>1</v>
      </c>
      <c r="K66" s="91">
        <v>0</v>
      </c>
      <c r="L66" s="175">
        <v>1</v>
      </c>
      <c r="M66" s="92">
        <v>0</v>
      </c>
      <c r="N66" s="91">
        <v>0</v>
      </c>
      <c r="O66" s="175">
        <v>0</v>
      </c>
      <c r="P66" s="92">
        <v>0</v>
      </c>
      <c r="Q66" s="91">
        <v>0</v>
      </c>
      <c r="R66" s="175">
        <v>0</v>
      </c>
      <c r="S66" s="92">
        <v>1</v>
      </c>
      <c r="T66" s="91">
        <v>0</v>
      </c>
      <c r="U66" s="175">
        <v>1</v>
      </c>
    </row>
    <row r="67" spans="2:22" ht="56.25" outlineLevel="1" x14ac:dyDescent="0.2">
      <c r="B67" s="173" t="s">
        <v>204</v>
      </c>
      <c r="C67" s="75" t="s">
        <v>205</v>
      </c>
      <c r="D67" s="174">
        <v>0</v>
      </c>
      <c r="E67" s="91">
        <v>0</v>
      </c>
      <c r="F67" s="175">
        <v>0</v>
      </c>
      <c r="G67" s="92">
        <v>0</v>
      </c>
      <c r="H67" s="91">
        <v>0</v>
      </c>
      <c r="I67" s="175">
        <v>0</v>
      </c>
      <c r="J67" s="92">
        <v>0</v>
      </c>
      <c r="K67" s="91">
        <v>0</v>
      </c>
      <c r="L67" s="175">
        <v>0</v>
      </c>
      <c r="M67" s="92">
        <v>0</v>
      </c>
      <c r="N67" s="91">
        <v>2</v>
      </c>
      <c r="O67" s="175">
        <v>2</v>
      </c>
      <c r="P67" s="92">
        <v>0</v>
      </c>
      <c r="Q67" s="91">
        <v>0</v>
      </c>
      <c r="R67" s="175">
        <v>0</v>
      </c>
      <c r="S67" s="92">
        <v>0</v>
      </c>
      <c r="T67" s="91">
        <v>2</v>
      </c>
      <c r="U67" s="175">
        <v>2</v>
      </c>
    </row>
    <row r="68" spans="2:22" ht="18.75" outlineLevel="1" x14ac:dyDescent="0.2">
      <c r="B68" s="173" t="s">
        <v>206</v>
      </c>
      <c r="C68" s="75" t="s">
        <v>207</v>
      </c>
      <c r="D68" s="174">
        <v>0</v>
      </c>
      <c r="E68" s="91">
        <v>0</v>
      </c>
      <c r="F68" s="175">
        <v>0</v>
      </c>
      <c r="G68" s="92">
        <v>0</v>
      </c>
      <c r="H68" s="91">
        <v>0</v>
      </c>
      <c r="I68" s="175">
        <v>0</v>
      </c>
      <c r="J68" s="92">
        <v>2</v>
      </c>
      <c r="K68" s="91">
        <v>0</v>
      </c>
      <c r="L68" s="175">
        <v>2</v>
      </c>
      <c r="M68" s="92">
        <v>1</v>
      </c>
      <c r="N68" s="91">
        <v>0</v>
      </c>
      <c r="O68" s="175">
        <v>1</v>
      </c>
      <c r="P68" s="92">
        <v>0</v>
      </c>
      <c r="Q68" s="91">
        <v>0</v>
      </c>
      <c r="R68" s="175">
        <v>0</v>
      </c>
      <c r="S68" s="92">
        <v>3</v>
      </c>
      <c r="T68" s="91">
        <v>0</v>
      </c>
      <c r="U68" s="175">
        <v>3</v>
      </c>
    </row>
    <row r="69" spans="2:22" ht="18.75" outlineLevel="1" x14ac:dyDescent="0.2">
      <c r="B69" s="173" t="s">
        <v>208</v>
      </c>
      <c r="C69" s="75" t="s">
        <v>209</v>
      </c>
      <c r="D69" s="174">
        <v>0</v>
      </c>
      <c r="E69" s="91">
        <v>2</v>
      </c>
      <c r="F69" s="175">
        <v>2</v>
      </c>
      <c r="G69" s="92">
        <v>0</v>
      </c>
      <c r="H69" s="91">
        <v>0</v>
      </c>
      <c r="I69" s="175">
        <v>0</v>
      </c>
      <c r="J69" s="92">
        <v>0</v>
      </c>
      <c r="K69" s="91">
        <v>0</v>
      </c>
      <c r="L69" s="175">
        <v>0</v>
      </c>
      <c r="M69" s="92">
        <v>1</v>
      </c>
      <c r="N69" s="91">
        <v>0</v>
      </c>
      <c r="O69" s="175">
        <v>1</v>
      </c>
      <c r="P69" s="92">
        <v>0</v>
      </c>
      <c r="Q69" s="91">
        <v>0</v>
      </c>
      <c r="R69" s="175">
        <v>0</v>
      </c>
      <c r="S69" s="92">
        <v>1</v>
      </c>
      <c r="T69" s="91">
        <v>2</v>
      </c>
      <c r="U69" s="175">
        <v>3</v>
      </c>
    </row>
    <row r="70" spans="2:22" ht="18.75" outlineLevel="1" x14ac:dyDescent="0.2">
      <c r="B70" s="173" t="s">
        <v>210</v>
      </c>
      <c r="C70" s="75" t="s">
        <v>211</v>
      </c>
      <c r="D70" s="174">
        <v>0</v>
      </c>
      <c r="E70" s="91">
        <v>0</v>
      </c>
      <c r="F70" s="175">
        <v>0</v>
      </c>
      <c r="G70" s="92">
        <v>0</v>
      </c>
      <c r="H70" s="91">
        <v>0</v>
      </c>
      <c r="I70" s="175">
        <v>0</v>
      </c>
      <c r="J70" s="92">
        <v>0</v>
      </c>
      <c r="K70" s="91">
        <v>0</v>
      </c>
      <c r="L70" s="175">
        <v>0</v>
      </c>
      <c r="M70" s="92">
        <v>2</v>
      </c>
      <c r="N70" s="91">
        <v>3</v>
      </c>
      <c r="O70" s="175">
        <v>5</v>
      </c>
      <c r="P70" s="92">
        <v>0</v>
      </c>
      <c r="Q70" s="91">
        <v>0</v>
      </c>
      <c r="R70" s="175">
        <v>0</v>
      </c>
      <c r="S70" s="92">
        <v>2</v>
      </c>
      <c r="T70" s="91">
        <v>3</v>
      </c>
      <c r="U70" s="175">
        <v>5</v>
      </c>
    </row>
    <row r="71" spans="2:22" ht="18.75" outlineLevel="1" x14ac:dyDescent="0.2">
      <c r="B71" s="173" t="s">
        <v>212</v>
      </c>
      <c r="C71" s="75" t="s">
        <v>213</v>
      </c>
      <c r="D71" s="174">
        <v>0</v>
      </c>
      <c r="E71" s="91">
        <v>0</v>
      </c>
      <c r="F71" s="175">
        <v>0</v>
      </c>
      <c r="G71" s="92">
        <v>0</v>
      </c>
      <c r="H71" s="91">
        <v>0</v>
      </c>
      <c r="I71" s="175">
        <v>0</v>
      </c>
      <c r="J71" s="92">
        <v>0</v>
      </c>
      <c r="K71" s="91">
        <v>0</v>
      </c>
      <c r="L71" s="175">
        <v>0</v>
      </c>
      <c r="M71" s="92">
        <v>1</v>
      </c>
      <c r="N71" s="91">
        <v>0</v>
      </c>
      <c r="O71" s="175">
        <v>1</v>
      </c>
      <c r="P71" s="92">
        <v>0</v>
      </c>
      <c r="Q71" s="91">
        <v>0</v>
      </c>
      <c r="R71" s="175">
        <v>0</v>
      </c>
      <c r="S71" s="92">
        <v>1</v>
      </c>
      <c r="T71" s="91">
        <v>0</v>
      </c>
      <c r="U71" s="175">
        <v>1</v>
      </c>
    </row>
    <row r="72" spans="2:22" ht="18.75" outlineLevel="1" x14ac:dyDescent="0.2">
      <c r="B72" s="173" t="s">
        <v>216</v>
      </c>
      <c r="C72" s="75" t="s">
        <v>217</v>
      </c>
      <c r="D72" s="174">
        <v>0</v>
      </c>
      <c r="E72" s="91">
        <v>0</v>
      </c>
      <c r="F72" s="175">
        <v>0</v>
      </c>
      <c r="G72" s="92">
        <v>0</v>
      </c>
      <c r="H72" s="91">
        <v>0</v>
      </c>
      <c r="I72" s="175">
        <v>0</v>
      </c>
      <c r="J72" s="92">
        <v>0</v>
      </c>
      <c r="K72" s="91">
        <v>0</v>
      </c>
      <c r="L72" s="175">
        <v>0</v>
      </c>
      <c r="M72" s="92">
        <v>0</v>
      </c>
      <c r="N72" s="91">
        <v>2</v>
      </c>
      <c r="O72" s="175">
        <v>2</v>
      </c>
      <c r="P72" s="92">
        <v>0</v>
      </c>
      <c r="Q72" s="91">
        <v>0</v>
      </c>
      <c r="R72" s="175">
        <v>0</v>
      </c>
      <c r="S72" s="92">
        <v>0</v>
      </c>
      <c r="T72" s="91">
        <v>2</v>
      </c>
      <c r="U72" s="175">
        <v>2</v>
      </c>
    </row>
    <row r="73" spans="2:22" ht="19.5" outlineLevel="1" thickBot="1" x14ac:dyDescent="0.25">
      <c r="B73" s="176" t="s">
        <v>220</v>
      </c>
      <c r="C73" s="177" t="s">
        <v>221</v>
      </c>
      <c r="D73" s="178">
        <v>1</v>
      </c>
      <c r="E73" s="179">
        <v>0</v>
      </c>
      <c r="F73" s="180">
        <v>1</v>
      </c>
      <c r="G73" s="181">
        <v>1</v>
      </c>
      <c r="H73" s="179">
        <v>0</v>
      </c>
      <c r="I73" s="180">
        <v>1</v>
      </c>
      <c r="J73" s="181">
        <v>0</v>
      </c>
      <c r="K73" s="179">
        <v>0</v>
      </c>
      <c r="L73" s="180">
        <v>0</v>
      </c>
      <c r="M73" s="181">
        <v>1</v>
      </c>
      <c r="N73" s="179">
        <v>0</v>
      </c>
      <c r="O73" s="180">
        <v>1</v>
      </c>
      <c r="P73" s="181">
        <v>0</v>
      </c>
      <c r="Q73" s="179">
        <v>0</v>
      </c>
      <c r="R73" s="180">
        <v>0</v>
      </c>
      <c r="S73" s="181">
        <v>3</v>
      </c>
      <c r="T73" s="179">
        <v>0</v>
      </c>
      <c r="U73" s="180">
        <v>3</v>
      </c>
    </row>
    <row r="74" spans="2:22" ht="24.95" customHeight="1" thickBot="1" x14ac:dyDescent="0.25">
      <c r="B74" s="4104" t="s">
        <v>13</v>
      </c>
      <c r="C74" s="4105"/>
      <c r="D74" s="211">
        <f t="shared" ref="D74:O74" si="3">SUM(D58:D73)</f>
        <v>6</v>
      </c>
      <c r="E74" s="133">
        <f t="shared" si="3"/>
        <v>4</v>
      </c>
      <c r="F74" s="212">
        <f t="shared" si="3"/>
        <v>10</v>
      </c>
      <c r="G74" s="211">
        <f t="shared" si="3"/>
        <v>6</v>
      </c>
      <c r="H74" s="133">
        <f t="shared" si="3"/>
        <v>1</v>
      </c>
      <c r="I74" s="212">
        <f t="shared" si="3"/>
        <v>7</v>
      </c>
      <c r="J74" s="211">
        <f t="shared" si="3"/>
        <v>12</v>
      </c>
      <c r="K74" s="133">
        <f t="shared" si="3"/>
        <v>9</v>
      </c>
      <c r="L74" s="212">
        <f t="shared" si="3"/>
        <v>21</v>
      </c>
      <c r="M74" s="211">
        <f t="shared" si="3"/>
        <v>17</v>
      </c>
      <c r="N74" s="133">
        <f t="shared" si="3"/>
        <v>7</v>
      </c>
      <c r="O74" s="212">
        <f t="shared" si="3"/>
        <v>24</v>
      </c>
      <c r="P74" s="213">
        <v>0</v>
      </c>
      <c r="Q74" s="214">
        <f>SUM(Q34:Q55)</f>
        <v>0</v>
      </c>
      <c r="R74" s="215">
        <v>0</v>
      </c>
      <c r="S74" s="211">
        <f>SUM(S58:S73)</f>
        <v>41</v>
      </c>
      <c r="T74" s="133">
        <f>SUM(T58:T73)</f>
        <v>21</v>
      </c>
      <c r="U74" s="212">
        <f>SUM(S74:T74)</f>
        <v>62</v>
      </c>
    </row>
    <row r="75" spans="2:22" s="111" customFormat="1" ht="25.5" customHeight="1" thickBot="1" x14ac:dyDescent="0.25">
      <c r="B75" s="4094" t="s">
        <v>10</v>
      </c>
      <c r="C75" s="4094"/>
      <c r="D75" s="120">
        <f t="shared" ref="D75:U75" si="4">SUM(D34:D55)</f>
        <v>314</v>
      </c>
      <c r="E75" s="118">
        <f t="shared" si="4"/>
        <v>10</v>
      </c>
      <c r="F75" s="119">
        <f t="shared" si="4"/>
        <v>324</v>
      </c>
      <c r="G75" s="120">
        <f t="shared" si="4"/>
        <v>272</v>
      </c>
      <c r="H75" s="118">
        <f t="shared" si="4"/>
        <v>12</v>
      </c>
      <c r="I75" s="118">
        <f t="shared" si="4"/>
        <v>284</v>
      </c>
      <c r="J75" s="118">
        <f t="shared" si="4"/>
        <v>273</v>
      </c>
      <c r="K75" s="118">
        <f t="shared" si="4"/>
        <v>47</v>
      </c>
      <c r="L75" s="118">
        <f t="shared" si="4"/>
        <v>320</v>
      </c>
      <c r="M75" s="118">
        <f t="shared" si="4"/>
        <v>189</v>
      </c>
      <c r="N75" s="118">
        <f t="shared" si="4"/>
        <v>16</v>
      </c>
      <c r="O75" s="119">
        <f t="shared" si="4"/>
        <v>205</v>
      </c>
      <c r="P75" s="119">
        <f t="shared" si="4"/>
        <v>14</v>
      </c>
      <c r="Q75" s="119">
        <f t="shared" si="4"/>
        <v>0</v>
      </c>
      <c r="R75" s="119">
        <f t="shared" si="4"/>
        <v>14</v>
      </c>
      <c r="S75" s="118">
        <f t="shared" si="4"/>
        <v>1062</v>
      </c>
      <c r="T75" s="118">
        <f t="shared" si="4"/>
        <v>85</v>
      </c>
      <c r="U75" s="119">
        <f t="shared" si="4"/>
        <v>1147</v>
      </c>
    </row>
    <row r="76" spans="2:22" ht="38.450000000000003" customHeight="1" thickBot="1" x14ac:dyDescent="0.25">
      <c r="B76" s="4093" t="s">
        <v>17</v>
      </c>
      <c r="C76" s="4093"/>
      <c r="D76" s="161">
        <f>D74</f>
        <v>6</v>
      </c>
      <c r="E76" s="156">
        <f t="shared" ref="E76:U76" si="5">E74</f>
        <v>4</v>
      </c>
      <c r="F76" s="210">
        <f t="shared" si="5"/>
        <v>10</v>
      </c>
      <c r="G76" s="161">
        <f t="shared" si="5"/>
        <v>6</v>
      </c>
      <c r="H76" s="156">
        <f t="shared" si="5"/>
        <v>1</v>
      </c>
      <c r="I76" s="210">
        <f t="shared" si="5"/>
        <v>7</v>
      </c>
      <c r="J76" s="156">
        <f t="shared" si="5"/>
        <v>12</v>
      </c>
      <c r="K76" s="156">
        <f t="shared" si="5"/>
        <v>9</v>
      </c>
      <c r="L76" s="210">
        <f t="shared" si="5"/>
        <v>21</v>
      </c>
      <c r="M76" s="156">
        <f t="shared" si="5"/>
        <v>17</v>
      </c>
      <c r="N76" s="156">
        <f t="shared" si="5"/>
        <v>7</v>
      </c>
      <c r="O76" s="119">
        <f t="shared" si="5"/>
        <v>24</v>
      </c>
      <c r="P76" s="162">
        <v>0</v>
      </c>
      <c r="Q76" s="163">
        <f>Q74+Q75</f>
        <v>0</v>
      </c>
      <c r="R76" s="164">
        <v>0</v>
      </c>
      <c r="S76" s="210">
        <f t="shared" si="5"/>
        <v>41</v>
      </c>
      <c r="T76" s="210">
        <f t="shared" si="5"/>
        <v>21</v>
      </c>
      <c r="U76" s="210">
        <f t="shared" si="5"/>
        <v>62</v>
      </c>
    </row>
    <row r="77" spans="2:22" ht="20.45" customHeight="1" thickBot="1" x14ac:dyDescent="0.25">
      <c r="B77" s="4091" t="s">
        <v>18</v>
      </c>
      <c r="C77" s="4091"/>
      <c r="D77" s="161">
        <f>D75+D76</f>
        <v>320</v>
      </c>
      <c r="E77" s="156">
        <f t="shared" ref="E77:S77" si="6">E75+E76</f>
        <v>14</v>
      </c>
      <c r="F77" s="210">
        <f t="shared" si="6"/>
        <v>334</v>
      </c>
      <c r="G77" s="161">
        <f t="shared" si="6"/>
        <v>278</v>
      </c>
      <c r="H77" s="156">
        <f t="shared" si="6"/>
        <v>13</v>
      </c>
      <c r="I77" s="210">
        <f t="shared" si="6"/>
        <v>291</v>
      </c>
      <c r="J77" s="156">
        <f t="shared" si="6"/>
        <v>285</v>
      </c>
      <c r="K77" s="156">
        <f t="shared" si="6"/>
        <v>56</v>
      </c>
      <c r="L77" s="210">
        <f t="shared" si="6"/>
        <v>341</v>
      </c>
      <c r="M77" s="156">
        <f t="shared" si="6"/>
        <v>206</v>
      </c>
      <c r="N77" s="156">
        <f t="shared" si="6"/>
        <v>23</v>
      </c>
      <c r="O77" s="210">
        <f t="shared" si="6"/>
        <v>229</v>
      </c>
      <c r="P77" s="210">
        <f t="shared" si="6"/>
        <v>14</v>
      </c>
      <c r="Q77" s="210">
        <f t="shared" si="6"/>
        <v>0</v>
      </c>
      <c r="R77" s="210">
        <f t="shared" si="6"/>
        <v>14</v>
      </c>
      <c r="S77" s="210">
        <f t="shared" si="6"/>
        <v>1103</v>
      </c>
      <c r="T77" s="156">
        <f>SUM(T75:T76)</f>
        <v>106</v>
      </c>
      <c r="U77" s="210">
        <f>SUM(S77:T77)</f>
        <v>1209</v>
      </c>
    </row>
    <row r="78" spans="2:22" s="111" customFormat="1" ht="18.75" x14ac:dyDescent="0.2">
      <c r="F78" s="200"/>
      <c r="I78" s="200"/>
      <c r="L78" s="200"/>
      <c r="O78" s="200"/>
      <c r="P78" s="200"/>
      <c r="Q78" s="200"/>
      <c r="R78" s="200"/>
      <c r="U78" s="200"/>
    </row>
    <row r="79" spans="2:22" ht="23.45" customHeight="1" x14ac:dyDescent="0.2">
      <c r="B79" s="4090" t="str">
        <f>[1]СПО!B42</f>
        <v>Начальник УМО___________________И.И. Линник</v>
      </c>
      <c r="C79" s="4090"/>
      <c r="D79" s="4090"/>
      <c r="E79" s="4090"/>
      <c r="F79" s="4090"/>
      <c r="G79" s="4090"/>
      <c r="H79" s="4090"/>
      <c r="I79" s="4090"/>
      <c r="J79" s="4090"/>
      <c r="K79" s="4090"/>
      <c r="L79" s="4090"/>
      <c r="M79" s="4090"/>
      <c r="N79" s="4090"/>
      <c r="O79" s="4090"/>
      <c r="P79" s="4090"/>
      <c r="Q79" s="4090"/>
      <c r="R79" s="4090"/>
      <c r="S79" s="4090"/>
      <c r="T79" s="4090"/>
      <c r="U79" s="94"/>
      <c r="V79" s="93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0"/>
  <sheetViews>
    <sheetView view="pageBreakPreview" topLeftCell="A43" zoomScale="60" zoomScaleNormal="60" workbookViewId="0">
      <selection activeCell="M59" sqref="M59"/>
    </sheetView>
  </sheetViews>
  <sheetFormatPr defaultColWidth="9.28515625" defaultRowHeight="18.75" outlineLevelRow="1" x14ac:dyDescent="0.2"/>
  <cols>
    <col min="1" max="1" width="4.42578125" style="111" customWidth="1"/>
    <col min="2" max="2" width="13.7109375" style="110" customWidth="1"/>
    <col min="3" max="3" width="53" style="110" customWidth="1"/>
    <col min="4" max="4" width="10.28515625" style="110" customWidth="1"/>
    <col min="5" max="5" width="11.28515625" style="110" customWidth="1"/>
    <col min="6" max="6" width="11.28515625" style="112" customWidth="1"/>
    <col min="7" max="7" width="9.42578125" style="110" customWidth="1"/>
    <col min="8" max="8" width="11.7109375" style="110" customWidth="1"/>
    <col min="9" max="9" width="10.5703125" style="112" customWidth="1"/>
    <col min="10" max="10" width="9.42578125" style="110" customWidth="1"/>
    <col min="11" max="11" width="10.7109375" style="110" customWidth="1"/>
    <col min="12" max="12" width="10.7109375" style="112" customWidth="1"/>
    <col min="13" max="13" width="9.42578125" style="110" customWidth="1"/>
    <col min="14" max="14" width="13.28515625" style="110" customWidth="1"/>
    <col min="15" max="15" width="11.28515625" style="112" customWidth="1"/>
    <col min="16" max="16" width="9.42578125" style="100" customWidth="1"/>
    <col min="17" max="17" width="12.7109375" style="100" customWidth="1"/>
    <col min="18" max="18" width="12.28515625" style="100" customWidth="1"/>
    <col min="19" max="19" width="9.42578125" style="110" customWidth="1"/>
    <col min="20" max="20" width="12" style="110" customWidth="1"/>
    <col min="21" max="21" width="12.28515625" style="112" customWidth="1"/>
    <col min="22" max="22" width="15.42578125" style="110" customWidth="1"/>
    <col min="23" max="256" width="9.28515625" style="110"/>
    <col min="257" max="257" width="4.42578125" style="110" customWidth="1"/>
    <col min="258" max="258" width="13.7109375" style="110" customWidth="1"/>
    <col min="259" max="259" width="53" style="110" customWidth="1"/>
    <col min="260" max="260" width="10.28515625" style="110" customWidth="1"/>
    <col min="261" max="262" width="11.28515625" style="110" customWidth="1"/>
    <col min="263" max="263" width="9.42578125" style="110" customWidth="1"/>
    <col min="264" max="264" width="11.7109375" style="110" customWidth="1"/>
    <col min="265" max="265" width="10.5703125" style="110" customWidth="1"/>
    <col min="266" max="266" width="9.42578125" style="110" customWidth="1"/>
    <col min="267" max="268" width="10.7109375" style="110" customWidth="1"/>
    <col min="269" max="269" width="9.42578125" style="110" customWidth="1"/>
    <col min="270" max="270" width="13.28515625" style="110" customWidth="1"/>
    <col min="271" max="271" width="11.28515625" style="110" customWidth="1"/>
    <col min="272" max="272" width="9.42578125" style="110" customWidth="1"/>
    <col min="273" max="273" width="12.7109375" style="110" customWidth="1"/>
    <col min="274" max="274" width="12.28515625" style="110" customWidth="1"/>
    <col min="275" max="275" width="9.42578125" style="110" customWidth="1"/>
    <col min="276" max="276" width="12" style="110" customWidth="1"/>
    <col min="277" max="277" width="12.28515625" style="110" customWidth="1"/>
    <col min="278" max="278" width="15.42578125" style="110" customWidth="1"/>
    <col min="279" max="512" width="9.28515625" style="110"/>
    <col min="513" max="513" width="4.42578125" style="110" customWidth="1"/>
    <col min="514" max="514" width="13.7109375" style="110" customWidth="1"/>
    <col min="515" max="515" width="53" style="110" customWidth="1"/>
    <col min="516" max="516" width="10.28515625" style="110" customWidth="1"/>
    <col min="517" max="518" width="11.28515625" style="110" customWidth="1"/>
    <col min="519" max="519" width="9.42578125" style="110" customWidth="1"/>
    <col min="520" max="520" width="11.7109375" style="110" customWidth="1"/>
    <col min="521" max="521" width="10.5703125" style="110" customWidth="1"/>
    <col min="522" max="522" width="9.42578125" style="110" customWidth="1"/>
    <col min="523" max="524" width="10.7109375" style="110" customWidth="1"/>
    <col min="525" max="525" width="9.42578125" style="110" customWidth="1"/>
    <col min="526" max="526" width="13.28515625" style="110" customWidth="1"/>
    <col min="527" max="527" width="11.28515625" style="110" customWidth="1"/>
    <col min="528" max="528" width="9.42578125" style="110" customWidth="1"/>
    <col min="529" max="529" width="12.7109375" style="110" customWidth="1"/>
    <col min="530" max="530" width="12.28515625" style="110" customWidth="1"/>
    <col min="531" max="531" width="9.42578125" style="110" customWidth="1"/>
    <col min="532" max="532" width="12" style="110" customWidth="1"/>
    <col min="533" max="533" width="12.28515625" style="110" customWidth="1"/>
    <col min="534" max="534" width="15.42578125" style="110" customWidth="1"/>
    <col min="535" max="768" width="9.28515625" style="110"/>
    <col min="769" max="769" width="4.42578125" style="110" customWidth="1"/>
    <col min="770" max="770" width="13.7109375" style="110" customWidth="1"/>
    <col min="771" max="771" width="53" style="110" customWidth="1"/>
    <col min="772" max="772" width="10.28515625" style="110" customWidth="1"/>
    <col min="773" max="774" width="11.28515625" style="110" customWidth="1"/>
    <col min="775" max="775" width="9.42578125" style="110" customWidth="1"/>
    <col min="776" max="776" width="11.7109375" style="110" customWidth="1"/>
    <col min="777" max="777" width="10.5703125" style="110" customWidth="1"/>
    <col min="778" max="778" width="9.42578125" style="110" customWidth="1"/>
    <col min="779" max="780" width="10.7109375" style="110" customWidth="1"/>
    <col min="781" max="781" width="9.42578125" style="110" customWidth="1"/>
    <col min="782" max="782" width="13.28515625" style="110" customWidth="1"/>
    <col min="783" max="783" width="11.28515625" style="110" customWidth="1"/>
    <col min="784" max="784" width="9.42578125" style="110" customWidth="1"/>
    <col min="785" max="785" width="12.7109375" style="110" customWidth="1"/>
    <col min="786" max="786" width="12.28515625" style="110" customWidth="1"/>
    <col min="787" max="787" width="9.42578125" style="110" customWidth="1"/>
    <col min="788" max="788" width="12" style="110" customWidth="1"/>
    <col min="789" max="789" width="12.28515625" style="110" customWidth="1"/>
    <col min="790" max="790" width="15.42578125" style="110" customWidth="1"/>
    <col min="791" max="1024" width="9.28515625" style="110"/>
    <col min="1025" max="1025" width="4.42578125" style="110" customWidth="1"/>
    <col min="1026" max="1026" width="13.7109375" style="110" customWidth="1"/>
    <col min="1027" max="1027" width="53" style="110" customWidth="1"/>
    <col min="1028" max="1028" width="10.28515625" style="110" customWidth="1"/>
    <col min="1029" max="1030" width="11.28515625" style="110" customWidth="1"/>
    <col min="1031" max="1031" width="9.42578125" style="110" customWidth="1"/>
    <col min="1032" max="1032" width="11.7109375" style="110" customWidth="1"/>
    <col min="1033" max="1033" width="10.5703125" style="110" customWidth="1"/>
    <col min="1034" max="1034" width="9.42578125" style="110" customWidth="1"/>
    <col min="1035" max="1036" width="10.7109375" style="110" customWidth="1"/>
    <col min="1037" max="1037" width="9.42578125" style="110" customWidth="1"/>
    <col min="1038" max="1038" width="13.28515625" style="110" customWidth="1"/>
    <col min="1039" max="1039" width="11.28515625" style="110" customWidth="1"/>
    <col min="1040" max="1040" width="9.42578125" style="110" customWidth="1"/>
    <col min="1041" max="1041" width="12.7109375" style="110" customWidth="1"/>
    <col min="1042" max="1042" width="12.28515625" style="110" customWidth="1"/>
    <col min="1043" max="1043" width="9.42578125" style="110" customWidth="1"/>
    <col min="1044" max="1044" width="12" style="110" customWidth="1"/>
    <col min="1045" max="1045" width="12.28515625" style="110" customWidth="1"/>
    <col min="1046" max="1046" width="15.42578125" style="110" customWidth="1"/>
    <col min="1047" max="1280" width="9.28515625" style="110"/>
    <col min="1281" max="1281" width="4.42578125" style="110" customWidth="1"/>
    <col min="1282" max="1282" width="13.7109375" style="110" customWidth="1"/>
    <col min="1283" max="1283" width="53" style="110" customWidth="1"/>
    <col min="1284" max="1284" width="10.28515625" style="110" customWidth="1"/>
    <col min="1285" max="1286" width="11.28515625" style="110" customWidth="1"/>
    <col min="1287" max="1287" width="9.42578125" style="110" customWidth="1"/>
    <col min="1288" max="1288" width="11.7109375" style="110" customWidth="1"/>
    <col min="1289" max="1289" width="10.5703125" style="110" customWidth="1"/>
    <col min="1290" max="1290" width="9.42578125" style="110" customWidth="1"/>
    <col min="1291" max="1292" width="10.7109375" style="110" customWidth="1"/>
    <col min="1293" max="1293" width="9.42578125" style="110" customWidth="1"/>
    <col min="1294" max="1294" width="13.28515625" style="110" customWidth="1"/>
    <col min="1295" max="1295" width="11.28515625" style="110" customWidth="1"/>
    <col min="1296" max="1296" width="9.42578125" style="110" customWidth="1"/>
    <col min="1297" max="1297" width="12.7109375" style="110" customWidth="1"/>
    <col min="1298" max="1298" width="12.28515625" style="110" customWidth="1"/>
    <col min="1299" max="1299" width="9.42578125" style="110" customWidth="1"/>
    <col min="1300" max="1300" width="12" style="110" customWidth="1"/>
    <col min="1301" max="1301" width="12.28515625" style="110" customWidth="1"/>
    <col min="1302" max="1302" width="15.42578125" style="110" customWidth="1"/>
    <col min="1303" max="1536" width="9.28515625" style="110"/>
    <col min="1537" max="1537" width="4.42578125" style="110" customWidth="1"/>
    <col min="1538" max="1538" width="13.7109375" style="110" customWidth="1"/>
    <col min="1539" max="1539" width="53" style="110" customWidth="1"/>
    <col min="1540" max="1540" width="10.28515625" style="110" customWidth="1"/>
    <col min="1541" max="1542" width="11.28515625" style="110" customWidth="1"/>
    <col min="1543" max="1543" width="9.42578125" style="110" customWidth="1"/>
    <col min="1544" max="1544" width="11.7109375" style="110" customWidth="1"/>
    <col min="1545" max="1545" width="10.5703125" style="110" customWidth="1"/>
    <col min="1546" max="1546" width="9.42578125" style="110" customWidth="1"/>
    <col min="1547" max="1548" width="10.7109375" style="110" customWidth="1"/>
    <col min="1549" max="1549" width="9.42578125" style="110" customWidth="1"/>
    <col min="1550" max="1550" width="13.28515625" style="110" customWidth="1"/>
    <col min="1551" max="1551" width="11.28515625" style="110" customWidth="1"/>
    <col min="1552" max="1552" width="9.42578125" style="110" customWidth="1"/>
    <col min="1553" max="1553" width="12.7109375" style="110" customWidth="1"/>
    <col min="1554" max="1554" width="12.28515625" style="110" customWidth="1"/>
    <col min="1555" max="1555" width="9.42578125" style="110" customWidth="1"/>
    <col min="1556" max="1556" width="12" style="110" customWidth="1"/>
    <col min="1557" max="1557" width="12.28515625" style="110" customWidth="1"/>
    <col min="1558" max="1558" width="15.42578125" style="110" customWidth="1"/>
    <col min="1559" max="1792" width="9.28515625" style="110"/>
    <col min="1793" max="1793" width="4.42578125" style="110" customWidth="1"/>
    <col min="1794" max="1794" width="13.7109375" style="110" customWidth="1"/>
    <col min="1795" max="1795" width="53" style="110" customWidth="1"/>
    <col min="1796" max="1796" width="10.28515625" style="110" customWidth="1"/>
    <col min="1797" max="1798" width="11.28515625" style="110" customWidth="1"/>
    <col min="1799" max="1799" width="9.42578125" style="110" customWidth="1"/>
    <col min="1800" max="1800" width="11.7109375" style="110" customWidth="1"/>
    <col min="1801" max="1801" width="10.5703125" style="110" customWidth="1"/>
    <col min="1802" max="1802" width="9.42578125" style="110" customWidth="1"/>
    <col min="1803" max="1804" width="10.7109375" style="110" customWidth="1"/>
    <col min="1805" max="1805" width="9.42578125" style="110" customWidth="1"/>
    <col min="1806" max="1806" width="13.28515625" style="110" customWidth="1"/>
    <col min="1807" max="1807" width="11.28515625" style="110" customWidth="1"/>
    <col min="1808" max="1808" width="9.42578125" style="110" customWidth="1"/>
    <col min="1809" max="1809" width="12.7109375" style="110" customWidth="1"/>
    <col min="1810" max="1810" width="12.28515625" style="110" customWidth="1"/>
    <col min="1811" max="1811" width="9.42578125" style="110" customWidth="1"/>
    <col min="1812" max="1812" width="12" style="110" customWidth="1"/>
    <col min="1813" max="1813" width="12.28515625" style="110" customWidth="1"/>
    <col min="1814" max="1814" width="15.42578125" style="110" customWidth="1"/>
    <col min="1815" max="2048" width="9.28515625" style="110"/>
    <col min="2049" max="2049" width="4.42578125" style="110" customWidth="1"/>
    <col min="2050" max="2050" width="13.7109375" style="110" customWidth="1"/>
    <col min="2051" max="2051" width="53" style="110" customWidth="1"/>
    <col min="2052" max="2052" width="10.28515625" style="110" customWidth="1"/>
    <col min="2053" max="2054" width="11.28515625" style="110" customWidth="1"/>
    <col min="2055" max="2055" width="9.42578125" style="110" customWidth="1"/>
    <col min="2056" max="2056" width="11.7109375" style="110" customWidth="1"/>
    <col min="2057" max="2057" width="10.5703125" style="110" customWidth="1"/>
    <col min="2058" max="2058" width="9.42578125" style="110" customWidth="1"/>
    <col min="2059" max="2060" width="10.7109375" style="110" customWidth="1"/>
    <col min="2061" max="2061" width="9.42578125" style="110" customWidth="1"/>
    <col min="2062" max="2062" width="13.28515625" style="110" customWidth="1"/>
    <col min="2063" max="2063" width="11.28515625" style="110" customWidth="1"/>
    <col min="2064" max="2064" width="9.42578125" style="110" customWidth="1"/>
    <col min="2065" max="2065" width="12.7109375" style="110" customWidth="1"/>
    <col min="2066" max="2066" width="12.28515625" style="110" customWidth="1"/>
    <col min="2067" max="2067" width="9.42578125" style="110" customWidth="1"/>
    <col min="2068" max="2068" width="12" style="110" customWidth="1"/>
    <col min="2069" max="2069" width="12.28515625" style="110" customWidth="1"/>
    <col min="2070" max="2070" width="15.42578125" style="110" customWidth="1"/>
    <col min="2071" max="2304" width="9.28515625" style="110"/>
    <col min="2305" max="2305" width="4.42578125" style="110" customWidth="1"/>
    <col min="2306" max="2306" width="13.7109375" style="110" customWidth="1"/>
    <col min="2307" max="2307" width="53" style="110" customWidth="1"/>
    <col min="2308" max="2308" width="10.28515625" style="110" customWidth="1"/>
    <col min="2309" max="2310" width="11.28515625" style="110" customWidth="1"/>
    <col min="2311" max="2311" width="9.42578125" style="110" customWidth="1"/>
    <col min="2312" max="2312" width="11.7109375" style="110" customWidth="1"/>
    <col min="2313" max="2313" width="10.5703125" style="110" customWidth="1"/>
    <col min="2314" max="2314" width="9.42578125" style="110" customWidth="1"/>
    <col min="2315" max="2316" width="10.7109375" style="110" customWidth="1"/>
    <col min="2317" max="2317" width="9.42578125" style="110" customWidth="1"/>
    <col min="2318" max="2318" width="13.28515625" style="110" customWidth="1"/>
    <col min="2319" max="2319" width="11.28515625" style="110" customWidth="1"/>
    <col min="2320" max="2320" width="9.42578125" style="110" customWidth="1"/>
    <col min="2321" max="2321" width="12.7109375" style="110" customWidth="1"/>
    <col min="2322" max="2322" width="12.28515625" style="110" customWidth="1"/>
    <col min="2323" max="2323" width="9.42578125" style="110" customWidth="1"/>
    <col min="2324" max="2324" width="12" style="110" customWidth="1"/>
    <col min="2325" max="2325" width="12.28515625" style="110" customWidth="1"/>
    <col min="2326" max="2326" width="15.42578125" style="110" customWidth="1"/>
    <col min="2327" max="2560" width="9.28515625" style="110"/>
    <col min="2561" max="2561" width="4.42578125" style="110" customWidth="1"/>
    <col min="2562" max="2562" width="13.7109375" style="110" customWidth="1"/>
    <col min="2563" max="2563" width="53" style="110" customWidth="1"/>
    <col min="2564" max="2564" width="10.28515625" style="110" customWidth="1"/>
    <col min="2565" max="2566" width="11.28515625" style="110" customWidth="1"/>
    <col min="2567" max="2567" width="9.42578125" style="110" customWidth="1"/>
    <col min="2568" max="2568" width="11.7109375" style="110" customWidth="1"/>
    <col min="2569" max="2569" width="10.5703125" style="110" customWidth="1"/>
    <col min="2570" max="2570" width="9.42578125" style="110" customWidth="1"/>
    <col min="2571" max="2572" width="10.7109375" style="110" customWidth="1"/>
    <col min="2573" max="2573" width="9.42578125" style="110" customWidth="1"/>
    <col min="2574" max="2574" width="13.28515625" style="110" customWidth="1"/>
    <col min="2575" max="2575" width="11.28515625" style="110" customWidth="1"/>
    <col min="2576" max="2576" width="9.42578125" style="110" customWidth="1"/>
    <col min="2577" max="2577" width="12.7109375" style="110" customWidth="1"/>
    <col min="2578" max="2578" width="12.28515625" style="110" customWidth="1"/>
    <col min="2579" max="2579" width="9.42578125" style="110" customWidth="1"/>
    <col min="2580" max="2580" width="12" style="110" customWidth="1"/>
    <col min="2581" max="2581" width="12.28515625" style="110" customWidth="1"/>
    <col min="2582" max="2582" width="15.42578125" style="110" customWidth="1"/>
    <col min="2583" max="2816" width="9.28515625" style="110"/>
    <col min="2817" max="2817" width="4.42578125" style="110" customWidth="1"/>
    <col min="2818" max="2818" width="13.7109375" style="110" customWidth="1"/>
    <col min="2819" max="2819" width="53" style="110" customWidth="1"/>
    <col min="2820" max="2820" width="10.28515625" style="110" customWidth="1"/>
    <col min="2821" max="2822" width="11.28515625" style="110" customWidth="1"/>
    <col min="2823" max="2823" width="9.42578125" style="110" customWidth="1"/>
    <col min="2824" max="2824" width="11.7109375" style="110" customWidth="1"/>
    <col min="2825" max="2825" width="10.5703125" style="110" customWidth="1"/>
    <col min="2826" max="2826" width="9.42578125" style="110" customWidth="1"/>
    <col min="2827" max="2828" width="10.7109375" style="110" customWidth="1"/>
    <col min="2829" max="2829" width="9.42578125" style="110" customWidth="1"/>
    <col min="2830" max="2830" width="13.28515625" style="110" customWidth="1"/>
    <col min="2831" max="2831" width="11.28515625" style="110" customWidth="1"/>
    <col min="2832" max="2832" width="9.42578125" style="110" customWidth="1"/>
    <col min="2833" max="2833" width="12.7109375" style="110" customWidth="1"/>
    <col min="2834" max="2834" width="12.28515625" style="110" customWidth="1"/>
    <col min="2835" max="2835" width="9.42578125" style="110" customWidth="1"/>
    <col min="2836" max="2836" width="12" style="110" customWidth="1"/>
    <col min="2837" max="2837" width="12.28515625" style="110" customWidth="1"/>
    <col min="2838" max="2838" width="15.42578125" style="110" customWidth="1"/>
    <col min="2839" max="3072" width="9.28515625" style="110"/>
    <col min="3073" max="3073" width="4.42578125" style="110" customWidth="1"/>
    <col min="3074" max="3074" width="13.7109375" style="110" customWidth="1"/>
    <col min="3075" max="3075" width="53" style="110" customWidth="1"/>
    <col min="3076" max="3076" width="10.28515625" style="110" customWidth="1"/>
    <col min="3077" max="3078" width="11.28515625" style="110" customWidth="1"/>
    <col min="3079" max="3079" width="9.42578125" style="110" customWidth="1"/>
    <col min="3080" max="3080" width="11.7109375" style="110" customWidth="1"/>
    <col min="3081" max="3081" width="10.5703125" style="110" customWidth="1"/>
    <col min="3082" max="3082" width="9.42578125" style="110" customWidth="1"/>
    <col min="3083" max="3084" width="10.7109375" style="110" customWidth="1"/>
    <col min="3085" max="3085" width="9.42578125" style="110" customWidth="1"/>
    <col min="3086" max="3086" width="13.28515625" style="110" customWidth="1"/>
    <col min="3087" max="3087" width="11.28515625" style="110" customWidth="1"/>
    <col min="3088" max="3088" width="9.42578125" style="110" customWidth="1"/>
    <col min="3089" max="3089" width="12.7109375" style="110" customWidth="1"/>
    <col min="3090" max="3090" width="12.28515625" style="110" customWidth="1"/>
    <col min="3091" max="3091" width="9.42578125" style="110" customWidth="1"/>
    <col min="3092" max="3092" width="12" style="110" customWidth="1"/>
    <col min="3093" max="3093" width="12.28515625" style="110" customWidth="1"/>
    <col min="3094" max="3094" width="15.42578125" style="110" customWidth="1"/>
    <col min="3095" max="3328" width="9.28515625" style="110"/>
    <col min="3329" max="3329" width="4.42578125" style="110" customWidth="1"/>
    <col min="3330" max="3330" width="13.7109375" style="110" customWidth="1"/>
    <col min="3331" max="3331" width="53" style="110" customWidth="1"/>
    <col min="3332" max="3332" width="10.28515625" style="110" customWidth="1"/>
    <col min="3333" max="3334" width="11.28515625" style="110" customWidth="1"/>
    <col min="3335" max="3335" width="9.42578125" style="110" customWidth="1"/>
    <col min="3336" max="3336" width="11.7109375" style="110" customWidth="1"/>
    <col min="3337" max="3337" width="10.5703125" style="110" customWidth="1"/>
    <col min="3338" max="3338" width="9.42578125" style="110" customWidth="1"/>
    <col min="3339" max="3340" width="10.7109375" style="110" customWidth="1"/>
    <col min="3341" max="3341" width="9.42578125" style="110" customWidth="1"/>
    <col min="3342" max="3342" width="13.28515625" style="110" customWidth="1"/>
    <col min="3343" max="3343" width="11.28515625" style="110" customWidth="1"/>
    <col min="3344" max="3344" width="9.42578125" style="110" customWidth="1"/>
    <col min="3345" max="3345" width="12.7109375" style="110" customWidth="1"/>
    <col min="3346" max="3346" width="12.28515625" style="110" customWidth="1"/>
    <col min="3347" max="3347" width="9.42578125" style="110" customWidth="1"/>
    <col min="3348" max="3348" width="12" style="110" customWidth="1"/>
    <col min="3349" max="3349" width="12.28515625" style="110" customWidth="1"/>
    <col min="3350" max="3350" width="15.42578125" style="110" customWidth="1"/>
    <col min="3351" max="3584" width="9.28515625" style="110"/>
    <col min="3585" max="3585" width="4.42578125" style="110" customWidth="1"/>
    <col min="3586" max="3586" width="13.7109375" style="110" customWidth="1"/>
    <col min="3587" max="3587" width="53" style="110" customWidth="1"/>
    <col min="3588" max="3588" width="10.28515625" style="110" customWidth="1"/>
    <col min="3589" max="3590" width="11.28515625" style="110" customWidth="1"/>
    <col min="3591" max="3591" width="9.42578125" style="110" customWidth="1"/>
    <col min="3592" max="3592" width="11.7109375" style="110" customWidth="1"/>
    <col min="3593" max="3593" width="10.5703125" style="110" customWidth="1"/>
    <col min="3594" max="3594" width="9.42578125" style="110" customWidth="1"/>
    <col min="3595" max="3596" width="10.7109375" style="110" customWidth="1"/>
    <col min="3597" max="3597" width="9.42578125" style="110" customWidth="1"/>
    <col min="3598" max="3598" width="13.28515625" style="110" customWidth="1"/>
    <col min="3599" max="3599" width="11.28515625" style="110" customWidth="1"/>
    <col min="3600" max="3600" width="9.42578125" style="110" customWidth="1"/>
    <col min="3601" max="3601" width="12.7109375" style="110" customWidth="1"/>
    <col min="3602" max="3602" width="12.28515625" style="110" customWidth="1"/>
    <col min="3603" max="3603" width="9.42578125" style="110" customWidth="1"/>
    <col min="3604" max="3604" width="12" style="110" customWidth="1"/>
    <col min="3605" max="3605" width="12.28515625" style="110" customWidth="1"/>
    <col min="3606" max="3606" width="15.42578125" style="110" customWidth="1"/>
    <col min="3607" max="3840" width="9.28515625" style="110"/>
    <col min="3841" max="3841" width="4.42578125" style="110" customWidth="1"/>
    <col min="3842" max="3842" width="13.7109375" style="110" customWidth="1"/>
    <col min="3843" max="3843" width="53" style="110" customWidth="1"/>
    <col min="3844" max="3844" width="10.28515625" style="110" customWidth="1"/>
    <col min="3845" max="3846" width="11.28515625" style="110" customWidth="1"/>
    <col min="3847" max="3847" width="9.42578125" style="110" customWidth="1"/>
    <col min="3848" max="3848" width="11.7109375" style="110" customWidth="1"/>
    <col min="3849" max="3849" width="10.5703125" style="110" customWidth="1"/>
    <col min="3850" max="3850" width="9.42578125" style="110" customWidth="1"/>
    <col min="3851" max="3852" width="10.7109375" style="110" customWidth="1"/>
    <col min="3853" max="3853" width="9.42578125" style="110" customWidth="1"/>
    <col min="3854" max="3854" width="13.28515625" style="110" customWidth="1"/>
    <col min="3855" max="3855" width="11.28515625" style="110" customWidth="1"/>
    <col min="3856" max="3856" width="9.42578125" style="110" customWidth="1"/>
    <col min="3857" max="3857" width="12.7109375" style="110" customWidth="1"/>
    <col min="3858" max="3858" width="12.28515625" style="110" customWidth="1"/>
    <col min="3859" max="3859" width="9.42578125" style="110" customWidth="1"/>
    <col min="3860" max="3860" width="12" style="110" customWidth="1"/>
    <col min="3861" max="3861" width="12.28515625" style="110" customWidth="1"/>
    <col min="3862" max="3862" width="15.42578125" style="110" customWidth="1"/>
    <col min="3863" max="4096" width="9.28515625" style="110"/>
    <col min="4097" max="4097" width="4.42578125" style="110" customWidth="1"/>
    <col min="4098" max="4098" width="13.7109375" style="110" customWidth="1"/>
    <col min="4099" max="4099" width="53" style="110" customWidth="1"/>
    <col min="4100" max="4100" width="10.28515625" style="110" customWidth="1"/>
    <col min="4101" max="4102" width="11.28515625" style="110" customWidth="1"/>
    <col min="4103" max="4103" width="9.42578125" style="110" customWidth="1"/>
    <col min="4104" max="4104" width="11.7109375" style="110" customWidth="1"/>
    <col min="4105" max="4105" width="10.5703125" style="110" customWidth="1"/>
    <col min="4106" max="4106" width="9.42578125" style="110" customWidth="1"/>
    <col min="4107" max="4108" width="10.7109375" style="110" customWidth="1"/>
    <col min="4109" max="4109" width="9.42578125" style="110" customWidth="1"/>
    <col min="4110" max="4110" width="13.28515625" style="110" customWidth="1"/>
    <col min="4111" max="4111" width="11.28515625" style="110" customWidth="1"/>
    <col min="4112" max="4112" width="9.42578125" style="110" customWidth="1"/>
    <col min="4113" max="4113" width="12.7109375" style="110" customWidth="1"/>
    <col min="4114" max="4114" width="12.28515625" style="110" customWidth="1"/>
    <col min="4115" max="4115" width="9.42578125" style="110" customWidth="1"/>
    <col min="4116" max="4116" width="12" style="110" customWidth="1"/>
    <col min="4117" max="4117" width="12.28515625" style="110" customWidth="1"/>
    <col min="4118" max="4118" width="15.42578125" style="110" customWidth="1"/>
    <col min="4119" max="4352" width="9.28515625" style="110"/>
    <col min="4353" max="4353" width="4.42578125" style="110" customWidth="1"/>
    <col min="4354" max="4354" width="13.7109375" style="110" customWidth="1"/>
    <col min="4355" max="4355" width="53" style="110" customWidth="1"/>
    <col min="4356" max="4356" width="10.28515625" style="110" customWidth="1"/>
    <col min="4357" max="4358" width="11.28515625" style="110" customWidth="1"/>
    <col min="4359" max="4359" width="9.42578125" style="110" customWidth="1"/>
    <col min="4360" max="4360" width="11.7109375" style="110" customWidth="1"/>
    <col min="4361" max="4361" width="10.5703125" style="110" customWidth="1"/>
    <col min="4362" max="4362" width="9.42578125" style="110" customWidth="1"/>
    <col min="4363" max="4364" width="10.7109375" style="110" customWidth="1"/>
    <col min="4365" max="4365" width="9.42578125" style="110" customWidth="1"/>
    <col min="4366" max="4366" width="13.28515625" style="110" customWidth="1"/>
    <col min="4367" max="4367" width="11.28515625" style="110" customWidth="1"/>
    <col min="4368" max="4368" width="9.42578125" style="110" customWidth="1"/>
    <col min="4369" max="4369" width="12.7109375" style="110" customWidth="1"/>
    <col min="4370" max="4370" width="12.28515625" style="110" customWidth="1"/>
    <col min="4371" max="4371" width="9.42578125" style="110" customWidth="1"/>
    <col min="4372" max="4372" width="12" style="110" customWidth="1"/>
    <col min="4373" max="4373" width="12.28515625" style="110" customWidth="1"/>
    <col min="4374" max="4374" width="15.42578125" style="110" customWidth="1"/>
    <col min="4375" max="4608" width="9.28515625" style="110"/>
    <col min="4609" max="4609" width="4.42578125" style="110" customWidth="1"/>
    <col min="4610" max="4610" width="13.7109375" style="110" customWidth="1"/>
    <col min="4611" max="4611" width="53" style="110" customWidth="1"/>
    <col min="4612" max="4612" width="10.28515625" style="110" customWidth="1"/>
    <col min="4613" max="4614" width="11.28515625" style="110" customWidth="1"/>
    <col min="4615" max="4615" width="9.42578125" style="110" customWidth="1"/>
    <col min="4616" max="4616" width="11.7109375" style="110" customWidth="1"/>
    <col min="4617" max="4617" width="10.5703125" style="110" customWidth="1"/>
    <col min="4618" max="4618" width="9.42578125" style="110" customWidth="1"/>
    <col min="4619" max="4620" width="10.7109375" style="110" customWidth="1"/>
    <col min="4621" max="4621" width="9.42578125" style="110" customWidth="1"/>
    <col min="4622" max="4622" width="13.28515625" style="110" customWidth="1"/>
    <col min="4623" max="4623" width="11.28515625" style="110" customWidth="1"/>
    <col min="4624" max="4624" width="9.42578125" style="110" customWidth="1"/>
    <col min="4625" max="4625" width="12.7109375" style="110" customWidth="1"/>
    <col min="4626" max="4626" width="12.28515625" style="110" customWidth="1"/>
    <col min="4627" max="4627" width="9.42578125" style="110" customWidth="1"/>
    <col min="4628" max="4628" width="12" style="110" customWidth="1"/>
    <col min="4629" max="4629" width="12.28515625" style="110" customWidth="1"/>
    <col min="4630" max="4630" width="15.42578125" style="110" customWidth="1"/>
    <col min="4631" max="4864" width="9.28515625" style="110"/>
    <col min="4865" max="4865" width="4.42578125" style="110" customWidth="1"/>
    <col min="4866" max="4866" width="13.7109375" style="110" customWidth="1"/>
    <col min="4867" max="4867" width="53" style="110" customWidth="1"/>
    <col min="4868" max="4868" width="10.28515625" style="110" customWidth="1"/>
    <col min="4869" max="4870" width="11.28515625" style="110" customWidth="1"/>
    <col min="4871" max="4871" width="9.42578125" style="110" customWidth="1"/>
    <col min="4872" max="4872" width="11.7109375" style="110" customWidth="1"/>
    <col min="4873" max="4873" width="10.5703125" style="110" customWidth="1"/>
    <col min="4874" max="4874" width="9.42578125" style="110" customWidth="1"/>
    <col min="4875" max="4876" width="10.7109375" style="110" customWidth="1"/>
    <col min="4877" max="4877" width="9.42578125" style="110" customWidth="1"/>
    <col min="4878" max="4878" width="13.28515625" style="110" customWidth="1"/>
    <col min="4879" max="4879" width="11.28515625" style="110" customWidth="1"/>
    <col min="4880" max="4880" width="9.42578125" style="110" customWidth="1"/>
    <col min="4881" max="4881" width="12.7109375" style="110" customWidth="1"/>
    <col min="4882" max="4882" width="12.28515625" style="110" customWidth="1"/>
    <col min="4883" max="4883" width="9.42578125" style="110" customWidth="1"/>
    <col min="4884" max="4884" width="12" style="110" customWidth="1"/>
    <col min="4885" max="4885" width="12.28515625" style="110" customWidth="1"/>
    <col min="4886" max="4886" width="15.42578125" style="110" customWidth="1"/>
    <col min="4887" max="5120" width="9.28515625" style="110"/>
    <col min="5121" max="5121" width="4.42578125" style="110" customWidth="1"/>
    <col min="5122" max="5122" width="13.7109375" style="110" customWidth="1"/>
    <col min="5123" max="5123" width="53" style="110" customWidth="1"/>
    <col min="5124" max="5124" width="10.28515625" style="110" customWidth="1"/>
    <col min="5125" max="5126" width="11.28515625" style="110" customWidth="1"/>
    <col min="5127" max="5127" width="9.42578125" style="110" customWidth="1"/>
    <col min="5128" max="5128" width="11.7109375" style="110" customWidth="1"/>
    <col min="5129" max="5129" width="10.5703125" style="110" customWidth="1"/>
    <col min="5130" max="5130" width="9.42578125" style="110" customWidth="1"/>
    <col min="5131" max="5132" width="10.7109375" style="110" customWidth="1"/>
    <col min="5133" max="5133" width="9.42578125" style="110" customWidth="1"/>
    <col min="5134" max="5134" width="13.28515625" style="110" customWidth="1"/>
    <col min="5135" max="5135" width="11.28515625" style="110" customWidth="1"/>
    <col min="5136" max="5136" width="9.42578125" style="110" customWidth="1"/>
    <col min="5137" max="5137" width="12.7109375" style="110" customWidth="1"/>
    <col min="5138" max="5138" width="12.28515625" style="110" customWidth="1"/>
    <col min="5139" max="5139" width="9.42578125" style="110" customWidth="1"/>
    <col min="5140" max="5140" width="12" style="110" customWidth="1"/>
    <col min="5141" max="5141" width="12.28515625" style="110" customWidth="1"/>
    <col min="5142" max="5142" width="15.42578125" style="110" customWidth="1"/>
    <col min="5143" max="5376" width="9.28515625" style="110"/>
    <col min="5377" max="5377" width="4.42578125" style="110" customWidth="1"/>
    <col min="5378" max="5378" width="13.7109375" style="110" customWidth="1"/>
    <col min="5379" max="5379" width="53" style="110" customWidth="1"/>
    <col min="5380" max="5380" width="10.28515625" style="110" customWidth="1"/>
    <col min="5381" max="5382" width="11.28515625" style="110" customWidth="1"/>
    <col min="5383" max="5383" width="9.42578125" style="110" customWidth="1"/>
    <col min="5384" max="5384" width="11.7109375" style="110" customWidth="1"/>
    <col min="5385" max="5385" width="10.5703125" style="110" customWidth="1"/>
    <col min="5386" max="5386" width="9.42578125" style="110" customWidth="1"/>
    <col min="5387" max="5388" width="10.7109375" style="110" customWidth="1"/>
    <col min="5389" max="5389" width="9.42578125" style="110" customWidth="1"/>
    <col min="5390" max="5390" width="13.28515625" style="110" customWidth="1"/>
    <col min="5391" max="5391" width="11.28515625" style="110" customWidth="1"/>
    <col min="5392" max="5392" width="9.42578125" style="110" customWidth="1"/>
    <col min="5393" max="5393" width="12.7109375" style="110" customWidth="1"/>
    <col min="5394" max="5394" width="12.28515625" style="110" customWidth="1"/>
    <col min="5395" max="5395" width="9.42578125" style="110" customWidth="1"/>
    <col min="5396" max="5396" width="12" style="110" customWidth="1"/>
    <col min="5397" max="5397" width="12.28515625" style="110" customWidth="1"/>
    <col min="5398" max="5398" width="15.42578125" style="110" customWidth="1"/>
    <col min="5399" max="5632" width="9.28515625" style="110"/>
    <col min="5633" max="5633" width="4.42578125" style="110" customWidth="1"/>
    <col min="5634" max="5634" width="13.7109375" style="110" customWidth="1"/>
    <col min="5635" max="5635" width="53" style="110" customWidth="1"/>
    <col min="5636" max="5636" width="10.28515625" style="110" customWidth="1"/>
    <col min="5637" max="5638" width="11.28515625" style="110" customWidth="1"/>
    <col min="5639" max="5639" width="9.42578125" style="110" customWidth="1"/>
    <col min="5640" max="5640" width="11.7109375" style="110" customWidth="1"/>
    <col min="5641" max="5641" width="10.5703125" style="110" customWidth="1"/>
    <col min="5642" max="5642" width="9.42578125" style="110" customWidth="1"/>
    <col min="5643" max="5644" width="10.7109375" style="110" customWidth="1"/>
    <col min="5645" max="5645" width="9.42578125" style="110" customWidth="1"/>
    <col min="5646" max="5646" width="13.28515625" style="110" customWidth="1"/>
    <col min="5647" max="5647" width="11.28515625" style="110" customWidth="1"/>
    <col min="5648" max="5648" width="9.42578125" style="110" customWidth="1"/>
    <col min="5649" max="5649" width="12.7109375" style="110" customWidth="1"/>
    <col min="5650" max="5650" width="12.28515625" style="110" customWidth="1"/>
    <col min="5651" max="5651" width="9.42578125" style="110" customWidth="1"/>
    <col min="5652" max="5652" width="12" style="110" customWidth="1"/>
    <col min="5653" max="5653" width="12.28515625" style="110" customWidth="1"/>
    <col min="5654" max="5654" width="15.42578125" style="110" customWidth="1"/>
    <col min="5655" max="5888" width="9.28515625" style="110"/>
    <col min="5889" max="5889" width="4.42578125" style="110" customWidth="1"/>
    <col min="5890" max="5890" width="13.7109375" style="110" customWidth="1"/>
    <col min="5891" max="5891" width="53" style="110" customWidth="1"/>
    <col min="5892" max="5892" width="10.28515625" style="110" customWidth="1"/>
    <col min="5893" max="5894" width="11.28515625" style="110" customWidth="1"/>
    <col min="5895" max="5895" width="9.42578125" style="110" customWidth="1"/>
    <col min="5896" max="5896" width="11.7109375" style="110" customWidth="1"/>
    <col min="5897" max="5897" width="10.5703125" style="110" customWidth="1"/>
    <col min="5898" max="5898" width="9.42578125" style="110" customWidth="1"/>
    <col min="5899" max="5900" width="10.7109375" style="110" customWidth="1"/>
    <col min="5901" max="5901" width="9.42578125" style="110" customWidth="1"/>
    <col min="5902" max="5902" width="13.28515625" style="110" customWidth="1"/>
    <col min="5903" max="5903" width="11.28515625" style="110" customWidth="1"/>
    <col min="5904" max="5904" width="9.42578125" style="110" customWidth="1"/>
    <col min="5905" max="5905" width="12.7109375" style="110" customWidth="1"/>
    <col min="5906" max="5906" width="12.28515625" style="110" customWidth="1"/>
    <col min="5907" max="5907" width="9.42578125" style="110" customWidth="1"/>
    <col min="5908" max="5908" width="12" style="110" customWidth="1"/>
    <col min="5909" max="5909" width="12.28515625" style="110" customWidth="1"/>
    <col min="5910" max="5910" width="15.42578125" style="110" customWidth="1"/>
    <col min="5911" max="6144" width="9.28515625" style="110"/>
    <col min="6145" max="6145" width="4.42578125" style="110" customWidth="1"/>
    <col min="6146" max="6146" width="13.7109375" style="110" customWidth="1"/>
    <col min="6147" max="6147" width="53" style="110" customWidth="1"/>
    <col min="6148" max="6148" width="10.28515625" style="110" customWidth="1"/>
    <col min="6149" max="6150" width="11.28515625" style="110" customWidth="1"/>
    <col min="6151" max="6151" width="9.42578125" style="110" customWidth="1"/>
    <col min="6152" max="6152" width="11.7109375" style="110" customWidth="1"/>
    <col min="6153" max="6153" width="10.5703125" style="110" customWidth="1"/>
    <col min="6154" max="6154" width="9.42578125" style="110" customWidth="1"/>
    <col min="6155" max="6156" width="10.7109375" style="110" customWidth="1"/>
    <col min="6157" max="6157" width="9.42578125" style="110" customWidth="1"/>
    <col min="6158" max="6158" width="13.28515625" style="110" customWidth="1"/>
    <col min="6159" max="6159" width="11.28515625" style="110" customWidth="1"/>
    <col min="6160" max="6160" width="9.42578125" style="110" customWidth="1"/>
    <col min="6161" max="6161" width="12.7109375" style="110" customWidth="1"/>
    <col min="6162" max="6162" width="12.28515625" style="110" customWidth="1"/>
    <col min="6163" max="6163" width="9.42578125" style="110" customWidth="1"/>
    <col min="6164" max="6164" width="12" style="110" customWidth="1"/>
    <col min="6165" max="6165" width="12.28515625" style="110" customWidth="1"/>
    <col min="6166" max="6166" width="15.42578125" style="110" customWidth="1"/>
    <col min="6167" max="6400" width="9.28515625" style="110"/>
    <col min="6401" max="6401" width="4.42578125" style="110" customWidth="1"/>
    <col min="6402" max="6402" width="13.7109375" style="110" customWidth="1"/>
    <col min="6403" max="6403" width="53" style="110" customWidth="1"/>
    <col min="6404" max="6404" width="10.28515625" style="110" customWidth="1"/>
    <col min="6405" max="6406" width="11.28515625" style="110" customWidth="1"/>
    <col min="6407" max="6407" width="9.42578125" style="110" customWidth="1"/>
    <col min="6408" max="6408" width="11.7109375" style="110" customWidth="1"/>
    <col min="6409" max="6409" width="10.5703125" style="110" customWidth="1"/>
    <col min="6410" max="6410" width="9.42578125" style="110" customWidth="1"/>
    <col min="6411" max="6412" width="10.7109375" style="110" customWidth="1"/>
    <col min="6413" max="6413" width="9.42578125" style="110" customWidth="1"/>
    <col min="6414" max="6414" width="13.28515625" style="110" customWidth="1"/>
    <col min="6415" max="6415" width="11.28515625" style="110" customWidth="1"/>
    <col min="6416" max="6416" width="9.42578125" style="110" customWidth="1"/>
    <col min="6417" max="6417" width="12.7109375" style="110" customWidth="1"/>
    <col min="6418" max="6418" width="12.28515625" style="110" customWidth="1"/>
    <col min="6419" max="6419" width="9.42578125" style="110" customWidth="1"/>
    <col min="6420" max="6420" width="12" style="110" customWidth="1"/>
    <col min="6421" max="6421" width="12.28515625" style="110" customWidth="1"/>
    <col min="6422" max="6422" width="15.42578125" style="110" customWidth="1"/>
    <col min="6423" max="6656" width="9.28515625" style="110"/>
    <col min="6657" max="6657" width="4.42578125" style="110" customWidth="1"/>
    <col min="6658" max="6658" width="13.7109375" style="110" customWidth="1"/>
    <col min="6659" max="6659" width="53" style="110" customWidth="1"/>
    <col min="6660" max="6660" width="10.28515625" style="110" customWidth="1"/>
    <col min="6661" max="6662" width="11.28515625" style="110" customWidth="1"/>
    <col min="6663" max="6663" width="9.42578125" style="110" customWidth="1"/>
    <col min="6664" max="6664" width="11.7109375" style="110" customWidth="1"/>
    <col min="6665" max="6665" width="10.5703125" style="110" customWidth="1"/>
    <col min="6666" max="6666" width="9.42578125" style="110" customWidth="1"/>
    <col min="6667" max="6668" width="10.7109375" style="110" customWidth="1"/>
    <col min="6669" max="6669" width="9.42578125" style="110" customWidth="1"/>
    <col min="6670" max="6670" width="13.28515625" style="110" customWidth="1"/>
    <col min="6671" max="6671" width="11.28515625" style="110" customWidth="1"/>
    <col min="6672" max="6672" width="9.42578125" style="110" customWidth="1"/>
    <col min="6673" max="6673" width="12.7109375" style="110" customWidth="1"/>
    <col min="6674" max="6674" width="12.28515625" style="110" customWidth="1"/>
    <col min="6675" max="6675" width="9.42578125" style="110" customWidth="1"/>
    <col min="6676" max="6676" width="12" style="110" customWidth="1"/>
    <col min="6677" max="6677" width="12.28515625" style="110" customWidth="1"/>
    <col min="6678" max="6678" width="15.42578125" style="110" customWidth="1"/>
    <col min="6679" max="6912" width="9.28515625" style="110"/>
    <col min="6913" max="6913" width="4.42578125" style="110" customWidth="1"/>
    <col min="6914" max="6914" width="13.7109375" style="110" customWidth="1"/>
    <col min="6915" max="6915" width="53" style="110" customWidth="1"/>
    <col min="6916" max="6916" width="10.28515625" style="110" customWidth="1"/>
    <col min="6917" max="6918" width="11.28515625" style="110" customWidth="1"/>
    <col min="6919" max="6919" width="9.42578125" style="110" customWidth="1"/>
    <col min="6920" max="6920" width="11.7109375" style="110" customWidth="1"/>
    <col min="6921" max="6921" width="10.5703125" style="110" customWidth="1"/>
    <col min="6922" max="6922" width="9.42578125" style="110" customWidth="1"/>
    <col min="6923" max="6924" width="10.7109375" style="110" customWidth="1"/>
    <col min="6925" max="6925" width="9.42578125" style="110" customWidth="1"/>
    <col min="6926" max="6926" width="13.28515625" style="110" customWidth="1"/>
    <col min="6927" max="6927" width="11.28515625" style="110" customWidth="1"/>
    <col min="6928" max="6928" width="9.42578125" style="110" customWidth="1"/>
    <col min="6929" max="6929" width="12.7109375" style="110" customWidth="1"/>
    <col min="6930" max="6930" width="12.28515625" style="110" customWidth="1"/>
    <col min="6931" max="6931" width="9.42578125" style="110" customWidth="1"/>
    <col min="6932" max="6932" width="12" style="110" customWidth="1"/>
    <col min="6933" max="6933" width="12.28515625" style="110" customWidth="1"/>
    <col min="6934" max="6934" width="15.42578125" style="110" customWidth="1"/>
    <col min="6935" max="7168" width="9.28515625" style="110"/>
    <col min="7169" max="7169" width="4.42578125" style="110" customWidth="1"/>
    <col min="7170" max="7170" width="13.7109375" style="110" customWidth="1"/>
    <col min="7171" max="7171" width="53" style="110" customWidth="1"/>
    <col min="7172" max="7172" width="10.28515625" style="110" customWidth="1"/>
    <col min="7173" max="7174" width="11.28515625" style="110" customWidth="1"/>
    <col min="7175" max="7175" width="9.42578125" style="110" customWidth="1"/>
    <col min="7176" max="7176" width="11.7109375" style="110" customWidth="1"/>
    <col min="7177" max="7177" width="10.5703125" style="110" customWidth="1"/>
    <col min="7178" max="7178" width="9.42578125" style="110" customWidth="1"/>
    <col min="7179" max="7180" width="10.7109375" style="110" customWidth="1"/>
    <col min="7181" max="7181" width="9.42578125" style="110" customWidth="1"/>
    <col min="7182" max="7182" width="13.28515625" style="110" customWidth="1"/>
    <col min="7183" max="7183" width="11.28515625" style="110" customWidth="1"/>
    <col min="7184" max="7184" width="9.42578125" style="110" customWidth="1"/>
    <col min="7185" max="7185" width="12.7109375" style="110" customWidth="1"/>
    <col min="7186" max="7186" width="12.28515625" style="110" customWidth="1"/>
    <col min="7187" max="7187" width="9.42578125" style="110" customWidth="1"/>
    <col min="7188" max="7188" width="12" style="110" customWidth="1"/>
    <col min="7189" max="7189" width="12.28515625" style="110" customWidth="1"/>
    <col min="7190" max="7190" width="15.42578125" style="110" customWidth="1"/>
    <col min="7191" max="7424" width="9.28515625" style="110"/>
    <col min="7425" max="7425" width="4.42578125" style="110" customWidth="1"/>
    <col min="7426" max="7426" width="13.7109375" style="110" customWidth="1"/>
    <col min="7427" max="7427" width="53" style="110" customWidth="1"/>
    <col min="7428" max="7428" width="10.28515625" style="110" customWidth="1"/>
    <col min="7429" max="7430" width="11.28515625" style="110" customWidth="1"/>
    <col min="7431" max="7431" width="9.42578125" style="110" customWidth="1"/>
    <col min="7432" max="7432" width="11.7109375" style="110" customWidth="1"/>
    <col min="7433" max="7433" width="10.5703125" style="110" customWidth="1"/>
    <col min="7434" max="7434" width="9.42578125" style="110" customWidth="1"/>
    <col min="7435" max="7436" width="10.7109375" style="110" customWidth="1"/>
    <col min="7437" max="7437" width="9.42578125" style="110" customWidth="1"/>
    <col min="7438" max="7438" width="13.28515625" style="110" customWidth="1"/>
    <col min="7439" max="7439" width="11.28515625" style="110" customWidth="1"/>
    <col min="7440" max="7440" width="9.42578125" style="110" customWidth="1"/>
    <col min="7441" max="7441" width="12.7109375" style="110" customWidth="1"/>
    <col min="7442" max="7442" width="12.28515625" style="110" customWidth="1"/>
    <col min="7443" max="7443" width="9.42578125" style="110" customWidth="1"/>
    <col min="7444" max="7444" width="12" style="110" customWidth="1"/>
    <col min="7445" max="7445" width="12.28515625" style="110" customWidth="1"/>
    <col min="7446" max="7446" width="15.42578125" style="110" customWidth="1"/>
    <col min="7447" max="7680" width="9.28515625" style="110"/>
    <col min="7681" max="7681" width="4.42578125" style="110" customWidth="1"/>
    <col min="7682" max="7682" width="13.7109375" style="110" customWidth="1"/>
    <col min="7683" max="7683" width="53" style="110" customWidth="1"/>
    <col min="7684" max="7684" width="10.28515625" style="110" customWidth="1"/>
    <col min="7685" max="7686" width="11.28515625" style="110" customWidth="1"/>
    <col min="7687" max="7687" width="9.42578125" style="110" customWidth="1"/>
    <col min="7688" max="7688" width="11.7109375" style="110" customWidth="1"/>
    <col min="7689" max="7689" width="10.5703125" style="110" customWidth="1"/>
    <col min="7690" max="7690" width="9.42578125" style="110" customWidth="1"/>
    <col min="7691" max="7692" width="10.7109375" style="110" customWidth="1"/>
    <col min="7693" max="7693" width="9.42578125" style="110" customWidth="1"/>
    <col min="7694" max="7694" width="13.28515625" style="110" customWidth="1"/>
    <col min="7695" max="7695" width="11.28515625" style="110" customWidth="1"/>
    <col min="7696" max="7696" width="9.42578125" style="110" customWidth="1"/>
    <col min="7697" max="7697" width="12.7109375" style="110" customWidth="1"/>
    <col min="7698" max="7698" width="12.28515625" style="110" customWidth="1"/>
    <col min="7699" max="7699" width="9.42578125" style="110" customWidth="1"/>
    <col min="7700" max="7700" width="12" style="110" customWidth="1"/>
    <col min="7701" max="7701" width="12.28515625" style="110" customWidth="1"/>
    <col min="7702" max="7702" width="15.42578125" style="110" customWidth="1"/>
    <col min="7703" max="7936" width="9.28515625" style="110"/>
    <col min="7937" max="7937" width="4.42578125" style="110" customWidth="1"/>
    <col min="7938" max="7938" width="13.7109375" style="110" customWidth="1"/>
    <col min="7939" max="7939" width="53" style="110" customWidth="1"/>
    <col min="7940" max="7940" width="10.28515625" style="110" customWidth="1"/>
    <col min="7941" max="7942" width="11.28515625" style="110" customWidth="1"/>
    <col min="7943" max="7943" width="9.42578125" style="110" customWidth="1"/>
    <col min="7944" max="7944" width="11.7109375" style="110" customWidth="1"/>
    <col min="7945" max="7945" width="10.5703125" style="110" customWidth="1"/>
    <col min="7946" max="7946" width="9.42578125" style="110" customWidth="1"/>
    <col min="7947" max="7948" width="10.7109375" style="110" customWidth="1"/>
    <col min="7949" max="7949" width="9.42578125" style="110" customWidth="1"/>
    <col min="7950" max="7950" width="13.28515625" style="110" customWidth="1"/>
    <col min="7951" max="7951" width="11.28515625" style="110" customWidth="1"/>
    <col min="7952" max="7952" width="9.42578125" style="110" customWidth="1"/>
    <col min="7953" max="7953" width="12.7109375" style="110" customWidth="1"/>
    <col min="7954" max="7954" width="12.28515625" style="110" customWidth="1"/>
    <col min="7955" max="7955" width="9.42578125" style="110" customWidth="1"/>
    <col min="7956" max="7956" width="12" style="110" customWidth="1"/>
    <col min="7957" max="7957" width="12.28515625" style="110" customWidth="1"/>
    <col min="7958" max="7958" width="15.42578125" style="110" customWidth="1"/>
    <col min="7959" max="8192" width="9.28515625" style="110"/>
    <col min="8193" max="8193" width="4.42578125" style="110" customWidth="1"/>
    <col min="8194" max="8194" width="13.7109375" style="110" customWidth="1"/>
    <col min="8195" max="8195" width="53" style="110" customWidth="1"/>
    <col min="8196" max="8196" width="10.28515625" style="110" customWidth="1"/>
    <col min="8197" max="8198" width="11.28515625" style="110" customWidth="1"/>
    <col min="8199" max="8199" width="9.42578125" style="110" customWidth="1"/>
    <col min="8200" max="8200" width="11.7109375" style="110" customWidth="1"/>
    <col min="8201" max="8201" width="10.5703125" style="110" customWidth="1"/>
    <col min="8202" max="8202" width="9.42578125" style="110" customWidth="1"/>
    <col min="8203" max="8204" width="10.7109375" style="110" customWidth="1"/>
    <col min="8205" max="8205" width="9.42578125" style="110" customWidth="1"/>
    <col min="8206" max="8206" width="13.28515625" style="110" customWidth="1"/>
    <col min="8207" max="8207" width="11.28515625" style="110" customWidth="1"/>
    <col min="8208" max="8208" width="9.42578125" style="110" customWidth="1"/>
    <col min="8209" max="8209" width="12.7109375" style="110" customWidth="1"/>
    <col min="8210" max="8210" width="12.28515625" style="110" customWidth="1"/>
    <col min="8211" max="8211" width="9.42578125" style="110" customWidth="1"/>
    <col min="8212" max="8212" width="12" style="110" customWidth="1"/>
    <col min="8213" max="8213" width="12.28515625" style="110" customWidth="1"/>
    <col min="8214" max="8214" width="15.42578125" style="110" customWidth="1"/>
    <col min="8215" max="8448" width="9.28515625" style="110"/>
    <col min="8449" max="8449" width="4.42578125" style="110" customWidth="1"/>
    <col min="8450" max="8450" width="13.7109375" style="110" customWidth="1"/>
    <col min="8451" max="8451" width="53" style="110" customWidth="1"/>
    <col min="8452" max="8452" width="10.28515625" style="110" customWidth="1"/>
    <col min="8453" max="8454" width="11.28515625" style="110" customWidth="1"/>
    <col min="8455" max="8455" width="9.42578125" style="110" customWidth="1"/>
    <col min="8456" max="8456" width="11.7109375" style="110" customWidth="1"/>
    <col min="8457" max="8457" width="10.5703125" style="110" customWidth="1"/>
    <col min="8458" max="8458" width="9.42578125" style="110" customWidth="1"/>
    <col min="8459" max="8460" width="10.7109375" style="110" customWidth="1"/>
    <col min="8461" max="8461" width="9.42578125" style="110" customWidth="1"/>
    <col min="8462" max="8462" width="13.28515625" style="110" customWidth="1"/>
    <col min="8463" max="8463" width="11.28515625" style="110" customWidth="1"/>
    <col min="8464" max="8464" width="9.42578125" style="110" customWidth="1"/>
    <col min="8465" max="8465" width="12.7109375" style="110" customWidth="1"/>
    <col min="8466" max="8466" width="12.28515625" style="110" customWidth="1"/>
    <col min="8467" max="8467" width="9.42578125" style="110" customWidth="1"/>
    <col min="8468" max="8468" width="12" style="110" customWidth="1"/>
    <col min="8469" max="8469" width="12.28515625" style="110" customWidth="1"/>
    <col min="8470" max="8470" width="15.42578125" style="110" customWidth="1"/>
    <col min="8471" max="8704" width="9.28515625" style="110"/>
    <col min="8705" max="8705" width="4.42578125" style="110" customWidth="1"/>
    <col min="8706" max="8706" width="13.7109375" style="110" customWidth="1"/>
    <col min="8707" max="8707" width="53" style="110" customWidth="1"/>
    <col min="8708" max="8708" width="10.28515625" style="110" customWidth="1"/>
    <col min="8709" max="8710" width="11.28515625" style="110" customWidth="1"/>
    <col min="8711" max="8711" width="9.42578125" style="110" customWidth="1"/>
    <col min="8712" max="8712" width="11.7109375" style="110" customWidth="1"/>
    <col min="8713" max="8713" width="10.5703125" style="110" customWidth="1"/>
    <col min="8714" max="8714" width="9.42578125" style="110" customWidth="1"/>
    <col min="8715" max="8716" width="10.7109375" style="110" customWidth="1"/>
    <col min="8717" max="8717" width="9.42578125" style="110" customWidth="1"/>
    <col min="8718" max="8718" width="13.28515625" style="110" customWidth="1"/>
    <col min="8719" max="8719" width="11.28515625" style="110" customWidth="1"/>
    <col min="8720" max="8720" width="9.42578125" style="110" customWidth="1"/>
    <col min="8721" max="8721" width="12.7109375" style="110" customWidth="1"/>
    <col min="8722" max="8722" width="12.28515625" style="110" customWidth="1"/>
    <col min="8723" max="8723" width="9.42578125" style="110" customWidth="1"/>
    <col min="8724" max="8724" width="12" style="110" customWidth="1"/>
    <col min="8725" max="8725" width="12.28515625" style="110" customWidth="1"/>
    <col min="8726" max="8726" width="15.42578125" style="110" customWidth="1"/>
    <col min="8727" max="8960" width="9.28515625" style="110"/>
    <col min="8961" max="8961" width="4.42578125" style="110" customWidth="1"/>
    <col min="8962" max="8962" width="13.7109375" style="110" customWidth="1"/>
    <col min="8963" max="8963" width="53" style="110" customWidth="1"/>
    <col min="8964" max="8964" width="10.28515625" style="110" customWidth="1"/>
    <col min="8965" max="8966" width="11.28515625" style="110" customWidth="1"/>
    <col min="8967" max="8967" width="9.42578125" style="110" customWidth="1"/>
    <col min="8968" max="8968" width="11.7109375" style="110" customWidth="1"/>
    <col min="8969" max="8969" width="10.5703125" style="110" customWidth="1"/>
    <col min="8970" max="8970" width="9.42578125" style="110" customWidth="1"/>
    <col min="8971" max="8972" width="10.7109375" style="110" customWidth="1"/>
    <col min="8973" max="8973" width="9.42578125" style="110" customWidth="1"/>
    <col min="8974" max="8974" width="13.28515625" style="110" customWidth="1"/>
    <col min="8975" max="8975" width="11.28515625" style="110" customWidth="1"/>
    <col min="8976" max="8976" width="9.42578125" style="110" customWidth="1"/>
    <col min="8977" max="8977" width="12.7109375" style="110" customWidth="1"/>
    <col min="8978" max="8978" width="12.28515625" style="110" customWidth="1"/>
    <col min="8979" max="8979" width="9.42578125" style="110" customWidth="1"/>
    <col min="8980" max="8980" width="12" style="110" customWidth="1"/>
    <col min="8981" max="8981" width="12.28515625" style="110" customWidth="1"/>
    <col min="8982" max="8982" width="15.42578125" style="110" customWidth="1"/>
    <col min="8983" max="9216" width="9.28515625" style="110"/>
    <col min="9217" max="9217" width="4.42578125" style="110" customWidth="1"/>
    <col min="9218" max="9218" width="13.7109375" style="110" customWidth="1"/>
    <col min="9219" max="9219" width="53" style="110" customWidth="1"/>
    <col min="9220" max="9220" width="10.28515625" style="110" customWidth="1"/>
    <col min="9221" max="9222" width="11.28515625" style="110" customWidth="1"/>
    <col min="9223" max="9223" width="9.42578125" style="110" customWidth="1"/>
    <col min="9224" max="9224" width="11.7109375" style="110" customWidth="1"/>
    <col min="9225" max="9225" width="10.5703125" style="110" customWidth="1"/>
    <col min="9226" max="9226" width="9.42578125" style="110" customWidth="1"/>
    <col min="9227" max="9228" width="10.7109375" style="110" customWidth="1"/>
    <col min="9229" max="9229" width="9.42578125" style="110" customWidth="1"/>
    <col min="9230" max="9230" width="13.28515625" style="110" customWidth="1"/>
    <col min="9231" max="9231" width="11.28515625" style="110" customWidth="1"/>
    <col min="9232" max="9232" width="9.42578125" style="110" customWidth="1"/>
    <col min="9233" max="9233" width="12.7109375" style="110" customWidth="1"/>
    <col min="9234" max="9234" width="12.28515625" style="110" customWidth="1"/>
    <col min="9235" max="9235" width="9.42578125" style="110" customWidth="1"/>
    <col min="9236" max="9236" width="12" style="110" customWidth="1"/>
    <col min="9237" max="9237" width="12.28515625" style="110" customWidth="1"/>
    <col min="9238" max="9238" width="15.42578125" style="110" customWidth="1"/>
    <col min="9239" max="9472" width="9.28515625" style="110"/>
    <col min="9473" max="9473" width="4.42578125" style="110" customWidth="1"/>
    <col min="9474" max="9474" width="13.7109375" style="110" customWidth="1"/>
    <col min="9475" max="9475" width="53" style="110" customWidth="1"/>
    <col min="9476" max="9476" width="10.28515625" style="110" customWidth="1"/>
    <col min="9477" max="9478" width="11.28515625" style="110" customWidth="1"/>
    <col min="9479" max="9479" width="9.42578125" style="110" customWidth="1"/>
    <col min="9480" max="9480" width="11.7109375" style="110" customWidth="1"/>
    <col min="9481" max="9481" width="10.5703125" style="110" customWidth="1"/>
    <col min="9482" max="9482" width="9.42578125" style="110" customWidth="1"/>
    <col min="9483" max="9484" width="10.7109375" style="110" customWidth="1"/>
    <col min="9485" max="9485" width="9.42578125" style="110" customWidth="1"/>
    <col min="9486" max="9486" width="13.28515625" style="110" customWidth="1"/>
    <col min="9487" max="9487" width="11.28515625" style="110" customWidth="1"/>
    <col min="9488" max="9488" width="9.42578125" style="110" customWidth="1"/>
    <col min="9489" max="9489" width="12.7109375" style="110" customWidth="1"/>
    <col min="9490" max="9490" width="12.28515625" style="110" customWidth="1"/>
    <col min="9491" max="9491" width="9.42578125" style="110" customWidth="1"/>
    <col min="9492" max="9492" width="12" style="110" customWidth="1"/>
    <col min="9493" max="9493" width="12.28515625" style="110" customWidth="1"/>
    <col min="9494" max="9494" width="15.42578125" style="110" customWidth="1"/>
    <col min="9495" max="9728" width="9.28515625" style="110"/>
    <col min="9729" max="9729" width="4.42578125" style="110" customWidth="1"/>
    <col min="9730" max="9730" width="13.7109375" style="110" customWidth="1"/>
    <col min="9731" max="9731" width="53" style="110" customWidth="1"/>
    <col min="9732" max="9732" width="10.28515625" style="110" customWidth="1"/>
    <col min="9733" max="9734" width="11.28515625" style="110" customWidth="1"/>
    <col min="9735" max="9735" width="9.42578125" style="110" customWidth="1"/>
    <col min="9736" max="9736" width="11.7109375" style="110" customWidth="1"/>
    <col min="9737" max="9737" width="10.5703125" style="110" customWidth="1"/>
    <col min="9738" max="9738" width="9.42578125" style="110" customWidth="1"/>
    <col min="9739" max="9740" width="10.7109375" style="110" customWidth="1"/>
    <col min="9741" max="9741" width="9.42578125" style="110" customWidth="1"/>
    <col min="9742" max="9742" width="13.28515625" style="110" customWidth="1"/>
    <col min="9743" max="9743" width="11.28515625" style="110" customWidth="1"/>
    <col min="9744" max="9744" width="9.42578125" style="110" customWidth="1"/>
    <col min="9745" max="9745" width="12.7109375" style="110" customWidth="1"/>
    <col min="9746" max="9746" width="12.28515625" style="110" customWidth="1"/>
    <col min="9747" max="9747" width="9.42578125" style="110" customWidth="1"/>
    <col min="9748" max="9748" width="12" style="110" customWidth="1"/>
    <col min="9749" max="9749" width="12.28515625" style="110" customWidth="1"/>
    <col min="9750" max="9750" width="15.42578125" style="110" customWidth="1"/>
    <col min="9751" max="9984" width="9.28515625" style="110"/>
    <col min="9985" max="9985" width="4.42578125" style="110" customWidth="1"/>
    <col min="9986" max="9986" width="13.7109375" style="110" customWidth="1"/>
    <col min="9987" max="9987" width="53" style="110" customWidth="1"/>
    <col min="9988" max="9988" width="10.28515625" style="110" customWidth="1"/>
    <col min="9989" max="9990" width="11.28515625" style="110" customWidth="1"/>
    <col min="9991" max="9991" width="9.42578125" style="110" customWidth="1"/>
    <col min="9992" max="9992" width="11.7109375" style="110" customWidth="1"/>
    <col min="9993" max="9993" width="10.5703125" style="110" customWidth="1"/>
    <col min="9994" max="9994" width="9.42578125" style="110" customWidth="1"/>
    <col min="9995" max="9996" width="10.7109375" style="110" customWidth="1"/>
    <col min="9997" max="9997" width="9.42578125" style="110" customWidth="1"/>
    <col min="9998" max="9998" width="13.28515625" style="110" customWidth="1"/>
    <col min="9999" max="9999" width="11.28515625" style="110" customWidth="1"/>
    <col min="10000" max="10000" width="9.42578125" style="110" customWidth="1"/>
    <col min="10001" max="10001" width="12.7109375" style="110" customWidth="1"/>
    <col min="10002" max="10002" width="12.28515625" style="110" customWidth="1"/>
    <col min="10003" max="10003" width="9.42578125" style="110" customWidth="1"/>
    <col min="10004" max="10004" width="12" style="110" customWidth="1"/>
    <col min="10005" max="10005" width="12.28515625" style="110" customWidth="1"/>
    <col min="10006" max="10006" width="15.42578125" style="110" customWidth="1"/>
    <col min="10007" max="10240" width="9.28515625" style="110"/>
    <col min="10241" max="10241" width="4.42578125" style="110" customWidth="1"/>
    <col min="10242" max="10242" width="13.7109375" style="110" customWidth="1"/>
    <col min="10243" max="10243" width="53" style="110" customWidth="1"/>
    <col min="10244" max="10244" width="10.28515625" style="110" customWidth="1"/>
    <col min="10245" max="10246" width="11.28515625" style="110" customWidth="1"/>
    <col min="10247" max="10247" width="9.42578125" style="110" customWidth="1"/>
    <col min="10248" max="10248" width="11.7109375" style="110" customWidth="1"/>
    <col min="10249" max="10249" width="10.5703125" style="110" customWidth="1"/>
    <col min="10250" max="10250" width="9.42578125" style="110" customWidth="1"/>
    <col min="10251" max="10252" width="10.7109375" style="110" customWidth="1"/>
    <col min="10253" max="10253" width="9.42578125" style="110" customWidth="1"/>
    <col min="10254" max="10254" width="13.28515625" style="110" customWidth="1"/>
    <col min="10255" max="10255" width="11.28515625" style="110" customWidth="1"/>
    <col min="10256" max="10256" width="9.42578125" style="110" customWidth="1"/>
    <col min="10257" max="10257" width="12.7109375" style="110" customWidth="1"/>
    <col min="10258" max="10258" width="12.28515625" style="110" customWidth="1"/>
    <col min="10259" max="10259" width="9.42578125" style="110" customWidth="1"/>
    <col min="10260" max="10260" width="12" style="110" customWidth="1"/>
    <col min="10261" max="10261" width="12.28515625" style="110" customWidth="1"/>
    <col min="10262" max="10262" width="15.42578125" style="110" customWidth="1"/>
    <col min="10263" max="10496" width="9.28515625" style="110"/>
    <col min="10497" max="10497" width="4.42578125" style="110" customWidth="1"/>
    <col min="10498" max="10498" width="13.7109375" style="110" customWidth="1"/>
    <col min="10499" max="10499" width="53" style="110" customWidth="1"/>
    <col min="10500" max="10500" width="10.28515625" style="110" customWidth="1"/>
    <col min="10501" max="10502" width="11.28515625" style="110" customWidth="1"/>
    <col min="10503" max="10503" width="9.42578125" style="110" customWidth="1"/>
    <col min="10504" max="10504" width="11.7109375" style="110" customWidth="1"/>
    <col min="10505" max="10505" width="10.5703125" style="110" customWidth="1"/>
    <col min="10506" max="10506" width="9.42578125" style="110" customWidth="1"/>
    <col min="10507" max="10508" width="10.7109375" style="110" customWidth="1"/>
    <col min="10509" max="10509" width="9.42578125" style="110" customWidth="1"/>
    <col min="10510" max="10510" width="13.28515625" style="110" customWidth="1"/>
    <col min="10511" max="10511" width="11.28515625" style="110" customWidth="1"/>
    <col min="10512" max="10512" width="9.42578125" style="110" customWidth="1"/>
    <col min="10513" max="10513" width="12.7109375" style="110" customWidth="1"/>
    <col min="10514" max="10514" width="12.28515625" style="110" customWidth="1"/>
    <col min="10515" max="10515" width="9.42578125" style="110" customWidth="1"/>
    <col min="10516" max="10516" width="12" style="110" customWidth="1"/>
    <col min="10517" max="10517" width="12.28515625" style="110" customWidth="1"/>
    <col min="10518" max="10518" width="15.42578125" style="110" customWidth="1"/>
    <col min="10519" max="10752" width="9.28515625" style="110"/>
    <col min="10753" max="10753" width="4.42578125" style="110" customWidth="1"/>
    <col min="10754" max="10754" width="13.7109375" style="110" customWidth="1"/>
    <col min="10755" max="10755" width="53" style="110" customWidth="1"/>
    <col min="10756" max="10756" width="10.28515625" style="110" customWidth="1"/>
    <col min="10757" max="10758" width="11.28515625" style="110" customWidth="1"/>
    <col min="10759" max="10759" width="9.42578125" style="110" customWidth="1"/>
    <col min="10760" max="10760" width="11.7109375" style="110" customWidth="1"/>
    <col min="10761" max="10761" width="10.5703125" style="110" customWidth="1"/>
    <col min="10762" max="10762" width="9.42578125" style="110" customWidth="1"/>
    <col min="10763" max="10764" width="10.7109375" style="110" customWidth="1"/>
    <col min="10765" max="10765" width="9.42578125" style="110" customWidth="1"/>
    <col min="10766" max="10766" width="13.28515625" style="110" customWidth="1"/>
    <col min="10767" max="10767" width="11.28515625" style="110" customWidth="1"/>
    <col min="10768" max="10768" width="9.42578125" style="110" customWidth="1"/>
    <col min="10769" max="10769" width="12.7109375" style="110" customWidth="1"/>
    <col min="10770" max="10770" width="12.28515625" style="110" customWidth="1"/>
    <col min="10771" max="10771" width="9.42578125" style="110" customWidth="1"/>
    <col min="10772" max="10772" width="12" style="110" customWidth="1"/>
    <col min="10773" max="10773" width="12.28515625" style="110" customWidth="1"/>
    <col min="10774" max="10774" width="15.42578125" style="110" customWidth="1"/>
    <col min="10775" max="11008" width="9.28515625" style="110"/>
    <col min="11009" max="11009" width="4.42578125" style="110" customWidth="1"/>
    <col min="11010" max="11010" width="13.7109375" style="110" customWidth="1"/>
    <col min="11011" max="11011" width="53" style="110" customWidth="1"/>
    <col min="11012" max="11012" width="10.28515625" style="110" customWidth="1"/>
    <col min="11013" max="11014" width="11.28515625" style="110" customWidth="1"/>
    <col min="11015" max="11015" width="9.42578125" style="110" customWidth="1"/>
    <col min="11016" max="11016" width="11.7109375" style="110" customWidth="1"/>
    <col min="11017" max="11017" width="10.5703125" style="110" customWidth="1"/>
    <col min="11018" max="11018" width="9.42578125" style="110" customWidth="1"/>
    <col min="11019" max="11020" width="10.7109375" style="110" customWidth="1"/>
    <col min="11021" max="11021" width="9.42578125" style="110" customWidth="1"/>
    <col min="11022" max="11022" width="13.28515625" style="110" customWidth="1"/>
    <col min="11023" max="11023" width="11.28515625" style="110" customWidth="1"/>
    <col min="11024" max="11024" width="9.42578125" style="110" customWidth="1"/>
    <col min="11025" max="11025" width="12.7109375" style="110" customWidth="1"/>
    <col min="11026" max="11026" width="12.28515625" style="110" customWidth="1"/>
    <col min="11027" max="11027" width="9.42578125" style="110" customWidth="1"/>
    <col min="11028" max="11028" width="12" style="110" customWidth="1"/>
    <col min="11029" max="11029" width="12.28515625" style="110" customWidth="1"/>
    <col min="11030" max="11030" width="15.42578125" style="110" customWidth="1"/>
    <col min="11031" max="11264" width="9.28515625" style="110"/>
    <col min="11265" max="11265" width="4.42578125" style="110" customWidth="1"/>
    <col min="11266" max="11266" width="13.7109375" style="110" customWidth="1"/>
    <col min="11267" max="11267" width="53" style="110" customWidth="1"/>
    <col min="11268" max="11268" width="10.28515625" style="110" customWidth="1"/>
    <col min="11269" max="11270" width="11.28515625" style="110" customWidth="1"/>
    <col min="11271" max="11271" width="9.42578125" style="110" customWidth="1"/>
    <col min="11272" max="11272" width="11.7109375" style="110" customWidth="1"/>
    <col min="11273" max="11273" width="10.5703125" style="110" customWidth="1"/>
    <col min="11274" max="11274" width="9.42578125" style="110" customWidth="1"/>
    <col min="11275" max="11276" width="10.7109375" style="110" customWidth="1"/>
    <col min="11277" max="11277" width="9.42578125" style="110" customWidth="1"/>
    <col min="11278" max="11278" width="13.28515625" style="110" customWidth="1"/>
    <col min="11279" max="11279" width="11.28515625" style="110" customWidth="1"/>
    <col min="11280" max="11280" width="9.42578125" style="110" customWidth="1"/>
    <col min="11281" max="11281" width="12.7109375" style="110" customWidth="1"/>
    <col min="11282" max="11282" width="12.28515625" style="110" customWidth="1"/>
    <col min="11283" max="11283" width="9.42578125" style="110" customWidth="1"/>
    <col min="11284" max="11284" width="12" style="110" customWidth="1"/>
    <col min="11285" max="11285" width="12.28515625" style="110" customWidth="1"/>
    <col min="11286" max="11286" width="15.42578125" style="110" customWidth="1"/>
    <col min="11287" max="11520" width="9.28515625" style="110"/>
    <col min="11521" max="11521" width="4.42578125" style="110" customWidth="1"/>
    <col min="11522" max="11522" width="13.7109375" style="110" customWidth="1"/>
    <col min="11523" max="11523" width="53" style="110" customWidth="1"/>
    <col min="11524" max="11524" width="10.28515625" style="110" customWidth="1"/>
    <col min="11525" max="11526" width="11.28515625" style="110" customWidth="1"/>
    <col min="11527" max="11527" width="9.42578125" style="110" customWidth="1"/>
    <col min="11528" max="11528" width="11.7109375" style="110" customWidth="1"/>
    <col min="11529" max="11529" width="10.5703125" style="110" customWidth="1"/>
    <col min="11530" max="11530" width="9.42578125" style="110" customWidth="1"/>
    <col min="11531" max="11532" width="10.7109375" style="110" customWidth="1"/>
    <col min="11533" max="11533" width="9.42578125" style="110" customWidth="1"/>
    <col min="11534" max="11534" width="13.28515625" style="110" customWidth="1"/>
    <col min="11535" max="11535" width="11.28515625" style="110" customWidth="1"/>
    <col min="11536" max="11536" width="9.42578125" style="110" customWidth="1"/>
    <col min="11537" max="11537" width="12.7109375" style="110" customWidth="1"/>
    <col min="11538" max="11538" width="12.28515625" style="110" customWidth="1"/>
    <col min="11539" max="11539" width="9.42578125" style="110" customWidth="1"/>
    <col min="11540" max="11540" width="12" style="110" customWidth="1"/>
    <col min="11541" max="11541" width="12.28515625" style="110" customWidth="1"/>
    <col min="11542" max="11542" width="15.42578125" style="110" customWidth="1"/>
    <col min="11543" max="11776" width="9.28515625" style="110"/>
    <col min="11777" max="11777" width="4.42578125" style="110" customWidth="1"/>
    <col min="11778" max="11778" width="13.7109375" style="110" customWidth="1"/>
    <col min="11779" max="11779" width="53" style="110" customWidth="1"/>
    <col min="11780" max="11780" width="10.28515625" style="110" customWidth="1"/>
    <col min="11781" max="11782" width="11.28515625" style="110" customWidth="1"/>
    <col min="11783" max="11783" width="9.42578125" style="110" customWidth="1"/>
    <col min="11784" max="11784" width="11.7109375" style="110" customWidth="1"/>
    <col min="11785" max="11785" width="10.5703125" style="110" customWidth="1"/>
    <col min="11786" max="11786" width="9.42578125" style="110" customWidth="1"/>
    <col min="11787" max="11788" width="10.7109375" style="110" customWidth="1"/>
    <col min="11789" max="11789" width="9.42578125" style="110" customWidth="1"/>
    <col min="11790" max="11790" width="13.28515625" style="110" customWidth="1"/>
    <col min="11791" max="11791" width="11.28515625" style="110" customWidth="1"/>
    <col min="11792" max="11792" width="9.42578125" style="110" customWidth="1"/>
    <col min="11793" max="11793" width="12.7109375" style="110" customWidth="1"/>
    <col min="11794" max="11794" width="12.28515625" style="110" customWidth="1"/>
    <col min="11795" max="11795" width="9.42578125" style="110" customWidth="1"/>
    <col min="11796" max="11796" width="12" style="110" customWidth="1"/>
    <col min="11797" max="11797" width="12.28515625" style="110" customWidth="1"/>
    <col min="11798" max="11798" width="15.42578125" style="110" customWidth="1"/>
    <col min="11799" max="12032" width="9.28515625" style="110"/>
    <col min="12033" max="12033" width="4.42578125" style="110" customWidth="1"/>
    <col min="12034" max="12034" width="13.7109375" style="110" customWidth="1"/>
    <col min="12035" max="12035" width="53" style="110" customWidth="1"/>
    <col min="12036" max="12036" width="10.28515625" style="110" customWidth="1"/>
    <col min="12037" max="12038" width="11.28515625" style="110" customWidth="1"/>
    <col min="12039" max="12039" width="9.42578125" style="110" customWidth="1"/>
    <col min="12040" max="12040" width="11.7109375" style="110" customWidth="1"/>
    <col min="12041" max="12041" width="10.5703125" style="110" customWidth="1"/>
    <col min="12042" max="12042" width="9.42578125" style="110" customWidth="1"/>
    <col min="12043" max="12044" width="10.7109375" style="110" customWidth="1"/>
    <col min="12045" max="12045" width="9.42578125" style="110" customWidth="1"/>
    <col min="12046" max="12046" width="13.28515625" style="110" customWidth="1"/>
    <col min="12047" max="12047" width="11.28515625" style="110" customWidth="1"/>
    <col min="12048" max="12048" width="9.42578125" style="110" customWidth="1"/>
    <col min="12049" max="12049" width="12.7109375" style="110" customWidth="1"/>
    <col min="12050" max="12050" width="12.28515625" style="110" customWidth="1"/>
    <col min="12051" max="12051" width="9.42578125" style="110" customWidth="1"/>
    <col min="12052" max="12052" width="12" style="110" customWidth="1"/>
    <col min="12053" max="12053" width="12.28515625" style="110" customWidth="1"/>
    <col min="12054" max="12054" width="15.42578125" style="110" customWidth="1"/>
    <col min="12055" max="12288" width="9.28515625" style="110"/>
    <col min="12289" max="12289" width="4.42578125" style="110" customWidth="1"/>
    <col min="12290" max="12290" width="13.7109375" style="110" customWidth="1"/>
    <col min="12291" max="12291" width="53" style="110" customWidth="1"/>
    <col min="12292" max="12292" width="10.28515625" style="110" customWidth="1"/>
    <col min="12293" max="12294" width="11.28515625" style="110" customWidth="1"/>
    <col min="12295" max="12295" width="9.42578125" style="110" customWidth="1"/>
    <col min="12296" max="12296" width="11.7109375" style="110" customWidth="1"/>
    <col min="12297" max="12297" width="10.5703125" style="110" customWidth="1"/>
    <col min="12298" max="12298" width="9.42578125" style="110" customWidth="1"/>
    <col min="12299" max="12300" width="10.7109375" style="110" customWidth="1"/>
    <col min="12301" max="12301" width="9.42578125" style="110" customWidth="1"/>
    <col min="12302" max="12302" width="13.28515625" style="110" customWidth="1"/>
    <col min="12303" max="12303" width="11.28515625" style="110" customWidth="1"/>
    <col min="12304" max="12304" width="9.42578125" style="110" customWidth="1"/>
    <col min="12305" max="12305" width="12.7109375" style="110" customWidth="1"/>
    <col min="12306" max="12306" width="12.28515625" style="110" customWidth="1"/>
    <col min="12307" max="12307" width="9.42578125" style="110" customWidth="1"/>
    <col min="12308" max="12308" width="12" style="110" customWidth="1"/>
    <col min="12309" max="12309" width="12.28515625" style="110" customWidth="1"/>
    <col min="12310" max="12310" width="15.42578125" style="110" customWidth="1"/>
    <col min="12311" max="12544" width="9.28515625" style="110"/>
    <col min="12545" max="12545" width="4.42578125" style="110" customWidth="1"/>
    <col min="12546" max="12546" width="13.7109375" style="110" customWidth="1"/>
    <col min="12547" max="12547" width="53" style="110" customWidth="1"/>
    <col min="12548" max="12548" width="10.28515625" style="110" customWidth="1"/>
    <col min="12549" max="12550" width="11.28515625" style="110" customWidth="1"/>
    <col min="12551" max="12551" width="9.42578125" style="110" customWidth="1"/>
    <col min="12552" max="12552" width="11.7109375" style="110" customWidth="1"/>
    <col min="12553" max="12553" width="10.5703125" style="110" customWidth="1"/>
    <col min="12554" max="12554" width="9.42578125" style="110" customWidth="1"/>
    <col min="12555" max="12556" width="10.7109375" style="110" customWidth="1"/>
    <col min="12557" max="12557" width="9.42578125" style="110" customWidth="1"/>
    <col min="12558" max="12558" width="13.28515625" style="110" customWidth="1"/>
    <col min="12559" max="12559" width="11.28515625" style="110" customWidth="1"/>
    <col min="12560" max="12560" width="9.42578125" style="110" customWidth="1"/>
    <col min="12561" max="12561" width="12.7109375" style="110" customWidth="1"/>
    <col min="12562" max="12562" width="12.28515625" style="110" customWidth="1"/>
    <col min="12563" max="12563" width="9.42578125" style="110" customWidth="1"/>
    <col min="12564" max="12564" width="12" style="110" customWidth="1"/>
    <col min="12565" max="12565" width="12.28515625" style="110" customWidth="1"/>
    <col min="12566" max="12566" width="15.42578125" style="110" customWidth="1"/>
    <col min="12567" max="12800" width="9.28515625" style="110"/>
    <col min="12801" max="12801" width="4.42578125" style="110" customWidth="1"/>
    <col min="12802" max="12802" width="13.7109375" style="110" customWidth="1"/>
    <col min="12803" max="12803" width="53" style="110" customWidth="1"/>
    <col min="12804" max="12804" width="10.28515625" style="110" customWidth="1"/>
    <col min="12805" max="12806" width="11.28515625" style="110" customWidth="1"/>
    <col min="12807" max="12807" width="9.42578125" style="110" customWidth="1"/>
    <col min="12808" max="12808" width="11.7109375" style="110" customWidth="1"/>
    <col min="12809" max="12809" width="10.5703125" style="110" customWidth="1"/>
    <col min="12810" max="12810" width="9.42578125" style="110" customWidth="1"/>
    <col min="12811" max="12812" width="10.7109375" style="110" customWidth="1"/>
    <col min="12813" max="12813" width="9.42578125" style="110" customWidth="1"/>
    <col min="12814" max="12814" width="13.28515625" style="110" customWidth="1"/>
    <col min="12815" max="12815" width="11.28515625" style="110" customWidth="1"/>
    <col min="12816" max="12816" width="9.42578125" style="110" customWidth="1"/>
    <col min="12817" max="12817" width="12.7109375" style="110" customWidth="1"/>
    <col min="12818" max="12818" width="12.28515625" style="110" customWidth="1"/>
    <col min="12819" max="12819" width="9.42578125" style="110" customWidth="1"/>
    <col min="12820" max="12820" width="12" style="110" customWidth="1"/>
    <col min="12821" max="12821" width="12.28515625" style="110" customWidth="1"/>
    <col min="12822" max="12822" width="15.42578125" style="110" customWidth="1"/>
    <col min="12823" max="13056" width="9.28515625" style="110"/>
    <col min="13057" max="13057" width="4.42578125" style="110" customWidth="1"/>
    <col min="13058" max="13058" width="13.7109375" style="110" customWidth="1"/>
    <col min="13059" max="13059" width="53" style="110" customWidth="1"/>
    <col min="13060" max="13060" width="10.28515625" style="110" customWidth="1"/>
    <col min="13061" max="13062" width="11.28515625" style="110" customWidth="1"/>
    <col min="13063" max="13063" width="9.42578125" style="110" customWidth="1"/>
    <col min="13064" max="13064" width="11.7109375" style="110" customWidth="1"/>
    <col min="13065" max="13065" width="10.5703125" style="110" customWidth="1"/>
    <col min="13066" max="13066" width="9.42578125" style="110" customWidth="1"/>
    <col min="13067" max="13068" width="10.7109375" style="110" customWidth="1"/>
    <col min="13069" max="13069" width="9.42578125" style="110" customWidth="1"/>
    <col min="13070" max="13070" width="13.28515625" style="110" customWidth="1"/>
    <col min="13071" max="13071" width="11.28515625" style="110" customWidth="1"/>
    <col min="13072" max="13072" width="9.42578125" style="110" customWidth="1"/>
    <col min="13073" max="13073" width="12.7109375" style="110" customWidth="1"/>
    <col min="13074" max="13074" width="12.28515625" style="110" customWidth="1"/>
    <col min="13075" max="13075" width="9.42578125" style="110" customWidth="1"/>
    <col min="13076" max="13076" width="12" style="110" customWidth="1"/>
    <col min="13077" max="13077" width="12.28515625" style="110" customWidth="1"/>
    <col min="13078" max="13078" width="15.42578125" style="110" customWidth="1"/>
    <col min="13079" max="13312" width="9.28515625" style="110"/>
    <col min="13313" max="13313" width="4.42578125" style="110" customWidth="1"/>
    <col min="13314" max="13314" width="13.7109375" style="110" customWidth="1"/>
    <col min="13315" max="13315" width="53" style="110" customWidth="1"/>
    <col min="13316" max="13316" width="10.28515625" style="110" customWidth="1"/>
    <col min="13317" max="13318" width="11.28515625" style="110" customWidth="1"/>
    <col min="13319" max="13319" width="9.42578125" style="110" customWidth="1"/>
    <col min="13320" max="13320" width="11.7109375" style="110" customWidth="1"/>
    <col min="13321" max="13321" width="10.5703125" style="110" customWidth="1"/>
    <col min="13322" max="13322" width="9.42578125" style="110" customWidth="1"/>
    <col min="13323" max="13324" width="10.7109375" style="110" customWidth="1"/>
    <col min="13325" max="13325" width="9.42578125" style="110" customWidth="1"/>
    <col min="13326" max="13326" width="13.28515625" style="110" customWidth="1"/>
    <col min="13327" max="13327" width="11.28515625" style="110" customWidth="1"/>
    <col min="13328" max="13328" width="9.42578125" style="110" customWidth="1"/>
    <col min="13329" max="13329" width="12.7109375" style="110" customWidth="1"/>
    <col min="13330" max="13330" width="12.28515625" style="110" customWidth="1"/>
    <col min="13331" max="13331" width="9.42578125" style="110" customWidth="1"/>
    <col min="13332" max="13332" width="12" style="110" customWidth="1"/>
    <col min="13333" max="13333" width="12.28515625" style="110" customWidth="1"/>
    <col min="13334" max="13334" width="15.42578125" style="110" customWidth="1"/>
    <col min="13335" max="13568" width="9.28515625" style="110"/>
    <col min="13569" max="13569" width="4.42578125" style="110" customWidth="1"/>
    <col min="13570" max="13570" width="13.7109375" style="110" customWidth="1"/>
    <col min="13571" max="13571" width="53" style="110" customWidth="1"/>
    <col min="13572" max="13572" width="10.28515625" style="110" customWidth="1"/>
    <col min="13573" max="13574" width="11.28515625" style="110" customWidth="1"/>
    <col min="13575" max="13575" width="9.42578125" style="110" customWidth="1"/>
    <col min="13576" max="13576" width="11.7109375" style="110" customWidth="1"/>
    <col min="13577" max="13577" width="10.5703125" style="110" customWidth="1"/>
    <col min="13578" max="13578" width="9.42578125" style="110" customWidth="1"/>
    <col min="13579" max="13580" width="10.7109375" style="110" customWidth="1"/>
    <col min="13581" max="13581" width="9.42578125" style="110" customWidth="1"/>
    <col min="13582" max="13582" width="13.28515625" style="110" customWidth="1"/>
    <col min="13583" max="13583" width="11.28515625" style="110" customWidth="1"/>
    <col min="13584" max="13584" width="9.42578125" style="110" customWidth="1"/>
    <col min="13585" max="13585" width="12.7109375" style="110" customWidth="1"/>
    <col min="13586" max="13586" width="12.28515625" style="110" customWidth="1"/>
    <col min="13587" max="13587" width="9.42578125" style="110" customWidth="1"/>
    <col min="13588" max="13588" width="12" style="110" customWidth="1"/>
    <col min="13589" max="13589" width="12.28515625" style="110" customWidth="1"/>
    <col min="13590" max="13590" width="15.42578125" style="110" customWidth="1"/>
    <col min="13591" max="13824" width="9.28515625" style="110"/>
    <col min="13825" max="13825" width="4.42578125" style="110" customWidth="1"/>
    <col min="13826" max="13826" width="13.7109375" style="110" customWidth="1"/>
    <col min="13827" max="13827" width="53" style="110" customWidth="1"/>
    <col min="13828" max="13828" width="10.28515625" style="110" customWidth="1"/>
    <col min="13829" max="13830" width="11.28515625" style="110" customWidth="1"/>
    <col min="13831" max="13831" width="9.42578125" style="110" customWidth="1"/>
    <col min="13832" max="13832" width="11.7109375" style="110" customWidth="1"/>
    <col min="13833" max="13833" width="10.5703125" style="110" customWidth="1"/>
    <col min="13834" max="13834" width="9.42578125" style="110" customWidth="1"/>
    <col min="13835" max="13836" width="10.7109375" style="110" customWidth="1"/>
    <col min="13837" max="13837" width="9.42578125" style="110" customWidth="1"/>
    <col min="13838" max="13838" width="13.28515625" style="110" customWidth="1"/>
    <col min="13839" max="13839" width="11.28515625" style="110" customWidth="1"/>
    <col min="13840" max="13840" width="9.42578125" style="110" customWidth="1"/>
    <col min="13841" max="13841" width="12.7109375" style="110" customWidth="1"/>
    <col min="13842" max="13842" width="12.28515625" style="110" customWidth="1"/>
    <col min="13843" max="13843" width="9.42578125" style="110" customWidth="1"/>
    <col min="13844" max="13844" width="12" style="110" customWidth="1"/>
    <col min="13845" max="13845" width="12.28515625" style="110" customWidth="1"/>
    <col min="13846" max="13846" width="15.42578125" style="110" customWidth="1"/>
    <col min="13847" max="14080" width="9.28515625" style="110"/>
    <col min="14081" max="14081" width="4.42578125" style="110" customWidth="1"/>
    <col min="14082" max="14082" width="13.7109375" style="110" customWidth="1"/>
    <col min="14083" max="14083" width="53" style="110" customWidth="1"/>
    <col min="14084" max="14084" width="10.28515625" style="110" customWidth="1"/>
    <col min="14085" max="14086" width="11.28515625" style="110" customWidth="1"/>
    <col min="14087" max="14087" width="9.42578125" style="110" customWidth="1"/>
    <col min="14088" max="14088" width="11.7109375" style="110" customWidth="1"/>
    <col min="14089" max="14089" width="10.5703125" style="110" customWidth="1"/>
    <col min="14090" max="14090" width="9.42578125" style="110" customWidth="1"/>
    <col min="14091" max="14092" width="10.7109375" style="110" customWidth="1"/>
    <col min="14093" max="14093" width="9.42578125" style="110" customWidth="1"/>
    <col min="14094" max="14094" width="13.28515625" style="110" customWidth="1"/>
    <col min="14095" max="14095" width="11.28515625" style="110" customWidth="1"/>
    <col min="14096" max="14096" width="9.42578125" style="110" customWidth="1"/>
    <col min="14097" max="14097" width="12.7109375" style="110" customWidth="1"/>
    <col min="14098" max="14098" width="12.28515625" style="110" customWidth="1"/>
    <col min="14099" max="14099" width="9.42578125" style="110" customWidth="1"/>
    <col min="14100" max="14100" width="12" style="110" customWidth="1"/>
    <col min="14101" max="14101" width="12.28515625" style="110" customWidth="1"/>
    <col min="14102" max="14102" width="15.42578125" style="110" customWidth="1"/>
    <col min="14103" max="14336" width="9.28515625" style="110"/>
    <col min="14337" max="14337" width="4.42578125" style="110" customWidth="1"/>
    <col min="14338" max="14338" width="13.7109375" style="110" customWidth="1"/>
    <col min="14339" max="14339" width="53" style="110" customWidth="1"/>
    <col min="14340" max="14340" width="10.28515625" style="110" customWidth="1"/>
    <col min="14341" max="14342" width="11.28515625" style="110" customWidth="1"/>
    <col min="14343" max="14343" width="9.42578125" style="110" customWidth="1"/>
    <col min="14344" max="14344" width="11.7109375" style="110" customWidth="1"/>
    <col min="14345" max="14345" width="10.5703125" style="110" customWidth="1"/>
    <col min="14346" max="14346" width="9.42578125" style="110" customWidth="1"/>
    <col min="14347" max="14348" width="10.7109375" style="110" customWidth="1"/>
    <col min="14349" max="14349" width="9.42578125" style="110" customWidth="1"/>
    <col min="14350" max="14350" width="13.28515625" style="110" customWidth="1"/>
    <col min="14351" max="14351" width="11.28515625" style="110" customWidth="1"/>
    <col min="14352" max="14352" width="9.42578125" style="110" customWidth="1"/>
    <col min="14353" max="14353" width="12.7109375" style="110" customWidth="1"/>
    <col min="14354" max="14354" width="12.28515625" style="110" customWidth="1"/>
    <col min="14355" max="14355" width="9.42578125" style="110" customWidth="1"/>
    <col min="14356" max="14356" width="12" style="110" customWidth="1"/>
    <col min="14357" max="14357" width="12.28515625" style="110" customWidth="1"/>
    <col min="14358" max="14358" width="15.42578125" style="110" customWidth="1"/>
    <col min="14359" max="14592" width="9.28515625" style="110"/>
    <col min="14593" max="14593" width="4.42578125" style="110" customWidth="1"/>
    <col min="14594" max="14594" width="13.7109375" style="110" customWidth="1"/>
    <col min="14595" max="14595" width="53" style="110" customWidth="1"/>
    <col min="14596" max="14596" width="10.28515625" style="110" customWidth="1"/>
    <col min="14597" max="14598" width="11.28515625" style="110" customWidth="1"/>
    <col min="14599" max="14599" width="9.42578125" style="110" customWidth="1"/>
    <col min="14600" max="14600" width="11.7109375" style="110" customWidth="1"/>
    <col min="14601" max="14601" width="10.5703125" style="110" customWidth="1"/>
    <col min="14602" max="14602" width="9.42578125" style="110" customWidth="1"/>
    <col min="14603" max="14604" width="10.7109375" style="110" customWidth="1"/>
    <col min="14605" max="14605" width="9.42578125" style="110" customWidth="1"/>
    <col min="14606" max="14606" width="13.28515625" style="110" customWidth="1"/>
    <col min="14607" max="14607" width="11.28515625" style="110" customWidth="1"/>
    <col min="14608" max="14608" width="9.42578125" style="110" customWidth="1"/>
    <col min="14609" max="14609" width="12.7109375" style="110" customWidth="1"/>
    <col min="14610" max="14610" width="12.28515625" style="110" customWidth="1"/>
    <col min="14611" max="14611" width="9.42578125" style="110" customWidth="1"/>
    <col min="14612" max="14612" width="12" style="110" customWidth="1"/>
    <col min="14613" max="14613" width="12.28515625" style="110" customWidth="1"/>
    <col min="14614" max="14614" width="15.42578125" style="110" customWidth="1"/>
    <col min="14615" max="14848" width="9.28515625" style="110"/>
    <col min="14849" max="14849" width="4.42578125" style="110" customWidth="1"/>
    <col min="14850" max="14850" width="13.7109375" style="110" customWidth="1"/>
    <col min="14851" max="14851" width="53" style="110" customWidth="1"/>
    <col min="14852" max="14852" width="10.28515625" style="110" customWidth="1"/>
    <col min="14853" max="14854" width="11.28515625" style="110" customWidth="1"/>
    <col min="14855" max="14855" width="9.42578125" style="110" customWidth="1"/>
    <col min="14856" max="14856" width="11.7109375" style="110" customWidth="1"/>
    <col min="14857" max="14857" width="10.5703125" style="110" customWidth="1"/>
    <col min="14858" max="14858" width="9.42578125" style="110" customWidth="1"/>
    <col min="14859" max="14860" width="10.7109375" style="110" customWidth="1"/>
    <col min="14861" max="14861" width="9.42578125" style="110" customWidth="1"/>
    <col min="14862" max="14862" width="13.28515625" style="110" customWidth="1"/>
    <col min="14863" max="14863" width="11.28515625" style="110" customWidth="1"/>
    <col min="14864" max="14864" width="9.42578125" style="110" customWidth="1"/>
    <col min="14865" max="14865" width="12.7109375" style="110" customWidth="1"/>
    <col min="14866" max="14866" width="12.28515625" style="110" customWidth="1"/>
    <col min="14867" max="14867" width="9.42578125" style="110" customWidth="1"/>
    <col min="14868" max="14868" width="12" style="110" customWidth="1"/>
    <col min="14869" max="14869" width="12.28515625" style="110" customWidth="1"/>
    <col min="14870" max="14870" width="15.42578125" style="110" customWidth="1"/>
    <col min="14871" max="15104" width="9.28515625" style="110"/>
    <col min="15105" max="15105" width="4.42578125" style="110" customWidth="1"/>
    <col min="15106" max="15106" width="13.7109375" style="110" customWidth="1"/>
    <col min="15107" max="15107" width="53" style="110" customWidth="1"/>
    <col min="15108" max="15108" width="10.28515625" style="110" customWidth="1"/>
    <col min="15109" max="15110" width="11.28515625" style="110" customWidth="1"/>
    <col min="15111" max="15111" width="9.42578125" style="110" customWidth="1"/>
    <col min="15112" max="15112" width="11.7109375" style="110" customWidth="1"/>
    <col min="15113" max="15113" width="10.5703125" style="110" customWidth="1"/>
    <col min="15114" max="15114" width="9.42578125" style="110" customWidth="1"/>
    <col min="15115" max="15116" width="10.7109375" style="110" customWidth="1"/>
    <col min="15117" max="15117" width="9.42578125" style="110" customWidth="1"/>
    <col min="15118" max="15118" width="13.28515625" style="110" customWidth="1"/>
    <col min="15119" max="15119" width="11.28515625" style="110" customWidth="1"/>
    <col min="15120" max="15120" width="9.42578125" style="110" customWidth="1"/>
    <col min="15121" max="15121" width="12.7109375" style="110" customWidth="1"/>
    <col min="15122" max="15122" width="12.28515625" style="110" customWidth="1"/>
    <col min="15123" max="15123" width="9.42578125" style="110" customWidth="1"/>
    <col min="15124" max="15124" width="12" style="110" customWidth="1"/>
    <col min="15125" max="15125" width="12.28515625" style="110" customWidth="1"/>
    <col min="15126" max="15126" width="15.42578125" style="110" customWidth="1"/>
    <col min="15127" max="15360" width="9.28515625" style="110"/>
    <col min="15361" max="15361" width="4.42578125" style="110" customWidth="1"/>
    <col min="15362" max="15362" width="13.7109375" style="110" customWidth="1"/>
    <col min="15363" max="15363" width="53" style="110" customWidth="1"/>
    <col min="15364" max="15364" width="10.28515625" style="110" customWidth="1"/>
    <col min="15365" max="15366" width="11.28515625" style="110" customWidth="1"/>
    <col min="15367" max="15367" width="9.42578125" style="110" customWidth="1"/>
    <col min="15368" max="15368" width="11.7109375" style="110" customWidth="1"/>
    <col min="15369" max="15369" width="10.5703125" style="110" customWidth="1"/>
    <col min="15370" max="15370" width="9.42578125" style="110" customWidth="1"/>
    <col min="15371" max="15372" width="10.7109375" style="110" customWidth="1"/>
    <col min="15373" max="15373" width="9.42578125" style="110" customWidth="1"/>
    <col min="15374" max="15374" width="13.28515625" style="110" customWidth="1"/>
    <col min="15375" max="15375" width="11.28515625" style="110" customWidth="1"/>
    <col min="15376" max="15376" width="9.42578125" style="110" customWidth="1"/>
    <col min="15377" max="15377" width="12.7109375" style="110" customWidth="1"/>
    <col min="15378" max="15378" width="12.28515625" style="110" customWidth="1"/>
    <col min="15379" max="15379" width="9.42578125" style="110" customWidth="1"/>
    <col min="15380" max="15380" width="12" style="110" customWidth="1"/>
    <col min="15381" max="15381" width="12.28515625" style="110" customWidth="1"/>
    <col min="15382" max="15382" width="15.42578125" style="110" customWidth="1"/>
    <col min="15383" max="15616" width="9.28515625" style="110"/>
    <col min="15617" max="15617" width="4.42578125" style="110" customWidth="1"/>
    <col min="15618" max="15618" width="13.7109375" style="110" customWidth="1"/>
    <col min="15619" max="15619" width="53" style="110" customWidth="1"/>
    <col min="15620" max="15620" width="10.28515625" style="110" customWidth="1"/>
    <col min="15621" max="15622" width="11.28515625" style="110" customWidth="1"/>
    <col min="15623" max="15623" width="9.42578125" style="110" customWidth="1"/>
    <col min="15624" max="15624" width="11.7109375" style="110" customWidth="1"/>
    <col min="15625" max="15625" width="10.5703125" style="110" customWidth="1"/>
    <col min="15626" max="15626" width="9.42578125" style="110" customWidth="1"/>
    <col min="15627" max="15628" width="10.7109375" style="110" customWidth="1"/>
    <col min="15629" max="15629" width="9.42578125" style="110" customWidth="1"/>
    <col min="15630" max="15630" width="13.28515625" style="110" customWidth="1"/>
    <col min="15631" max="15631" width="11.28515625" style="110" customWidth="1"/>
    <col min="15632" max="15632" width="9.42578125" style="110" customWidth="1"/>
    <col min="15633" max="15633" width="12.7109375" style="110" customWidth="1"/>
    <col min="15634" max="15634" width="12.28515625" style="110" customWidth="1"/>
    <col min="15635" max="15635" width="9.42578125" style="110" customWidth="1"/>
    <col min="15636" max="15636" width="12" style="110" customWidth="1"/>
    <col min="15637" max="15637" width="12.28515625" style="110" customWidth="1"/>
    <col min="15638" max="15638" width="15.42578125" style="110" customWidth="1"/>
    <col min="15639" max="15872" width="9.28515625" style="110"/>
    <col min="15873" max="15873" width="4.42578125" style="110" customWidth="1"/>
    <col min="15874" max="15874" width="13.7109375" style="110" customWidth="1"/>
    <col min="15875" max="15875" width="53" style="110" customWidth="1"/>
    <col min="15876" max="15876" width="10.28515625" style="110" customWidth="1"/>
    <col min="15877" max="15878" width="11.28515625" style="110" customWidth="1"/>
    <col min="15879" max="15879" width="9.42578125" style="110" customWidth="1"/>
    <col min="15880" max="15880" width="11.7109375" style="110" customWidth="1"/>
    <col min="15881" max="15881" width="10.5703125" style="110" customWidth="1"/>
    <col min="15882" max="15882" width="9.42578125" style="110" customWidth="1"/>
    <col min="15883" max="15884" width="10.7109375" style="110" customWidth="1"/>
    <col min="15885" max="15885" width="9.42578125" style="110" customWidth="1"/>
    <col min="15886" max="15886" width="13.28515625" style="110" customWidth="1"/>
    <col min="15887" max="15887" width="11.28515625" style="110" customWidth="1"/>
    <col min="15888" max="15888" width="9.42578125" style="110" customWidth="1"/>
    <col min="15889" max="15889" width="12.7109375" style="110" customWidth="1"/>
    <col min="15890" max="15890" width="12.28515625" style="110" customWidth="1"/>
    <col min="15891" max="15891" width="9.42578125" style="110" customWidth="1"/>
    <col min="15892" max="15892" width="12" style="110" customWidth="1"/>
    <col min="15893" max="15893" width="12.28515625" style="110" customWidth="1"/>
    <col min="15894" max="15894" width="15.42578125" style="110" customWidth="1"/>
    <col min="15895" max="16128" width="9.28515625" style="110"/>
    <col min="16129" max="16129" width="4.42578125" style="110" customWidth="1"/>
    <col min="16130" max="16130" width="13.7109375" style="110" customWidth="1"/>
    <col min="16131" max="16131" width="53" style="110" customWidth="1"/>
    <col min="16132" max="16132" width="10.28515625" style="110" customWidth="1"/>
    <col min="16133" max="16134" width="11.28515625" style="110" customWidth="1"/>
    <col min="16135" max="16135" width="9.42578125" style="110" customWidth="1"/>
    <col min="16136" max="16136" width="11.7109375" style="110" customWidth="1"/>
    <col min="16137" max="16137" width="10.5703125" style="110" customWidth="1"/>
    <col min="16138" max="16138" width="9.42578125" style="110" customWidth="1"/>
    <col min="16139" max="16140" width="10.7109375" style="110" customWidth="1"/>
    <col min="16141" max="16141" width="9.42578125" style="110" customWidth="1"/>
    <col min="16142" max="16142" width="13.28515625" style="110" customWidth="1"/>
    <col min="16143" max="16143" width="11.28515625" style="110" customWidth="1"/>
    <col min="16144" max="16144" width="9.42578125" style="110" customWidth="1"/>
    <col min="16145" max="16145" width="12.7109375" style="110" customWidth="1"/>
    <col min="16146" max="16146" width="12.28515625" style="110" customWidth="1"/>
    <col min="16147" max="16147" width="9.42578125" style="110" customWidth="1"/>
    <col min="16148" max="16148" width="12" style="110" customWidth="1"/>
    <col min="16149" max="16149" width="12.28515625" style="110" customWidth="1"/>
    <col min="16150" max="16150" width="15.42578125" style="110" customWidth="1"/>
    <col min="16151" max="16384" width="9.28515625" style="110"/>
  </cols>
  <sheetData>
    <row r="1" spans="1:21" ht="18.75" customHeight="1" x14ac:dyDescent="0.2">
      <c r="B1" s="4085" t="str">
        <f>[2]СПО!B1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  <c r="M1" s="4085"/>
      <c r="N1" s="4085"/>
      <c r="O1" s="4085"/>
      <c r="P1" s="4085"/>
      <c r="Q1" s="4085"/>
      <c r="R1" s="4085"/>
      <c r="S1" s="4085"/>
      <c r="T1" s="4085"/>
      <c r="U1" s="4085"/>
    </row>
    <row r="2" spans="1:21" x14ac:dyDescent="0.2">
      <c r="B2" s="11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8.75" customHeight="1" x14ac:dyDescent="0.2">
      <c r="B3" s="4089" t="s">
        <v>240</v>
      </c>
      <c r="C3" s="4089"/>
      <c r="D3" s="4089"/>
      <c r="E3" s="4089"/>
      <c r="F3" s="4089"/>
      <c r="G3" s="4085" t="str">
        <f>[2]СПО!F3</f>
        <v>01.07.2020 г.</v>
      </c>
      <c r="H3" s="4085"/>
      <c r="I3" s="4086" t="s">
        <v>241</v>
      </c>
      <c r="J3" s="4086"/>
      <c r="K3" s="4086"/>
      <c r="L3" s="4086"/>
      <c r="M3" s="4086"/>
      <c r="N3" s="4086"/>
      <c r="O3" s="4086"/>
      <c r="P3" s="4086"/>
      <c r="Q3" s="4086"/>
      <c r="R3" s="4086"/>
      <c r="S3" s="4086"/>
      <c r="T3" s="4086"/>
      <c r="U3" s="4086"/>
    </row>
    <row r="4" spans="1:21" ht="19.5" thickBot="1" x14ac:dyDescent="0.25"/>
    <row r="5" spans="1:21" ht="12.75" customHeight="1" thickBot="1" x14ac:dyDescent="0.25">
      <c r="B5" s="4109" t="s">
        <v>9</v>
      </c>
      <c r="C5" s="4110"/>
      <c r="D5" s="4115" t="s">
        <v>0</v>
      </c>
      <c r="E5" s="4116"/>
      <c r="F5" s="4116"/>
      <c r="G5" s="4119" t="s">
        <v>1</v>
      </c>
      <c r="H5" s="4119"/>
      <c r="I5" s="4119"/>
      <c r="J5" s="4116" t="s">
        <v>2</v>
      </c>
      <c r="K5" s="4116"/>
      <c r="L5" s="4116"/>
      <c r="M5" s="4121" t="s">
        <v>3</v>
      </c>
      <c r="N5" s="4121"/>
      <c r="O5" s="4121"/>
      <c r="P5" s="4122">
        <v>5</v>
      </c>
      <c r="Q5" s="4122"/>
      <c r="R5" s="4123"/>
      <c r="S5" s="4126" t="s">
        <v>6</v>
      </c>
      <c r="T5" s="4127"/>
      <c r="U5" s="4128"/>
    </row>
    <row r="6" spans="1:21" ht="19.5" thickBot="1" x14ac:dyDescent="0.25">
      <c r="B6" s="4111"/>
      <c r="C6" s="4112"/>
      <c r="D6" s="4117"/>
      <c r="E6" s="4118"/>
      <c r="F6" s="4118"/>
      <c r="G6" s="4120"/>
      <c r="H6" s="4120"/>
      <c r="I6" s="4120"/>
      <c r="J6" s="4118"/>
      <c r="K6" s="4118"/>
      <c r="L6" s="4118"/>
      <c r="M6" s="4118"/>
      <c r="N6" s="4118"/>
      <c r="O6" s="4118"/>
      <c r="P6" s="4124"/>
      <c r="Q6" s="4124"/>
      <c r="R6" s="4125"/>
      <c r="S6" s="4129"/>
      <c r="T6" s="4130"/>
      <c r="U6" s="4131"/>
    </row>
    <row r="7" spans="1:21" ht="134.65" customHeight="1" thickBot="1" x14ac:dyDescent="0.25">
      <c r="B7" s="4113"/>
      <c r="C7" s="4114"/>
      <c r="D7" s="1488" t="s">
        <v>26</v>
      </c>
      <c r="E7" s="1489" t="s">
        <v>27</v>
      </c>
      <c r="F7" s="1490" t="s">
        <v>4</v>
      </c>
      <c r="G7" s="1491" t="s">
        <v>26</v>
      </c>
      <c r="H7" s="1492" t="s">
        <v>27</v>
      </c>
      <c r="I7" s="1490" t="s">
        <v>4</v>
      </c>
      <c r="J7" s="1491" t="s">
        <v>26</v>
      </c>
      <c r="K7" s="1492" t="s">
        <v>27</v>
      </c>
      <c r="L7" s="1490" t="s">
        <v>4</v>
      </c>
      <c r="M7" s="1491" t="s">
        <v>26</v>
      </c>
      <c r="N7" s="1492" t="s">
        <v>27</v>
      </c>
      <c r="O7" s="1490" t="s">
        <v>4</v>
      </c>
      <c r="P7" s="1491" t="s">
        <v>26</v>
      </c>
      <c r="Q7" s="1492" t="s">
        <v>27</v>
      </c>
      <c r="R7" s="1490" t="s">
        <v>4</v>
      </c>
      <c r="S7" s="1491" t="s">
        <v>26</v>
      </c>
      <c r="T7" s="1492" t="s">
        <v>27</v>
      </c>
      <c r="U7" s="1490" t="s">
        <v>4</v>
      </c>
    </row>
    <row r="8" spans="1:21" ht="20.25" customHeight="1" thickBot="1" x14ac:dyDescent="0.25">
      <c r="B8" s="4134" t="s">
        <v>22</v>
      </c>
      <c r="C8" s="4135"/>
      <c r="D8" s="898">
        <f t="shared" ref="D8:U8" si="0">SUM(D9:D28)</f>
        <v>197</v>
      </c>
      <c r="E8" s="899">
        <f t="shared" si="0"/>
        <v>3</v>
      </c>
      <c r="F8" s="900">
        <f t="shared" si="0"/>
        <v>200</v>
      </c>
      <c r="G8" s="901">
        <f t="shared" si="0"/>
        <v>213</v>
      </c>
      <c r="H8" s="899">
        <f t="shared" si="0"/>
        <v>6</v>
      </c>
      <c r="I8" s="900">
        <f t="shared" si="0"/>
        <v>219</v>
      </c>
      <c r="J8" s="901">
        <f t="shared" si="0"/>
        <v>204</v>
      </c>
      <c r="K8" s="899">
        <f t="shared" si="0"/>
        <v>2</v>
      </c>
      <c r="L8" s="900">
        <f t="shared" si="0"/>
        <v>206</v>
      </c>
      <c r="M8" s="901">
        <f t="shared" si="0"/>
        <v>275</v>
      </c>
      <c r="N8" s="899">
        <f t="shared" si="0"/>
        <v>6</v>
      </c>
      <c r="O8" s="900">
        <f t="shared" si="0"/>
        <v>281</v>
      </c>
      <c r="P8" s="902">
        <f t="shared" si="0"/>
        <v>12</v>
      </c>
      <c r="Q8" s="903">
        <f t="shared" si="0"/>
        <v>0</v>
      </c>
      <c r="R8" s="904">
        <f t="shared" si="0"/>
        <v>12</v>
      </c>
      <c r="S8" s="901">
        <f t="shared" si="0"/>
        <v>901</v>
      </c>
      <c r="T8" s="899">
        <f t="shared" si="0"/>
        <v>17</v>
      </c>
      <c r="U8" s="900">
        <f t="shared" si="0"/>
        <v>918</v>
      </c>
    </row>
    <row r="9" spans="1:21" s="93" customFormat="1" ht="22.5" customHeight="1" x14ac:dyDescent="0.2">
      <c r="A9" s="228"/>
      <c r="B9" s="911" t="s">
        <v>182</v>
      </c>
      <c r="C9" s="912" t="s">
        <v>183</v>
      </c>
      <c r="D9" s="913">
        <v>19</v>
      </c>
      <c r="E9" s="914">
        <v>0</v>
      </c>
      <c r="F9" s="915">
        <v>19</v>
      </c>
      <c r="G9" s="916">
        <v>17</v>
      </c>
      <c r="H9" s="914">
        <v>0</v>
      </c>
      <c r="I9" s="915">
        <v>17</v>
      </c>
      <c r="J9" s="916">
        <v>19</v>
      </c>
      <c r="K9" s="914">
        <v>0</v>
      </c>
      <c r="L9" s="915">
        <v>19</v>
      </c>
      <c r="M9" s="916">
        <v>16</v>
      </c>
      <c r="N9" s="914">
        <v>0</v>
      </c>
      <c r="O9" s="915">
        <v>16</v>
      </c>
      <c r="P9" s="916">
        <v>0</v>
      </c>
      <c r="Q9" s="914">
        <v>0</v>
      </c>
      <c r="R9" s="915">
        <v>0</v>
      </c>
      <c r="S9" s="916">
        <v>71</v>
      </c>
      <c r="T9" s="914">
        <v>0</v>
      </c>
      <c r="U9" s="915">
        <v>71</v>
      </c>
    </row>
    <row r="10" spans="1:21" s="93" customFormat="1" ht="22.5" customHeight="1" x14ac:dyDescent="0.2">
      <c r="A10" s="228"/>
      <c r="B10" s="1493" t="s">
        <v>184</v>
      </c>
      <c r="C10" s="1494" t="s">
        <v>185</v>
      </c>
      <c r="D10" s="1495">
        <v>0</v>
      </c>
      <c r="E10" s="1496">
        <v>0</v>
      </c>
      <c r="F10" s="1497">
        <v>0</v>
      </c>
      <c r="G10" s="1498">
        <v>7</v>
      </c>
      <c r="H10" s="1496">
        <v>0</v>
      </c>
      <c r="I10" s="1497">
        <v>7</v>
      </c>
      <c r="J10" s="1498">
        <v>10</v>
      </c>
      <c r="K10" s="1496">
        <v>0</v>
      </c>
      <c r="L10" s="1497">
        <v>10</v>
      </c>
      <c r="M10" s="1498">
        <v>13</v>
      </c>
      <c r="N10" s="1496">
        <v>1</v>
      </c>
      <c r="O10" s="1497">
        <v>14</v>
      </c>
      <c r="P10" s="1498">
        <v>0</v>
      </c>
      <c r="Q10" s="1496">
        <v>0</v>
      </c>
      <c r="R10" s="1497">
        <v>0</v>
      </c>
      <c r="S10" s="1498">
        <v>30</v>
      </c>
      <c r="T10" s="1496">
        <v>1</v>
      </c>
      <c r="U10" s="1497">
        <v>31</v>
      </c>
    </row>
    <row r="11" spans="1:21" s="76" customFormat="1" x14ac:dyDescent="0.2">
      <c r="A11" s="111"/>
      <c r="B11" s="1493" t="s">
        <v>186</v>
      </c>
      <c r="C11" s="1494" t="s">
        <v>187</v>
      </c>
      <c r="D11" s="1495">
        <v>19</v>
      </c>
      <c r="E11" s="1496">
        <v>3</v>
      </c>
      <c r="F11" s="1497">
        <v>22</v>
      </c>
      <c r="G11" s="1498">
        <v>14</v>
      </c>
      <c r="H11" s="1496">
        <v>1</v>
      </c>
      <c r="I11" s="1497">
        <v>15</v>
      </c>
      <c r="J11" s="1498">
        <v>16</v>
      </c>
      <c r="K11" s="1496">
        <v>1</v>
      </c>
      <c r="L11" s="1497">
        <v>17</v>
      </c>
      <c r="M11" s="1498">
        <v>17</v>
      </c>
      <c r="N11" s="1496">
        <v>1</v>
      </c>
      <c r="O11" s="1497">
        <v>18</v>
      </c>
      <c r="P11" s="1498">
        <v>0</v>
      </c>
      <c r="Q11" s="1496">
        <v>0</v>
      </c>
      <c r="R11" s="1497">
        <v>0</v>
      </c>
      <c r="S11" s="1498">
        <v>66</v>
      </c>
      <c r="T11" s="1496">
        <v>6</v>
      </c>
      <c r="U11" s="1497">
        <v>72</v>
      </c>
    </row>
    <row r="12" spans="1:21" s="76" customFormat="1" x14ac:dyDescent="0.2">
      <c r="A12" s="111"/>
      <c r="B12" s="1493" t="s">
        <v>188</v>
      </c>
      <c r="C12" s="1494" t="s">
        <v>189</v>
      </c>
      <c r="D12" s="1495">
        <v>15</v>
      </c>
      <c r="E12" s="1496">
        <v>0</v>
      </c>
      <c r="F12" s="1497">
        <v>15</v>
      </c>
      <c r="G12" s="1498">
        <v>14</v>
      </c>
      <c r="H12" s="1496">
        <v>1</v>
      </c>
      <c r="I12" s="1497">
        <v>15</v>
      </c>
      <c r="J12" s="1498">
        <v>12</v>
      </c>
      <c r="K12" s="1496">
        <v>1</v>
      </c>
      <c r="L12" s="1497">
        <v>13</v>
      </c>
      <c r="M12" s="1498">
        <v>21</v>
      </c>
      <c r="N12" s="1496">
        <v>0</v>
      </c>
      <c r="O12" s="1497">
        <v>21</v>
      </c>
      <c r="P12" s="1498">
        <v>0</v>
      </c>
      <c r="Q12" s="1496">
        <v>0</v>
      </c>
      <c r="R12" s="1497">
        <v>0</v>
      </c>
      <c r="S12" s="1498">
        <v>62</v>
      </c>
      <c r="T12" s="1496">
        <v>2</v>
      </c>
      <c r="U12" s="1497">
        <v>64</v>
      </c>
    </row>
    <row r="13" spans="1:21" s="76" customFormat="1" x14ac:dyDescent="0.2">
      <c r="A13" s="111"/>
      <c r="B13" s="1493" t="s">
        <v>190</v>
      </c>
      <c r="C13" s="1494" t="s">
        <v>191</v>
      </c>
      <c r="D13" s="1495">
        <v>10</v>
      </c>
      <c r="E13" s="1496">
        <v>0</v>
      </c>
      <c r="F13" s="1497">
        <v>10</v>
      </c>
      <c r="G13" s="1498">
        <v>10</v>
      </c>
      <c r="H13" s="1496">
        <v>0</v>
      </c>
      <c r="I13" s="1497">
        <v>10</v>
      </c>
      <c r="J13" s="1498">
        <v>14</v>
      </c>
      <c r="K13" s="1496">
        <v>0</v>
      </c>
      <c r="L13" s="1497">
        <v>14</v>
      </c>
      <c r="M13" s="1498">
        <v>14</v>
      </c>
      <c r="N13" s="1496">
        <v>0</v>
      </c>
      <c r="O13" s="1497">
        <v>14</v>
      </c>
      <c r="P13" s="1498">
        <v>0</v>
      </c>
      <c r="Q13" s="1496">
        <v>0</v>
      </c>
      <c r="R13" s="1497">
        <v>0</v>
      </c>
      <c r="S13" s="1498">
        <v>48</v>
      </c>
      <c r="T13" s="1496">
        <v>0</v>
      </c>
      <c r="U13" s="1497">
        <v>48</v>
      </c>
    </row>
    <row r="14" spans="1:21" s="76" customFormat="1" x14ac:dyDescent="0.2">
      <c r="A14" s="111"/>
      <c r="B14" s="1493" t="s">
        <v>192</v>
      </c>
      <c r="C14" s="1494" t="s">
        <v>193</v>
      </c>
      <c r="D14" s="1495">
        <v>33</v>
      </c>
      <c r="E14" s="1496">
        <v>0</v>
      </c>
      <c r="F14" s="1497">
        <v>33</v>
      </c>
      <c r="G14" s="1498">
        <v>28</v>
      </c>
      <c r="H14" s="1496">
        <v>0</v>
      </c>
      <c r="I14" s="1497">
        <v>28</v>
      </c>
      <c r="J14" s="1498">
        <v>34</v>
      </c>
      <c r="K14" s="1496">
        <v>0</v>
      </c>
      <c r="L14" s="1497">
        <v>34</v>
      </c>
      <c r="M14" s="1498">
        <v>45</v>
      </c>
      <c r="N14" s="1496">
        <v>0</v>
      </c>
      <c r="O14" s="1497">
        <v>45</v>
      </c>
      <c r="P14" s="1498">
        <v>0</v>
      </c>
      <c r="Q14" s="1496">
        <v>0</v>
      </c>
      <c r="R14" s="1497">
        <v>0</v>
      </c>
      <c r="S14" s="1498">
        <v>140</v>
      </c>
      <c r="T14" s="1496">
        <v>0</v>
      </c>
      <c r="U14" s="1497">
        <v>140</v>
      </c>
    </row>
    <row r="15" spans="1:21" s="76" customFormat="1" x14ac:dyDescent="0.2">
      <c r="A15" s="111"/>
      <c r="B15" s="1493" t="s">
        <v>194</v>
      </c>
      <c r="C15" s="1494" t="s">
        <v>195</v>
      </c>
      <c r="D15" s="1495">
        <v>7</v>
      </c>
      <c r="E15" s="1496">
        <v>0</v>
      </c>
      <c r="F15" s="1497">
        <v>7</v>
      </c>
      <c r="G15" s="1498">
        <v>16</v>
      </c>
      <c r="H15" s="1496">
        <v>0</v>
      </c>
      <c r="I15" s="1497">
        <v>16</v>
      </c>
      <c r="J15" s="1498">
        <v>10</v>
      </c>
      <c r="K15" s="1496">
        <v>0</v>
      </c>
      <c r="L15" s="1497">
        <v>10</v>
      </c>
      <c r="M15" s="1498">
        <v>13</v>
      </c>
      <c r="N15" s="1496">
        <v>0</v>
      </c>
      <c r="O15" s="1497">
        <v>13</v>
      </c>
      <c r="P15" s="1498">
        <v>0</v>
      </c>
      <c r="Q15" s="1496">
        <v>0</v>
      </c>
      <c r="R15" s="1497">
        <v>0</v>
      </c>
      <c r="S15" s="1498">
        <v>46</v>
      </c>
      <c r="T15" s="1496">
        <v>0</v>
      </c>
      <c r="U15" s="1497">
        <v>46</v>
      </c>
    </row>
    <row r="16" spans="1:21" s="76" customFormat="1" ht="37.5" x14ac:dyDescent="0.2">
      <c r="A16" s="111"/>
      <c r="B16" s="1493" t="s">
        <v>196</v>
      </c>
      <c r="C16" s="1494" t="s">
        <v>197</v>
      </c>
      <c r="D16" s="1495">
        <v>14</v>
      </c>
      <c r="E16" s="1496">
        <v>0</v>
      </c>
      <c r="F16" s="1497">
        <v>14</v>
      </c>
      <c r="G16" s="1498">
        <v>11</v>
      </c>
      <c r="H16" s="1496">
        <v>0</v>
      </c>
      <c r="I16" s="1497">
        <v>11</v>
      </c>
      <c r="J16" s="1498">
        <v>5</v>
      </c>
      <c r="K16" s="1496">
        <v>0</v>
      </c>
      <c r="L16" s="1497">
        <v>5</v>
      </c>
      <c r="M16" s="1498">
        <v>12</v>
      </c>
      <c r="N16" s="1496">
        <v>0</v>
      </c>
      <c r="O16" s="1497">
        <v>12</v>
      </c>
      <c r="P16" s="1498">
        <v>12</v>
      </c>
      <c r="Q16" s="1496">
        <v>0</v>
      </c>
      <c r="R16" s="1497">
        <v>12</v>
      </c>
      <c r="S16" s="1498">
        <v>54</v>
      </c>
      <c r="T16" s="1496">
        <v>0</v>
      </c>
      <c r="U16" s="1497">
        <v>54</v>
      </c>
    </row>
    <row r="17" spans="1:22" s="76" customFormat="1" x14ac:dyDescent="0.2">
      <c r="A17" s="111"/>
      <c r="B17" s="1493" t="s">
        <v>198</v>
      </c>
      <c r="C17" s="1494" t="s">
        <v>199</v>
      </c>
      <c r="D17" s="1495">
        <v>30</v>
      </c>
      <c r="E17" s="1496">
        <v>0</v>
      </c>
      <c r="F17" s="1497">
        <v>30</v>
      </c>
      <c r="G17" s="1498">
        <v>36</v>
      </c>
      <c r="H17" s="1496">
        <v>1</v>
      </c>
      <c r="I17" s="1497">
        <v>37</v>
      </c>
      <c r="J17" s="1498">
        <v>30</v>
      </c>
      <c r="K17" s="1496">
        <v>0</v>
      </c>
      <c r="L17" s="1497">
        <v>30</v>
      </c>
      <c r="M17" s="1498">
        <v>41</v>
      </c>
      <c r="N17" s="1496">
        <v>1</v>
      </c>
      <c r="O17" s="1497">
        <v>42</v>
      </c>
      <c r="P17" s="1498">
        <v>0</v>
      </c>
      <c r="Q17" s="1496">
        <v>0</v>
      </c>
      <c r="R17" s="1497">
        <v>0</v>
      </c>
      <c r="S17" s="1498">
        <v>137</v>
      </c>
      <c r="T17" s="1496">
        <v>2</v>
      </c>
      <c r="U17" s="1497">
        <v>139</v>
      </c>
    </row>
    <row r="18" spans="1:22" s="76" customFormat="1" x14ac:dyDescent="0.2">
      <c r="A18" s="111"/>
      <c r="B18" s="1493" t="s">
        <v>200</v>
      </c>
      <c r="C18" s="1494" t="s">
        <v>201</v>
      </c>
      <c r="D18" s="1495">
        <v>16</v>
      </c>
      <c r="E18" s="1496">
        <v>0</v>
      </c>
      <c r="F18" s="1497">
        <v>16</v>
      </c>
      <c r="G18" s="1498">
        <v>12</v>
      </c>
      <c r="H18" s="1496">
        <v>0</v>
      </c>
      <c r="I18" s="1497">
        <v>12</v>
      </c>
      <c r="J18" s="1498">
        <v>10</v>
      </c>
      <c r="K18" s="1496">
        <v>0</v>
      </c>
      <c r="L18" s="1497">
        <v>10</v>
      </c>
      <c r="M18" s="1498">
        <v>8</v>
      </c>
      <c r="N18" s="1496">
        <v>0</v>
      </c>
      <c r="O18" s="1497">
        <v>8</v>
      </c>
      <c r="P18" s="1498">
        <v>0</v>
      </c>
      <c r="Q18" s="1496">
        <v>0</v>
      </c>
      <c r="R18" s="1497">
        <v>0</v>
      </c>
      <c r="S18" s="1498">
        <v>46</v>
      </c>
      <c r="T18" s="1496">
        <v>0</v>
      </c>
      <c r="U18" s="1497">
        <v>46</v>
      </c>
    </row>
    <row r="19" spans="1:22" s="76" customFormat="1" x14ac:dyDescent="0.2">
      <c r="A19" s="111"/>
      <c r="B19" s="1493" t="s">
        <v>202</v>
      </c>
      <c r="C19" s="1494" t="s">
        <v>203</v>
      </c>
      <c r="D19" s="1495">
        <v>3</v>
      </c>
      <c r="E19" s="1496">
        <v>0</v>
      </c>
      <c r="F19" s="1497">
        <v>3</v>
      </c>
      <c r="G19" s="1498">
        <v>5</v>
      </c>
      <c r="H19" s="1496">
        <v>0</v>
      </c>
      <c r="I19" s="1497">
        <v>5</v>
      </c>
      <c r="J19" s="1498">
        <v>6</v>
      </c>
      <c r="K19" s="1496">
        <v>0</v>
      </c>
      <c r="L19" s="1497">
        <v>6</v>
      </c>
      <c r="M19" s="1498">
        <v>4</v>
      </c>
      <c r="N19" s="1496">
        <v>0</v>
      </c>
      <c r="O19" s="1497">
        <v>4</v>
      </c>
      <c r="P19" s="1498">
        <v>0</v>
      </c>
      <c r="Q19" s="1496">
        <v>0</v>
      </c>
      <c r="R19" s="1497">
        <v>0</v>
      </c>
      <c r="S19" s="1498">
        <v>18</v>
      </c>
      <c r="T19" s="1496">
        <v>0</v>
      </c>
      <c r="U19" s="1497">
        <v>18</v>
      </c>
    </row>
    <row r="20" spans="1:22" s="76" customFormat="1" ht="56.25" x14ac:dyDescent="0.2">
      <c r="A20" s="111"/>
      <c r="B20" s="1493" t="s">
        <v>204</v>
      </c>
      <c r="C20" s="1494" t="s">
        <v>205</v>
      </c>
      <c r="D20" s="1495">
        <v>0</v>
      </c>
      <c r="E20" s="1496">
        <v>0</v>
      </c>
      <c r="F20" s="1497">
        <v>0</v>
      </c>
      <c r="G20" s="1498">
        <v>0</v>
      </c>
      <c r="H20" s="1496">
        <v>0</v>
      </c>
      <c r="I20" s="1497">
        <v>0</v>
      </c>
      <c r="J20" s="1498">
        <v>0</v>
      </c>
      <c r="K20" s="1496">
        <v>0</v>
      </c>
      <c r="L20" s="1497">
        <v>0</v>
      </c>
      <c r="M20" s="1498">
        <v>15</v>
      </c>
      <c r="N20" s="1496">
        <v>2</v>
      </c>
      <c r="O20" s="1497">
        <v>17</v>
      </c>
      <c r="P20" s="1498">
        <v>0</v>
      </c>
      <c r="Q20" s="1496">
        <v>0</v>
      </c>
      <c r="R20" s="1497">
        <v>0</v>
      </c>
      <c r="S20" s="1498">
        <v>15</v>
      </c>
      <c r="T20" s="1496">
        <v>2</v>
      </c>
      <c r="U20" s="1497">
        <v>17</v>
      </c>
    </row>
    <row r="21" spans="1:22" s="76" customFormat="1" x14ac:dyDescent="0.2">
      <c r="A21" s="111"/>
      <c r="B21" s="1493" t="s">
        <v>206</v>
      </c>
      <c r="C21" s="1494" t="s">
        <v>207</v>
      </c>
      <c r="D21" s="1495">
        <v>0</v>
      </c>
      <c r="E21" s="1496">
        <v>0</v>
      </c>
      <c r="F21" s="1497">
        <v>0</v>
      </c>
      <c r="G21" s="1498">
        <v>11</v>
      </c>
      <c r="H21" s="1496">
        <v>0</v>
      </c>
      <c r="I21" s="1497">
        <v>11</v>
      </c>
      <c r="J21" s="1498">
        <v>8</v>
      </c>
      <c r="K21" s="1496">
        <v>0</v>
      </c>
      <c r="L21" s="1497">
        <v>8</v>
      </c>
      <c r="M21" s="1498">
        <v>9</v>
      </c>
      <c r="N21" s="1496">
        <v>0</v>
      </c>
      <c r="O21" s="1497">
        <v>9</v>
      </c>
      <c r="P21" s="1498">
        <v>0</v>
      </c>
      <c r="Q21" s="1496">
        <v>0</v>
      </c>
      <c r="R21" s="1497">
        <v>0</v>
      </c>
      <c r="S21" s="1498">
        <v>28</v>
      </c>
      <c r="T21" s="1496">
        <v>0</v>
      </c>
      <c r="U21" s="1497">
        <v>28</v>
      </c>
    </row>
    <row r="22" spans="1:22" s="76" customFormat="1" x14ac:dyDescent="0.2">
      <c r="A22" s="111"/>
      <c r="B22" s="1493" t="s">
        <v>208</v>
      </c>
      <c r="C22" s="1494" t="s">
        <v>209</v>
      </c>
      <c r="D22" s="1495">
        <v>0</v>
      </c>
      <c r="E22" s="1496">
        <v>0</v>
      </c>
      <c r="F22" s="1497">
        <v>0</v>
      </c>
      <c r="G22" s="1498">
        <v>0</v>
      </c>
      <c r="H22" s="1496">
        <v>0</v>
      </c>
      <c r="I22" s="1497">
        <v>0</v>
      </c>
      <c r="J22" s="1498">
        <v>2</v>
      </c>
      <c r="K22" s="1496">
        <v>0</v>
      </c>
      <c r="L22" s="1497">
        <v>2</v>
      </c>
      <c r="M22" s="1498">
        <v>2</v>
      </c>
      <c r="N22" s="1496">
        <v>0</v>
      </c>
      <c r="O22" s="1497">
        <v>2</v>
      </c>
      <c r="P22" s="1498">
        <v>0</v>
      </c>
      <c r="Q22" s="1496">
        <v>0</v>
      </c>
      <c r="R22" s="1497">
        <v>0</v>
      </c>
      <c r="S22" s="1498">
        <v>4</v>
      </c>
      <c r="T22" s="1496">
        <v>0</v>
      </c>
      <c r="U22" s="1497">
        <v>4</v>
      </c>
    </row>
    <row r="23" spans="1:22" s="76" customFormat="1" x14ac:dyDescent="0.2">
      <c r="A23" s="111"/>
      <c r="B23" s="1493" t="s">
        <v>210</v>
      </c>
      <c r="C23" s="1494" t="s">
        <v>211</v>
      </c>
      <c r="D23" s="1495">
        <v>0</v>
      </c>
      <c r="E23" s="1496">
        <v>0</v>
      </c>
      <c r="F23" s="1497">
        <v>0</v>
      </c>
      <c r="G23" s="1498">
        <v>0</v>
      </c>
      <c r="H23" s="1496">
        <v>0</v>
      </c>
      <c r="I23" s="1497">
        <v>0</v>
      </c>
      <c r="J23" s="1498">
        <v>3</v>
      </c>
      <c r="K23" s="1496">
        <v>0</v>
      </c>
      <c r="L23" s="1497">
        <v>3</v>
      </c>
      <c r="M23" s="1498">
        <v>3</v>
      </c>
      <c r="N23" s="1496">
        <v>0</v>
      </c>
      <c r="O23" s="1497">
        <v>3</v>
      </c>
      <c r="P23" s="1498">
        <v>0</v>
      </c>
      <c r="Q23" s="1496">
        <v>0</v>
      </c>
      <c r="R23" s="1497">
        <v>0</v>
      </c>
      <c r="S23" s="1498">
        <v>6</v>
      </c>
      <c r="T23" s="1496">
        <v>0</v>
      </c>
      <c r="U23" s="1497">
        <v>6</v>
      </c>
    </row>
    <row r="24" spans="1:22" s="76" customFormat="1" x14ac:dyDescent="0.2">
      <c r="A24" s="111"/>
      <c r="B24" s="1493" t="s">
        <v>212</v>
      </c>
      <c r="C24" s="1494" t="s">
        <v>213</v>
      </c>
      <c r="D24" s="1495">
        <v>0</v>
      </c>
      <c r="E24" s="1496">
        <v>0</v>
      </c>
      <c r="F24" s="1497">
        <v>0</v>
      </c>
      <c r="G24" s="1498">
        <v>0</v>
      </c>
      <c r="H24" s="1496">
        <v>0</v>
      </c>
      <c r="I24" s="1497">
        <v>0</v>
      </c>
      <c r="J24" s="1498">
        <v>0</v>
      </c>
      <c r="K24" s="1496">
        <v>0</v>
      </c>
      <c r="L24" s="1497">
        <v>0</v>
      </c>
      <c r="M24" s="1498">
        <v>1</v>
      </c>
      <c r="N24" s="1496">
        <v>0</v>
      </c>
      <c r="O24" s="1497">
        <v>1</v>
      </c>
      <c r="P24" s="1498">
        <v>0</v>
      </c>
      <c r="Q24" s="1496">
        <v>0</v>
      </c>
      <c r="R24" s="1497">
        <v>0</v>
      </c>
      <c r="S24" s="1498">
        <v>1</v>
      </c>
      <c r="T24" s="1496">
        <v>0</v>
      </c>
      <c r="U24" s="1497">
        <v>1</v>
      </c>
    </row>
    <row r="25" spans="1:22" s="76" customFormat="1" x14ac:dyDescent="0.2">
      <c r="A25" s="111"/>
      <c r="B25" s="1493" t="s">
        <v>214</v>
      </c>
      <c r="C25" s="1494" t="s">
        <v>215</v>
      </c>
      <c r="D25" s="1495">
        <v>0</v>
      </c>
      <c r="E25" s="1496">
        <v>0</v>
      </c>
      <c r="F25" s="1497">
        <v>0</v>
      </c>
      <c r="G25" s="1498">
        <v>0</v>
      </c>
      <c r="H25" s="1496">
        <v>0</v>
      </c>
      <c r="I25" s="1497">
        <v>0</v>
      </c>
      <c r="J25" s="1498">
        <v>2</v>
      </c>
      <c r="K25" s="1496">
        <v>0</v>
      </c>
      <c r="L25" s="1497">
        <v>2</v>
      </c>
      <c r="M25" s="1498">
        <v>2</v>
      </c>
      <c r="N25" s="1496">
        <v>0</v>
      </c>
      <c r="O25" s="1497">
        <v>2</v>
      </c>
      <c r="P25" s="1498">
        <v>0</v>
      </c>
      <c r="Q25" s="1496">
        <v>0</v>
      </c>
      <c r="R25" s="1497">
        <v>0</v>
      </c>
      <c r="S25" s="1498">
        <v>4</v>
      </c>
      <c r="T25" s="1496">
        <v>0</v>
      </c>
      <c r="U25" s="1497">
        <v>4</v>
      </c>
    </row>
    <row r="26" spans="1:22" s="76" customFormat="1" ht="37.5" x14ac:dyDescent="0.2">
      <c r="A26" s="111"/>
      <c r="B26" s="1493" t="s">
        <v>218</v>
      </c>
      <c r="C26" s="1494" t="s">
        <v>219</v>
      </c>
      <c r="D26" s="1495">
        <v>0</v>
      </c>
      <c r="E26" s="1496">
        <v>0</v>
      </c>
      <c r="F26" s="1497">
        <v>0</v>
      </c>
      <c r="G26" s="1498">
        <v>0</v>
      </c>
      <c r="H26" s="1496">
        <v>0</v>
      </c>
      <c r="I26" s="1497">
        <v>0</v>
      </c>
      <c r="J26" s="1498">
        <v>2</v>
      </c>
      <c r="K26" s="1496">
        <v>0</v>
      </c>
      <c r="L26" s="1497">
        <v>2</v>
      </c>
      <c r="M26" s="1498">
        <v>2</v>
      </c>
      <c r="N26" s="1496">
        <v>0</v>
      </c>
      <c r="O26" s="1497">
        <v>2</v>
      </c>
      <c r="P26" s="1498">
        <v>0</v>
      </c>
      <c r="Q26" s="1496">
        <v>0</v>
      </c>
      <c r="R26" s="1497">
        <v>0</v>
      </c>
      <c r="S26" s="1498">
        <v>4</v>
      </c>
      <c r="T26" s="1496">
        <v>0</v>
      </c>
      <c r="U26" s="1497">
        <v>4</v>
      </c>
    </row>
    <row r="27" spans="1:22" s="76" customFormat="1" x14ac:dyDescent="0.2">
      <c r="A27" s="111"/>
      <c r="B27" s="1493" t="s">
        <v>220</v>
      </c>
      <c r="C27" s="1494" t="s">
        <v>221</v>
      </c>
      <c r="D27" s="1495">
        <v>20</v>
      </c>
      <c r="E27" s="1496">
        <v>0</v>
      </c>
      <c r="F27" s="1497">
        <v>20</v>
      </c>
      <c r="G27" s="1498">
        <v>20</v>
      </c>
      <c r="H27" s="1496">
        <v>2</v>
      </c>
      <c r="I27" s="1497">
        <v>22</v>
      </c>
      <c r="J27" s="1498">
        <v>10</v>
      </c>
      <c r="K27" s="1496">
        <v>0</v>
      </c>
      <c r="L27" s="1497">
        <v>10</v>
      </c>
      <c r="M27" s="1498">
        <v>25</v>
      </c>
      <c r="N27" s="1496">
        <v>1</v>
      </c>
      <c r="O27" s="1497">
        <v>26</v>
      </c>
      <c r="P27" s="1498">
        <v>0</v>
      </c>
      <c r="Q27" s="1496">
        <v>0</v>
      </c>
      <c r="R27" s="1497">
        <v>0</v>
      </c>
      <c r="S27" s="1498">
        <v>75</v>
      </c>
      <c r="T27" s="1496">
        <v>3</v>
      </c>
      <c r="U27" s="1497">
        <v>78</v>
      </c>
    </row>
    <row r="28" spans="1:22" s="76" customFormat="1" ht="38.25" thickBot="1" x14ac:dyDescent="0.25">
      <c r="A28" s="111"/>
      <c r="B28" s="1493" t="s">
        <v>222</v>
      </c>
      <c r="C28" s="1494" t="s">
        <v>265</v>
      </c>
      <c r="D28" s="1495">
        <v>11</v>
      </c>
      <c r="E28" s="1496">
        <v>0</v>
      </c>
      <c r="F28" s="1497">
        <v>11</v>
      </c>
      <c r="G28" s="1498">
        <v>12</v>
      </c>
      <c r="H28" s="1496">
        <v>1</v>
      </c>
      <c r="I28" s="1497">
        <v>13</v>
      </c>
      <c r="J28" s="1498">
        <v>11</v>
      </c>
      <c r="K28" s="1496">
        <v>0</v>
      </c>
      <c r="L28" s="1497">
        <v>11</v>
      </c>
      <c r="M28" s="1498">
        <v>12</v>
      </c>
      <c r="N28" s="1496">
        <v>0</v>
      </c>
      <c r="O28" s="1497">
        <v>12</v>
      </c>
      <c r="P28" s="1498">
        <v>0</v>
      </c>
      <c r="Q28" s="1496">
        <v>0</v>
      </c>
      <c r="R28" s="1497">
        <v>0</v>
      </c>
      <c r="S28" s="1498">
        <v>46</v>
      </c>
      <c r="T28" s="1496">
        <v>1</v>
      </c>
      <c r="U28" s="1497">
        <v>47</v>
      </c>
    </row>
    <row r="29" spans="1:22" s="115" customFormat="1" ht="21.6" customHeight="1" thickBot="1" x14ac:dyDescent="0.25">
      <c r="A29" s="111"/>
      <c r="B29" s="4138" t="s">
        <v>16</v>
      </c>
      <c r="C29" s="4139"/>
      <c r="D29" s="906">
        <f t="shared" ref="D29:U29" si="1">SUM(D9:D28)</f>
        <v>197</v>
      </c>
      <c r="E29" s="907">
        <f t="shared" si="1"/>
        <v>3</v>
      </c>
      <c r="F29" s="212">
        <f t="shared" si="1"/>
        <v>200</v>
      </c>
      <c r="G29" s="908">
        <f t="shared" si="1"/>
        <v>213</v>
      </c>
      <c r="H29" s="907">
        <f t="shared" si="1"/>
        <v>6</v>
      </c>
      <c r="I29" s="212">
        <f t="shared" si="1"/>
        <v>219</v>
      </c>
      <c r="J29" s="908">
        <f t="shared" si="1"/>
        <v>204</v>
      </c>
      <c r="K29" s="907">
        <f t="shared" si="1"/>
        <v>2</v>
      </c>
      <c r="L29" s="212">
        <f t="shared" si="1"/>
        <v>206</v>
      </c>
      <c r="M29" s="908">
        <f t="shared" si="1"/>
        <v>275</v>
      </c>
      <c r="N29" s="907">
        <f t="shared" si="1"/>
        <v>6</v>
      </c>
      <c r="O29" s="212">
        <f t="shared" si="1"/>
        <v>281</v>
      </c>
      <c r="P29" s="909">
        <f t="shared" si="1"/>
        <v>12</v>
      </c>
      <c r="Q29" s="910">
        <f t="shared" si="1"/>
        <v>0</v>
      </c>
      <c r="R29" s="215">
        <f t="shared" si="1"/>
        <v>12</v>
      </c>
      <c r="S29" s="908">
        <f t="shared" si="1"/>
        <v>901</v>
      </c>
      <c r="T29" s="907">
        <f t="shared" si="1"/>
        <v>17</v>
      </c>
      <c r="U29" s="212">
        <f t="shared" si="1"/>
        <v>918</v>
      </c>
    </row>
    <row r="30" spans="1:22" s="88" customFormat="1" ht="12.75" customHeight="1" x14ac:dyDescent="0.2">
      <c r="A30" s="111"/>
      <c r="B30" s="4136" t="s">
        <v>23</v>
      </c>
      <c r="C30" s="4137"/>
      <c r="D30" s="1499"/>
      <c r="E30" s="223"/>
      <c r="F30" s="185"/>
      <c r="G30" s="223"/>
      <c r="H30" s="223"/>
      <c r="I30" s="185"/>
      <c r="J30" s="223"/>
      <c r="K30" s="223"/>
      <c r="L30" s="185"/>
      <c r="M30" s="223"/>
      <c r="N30" s="223"/>
      <c r="O30" s="185"/>
      <c r="P30" s="223"/>
      <c r="Q30" s="223"/>
      <c r="R30" s="185"/>
      <c r="S30" s="223"/>
      <c r="T30" s="223"/>
      <c r="U30" s="185"/>
      <c r="V30" s="117"/>
    </row>
    <row r="31" spans="1:22" s="88" customFormat="1" ht="25.15" customHeight="1" x14ac:dyDescent="0.2">
      <c r="A31" s="111"/>
      <c r="B31" s="4136" t="s">
        <v>11</v>
      </c>
      <c r="C31" s="4137"/>
      <c r="D31" s="1500"/>
      <c r="E31" s="140"/>
      <c r="F31" s="187"/>
      <c r="G31" s="140"/>
      <c r="H31" s="140"/>
      <c r="I31" s="187"/>
      <c r="J31" s="140"/>
      <c r="K31" s="140"/>
      <c r="L31" s="187"/>
      <c r="M31" s="140"/>
      <c r="N31" s="140"/>
      <c r="O31" s="187"/>
      <c r="P31" s="140"/>
      <c r="Q31" s="140"/>
      <c r="R31" s="187"/>
      <c r="S31" s="140"/>
      <c r="T31" s="140"/>
      <c r="U31" s="187"/>
      <c r="V31" s="70"/>
    </row>
    <row r="32" spans="1:22" s="93" customFormat="1" ht="22.5" customHeight="1" x14ac:dyDescent="0.3">
      <c r="A32" s="228"/>
      <c r="B32" s="1501" t="s">
        <v>182</v>
      </c>
      <c r="C32" s="1502" t="s">
        <v>183</v>
      </c>
      <c r="D32" s="1503">
        <v>16</v>
      </c>
      <c r="E32" s="1504">
        <v>0</v>
      </c>
      <c r="F32" s="1505">
        <v>16</v>
      </c>
      <c r="G32" s="1506">
        <v>16</v>
      </c>
      <c r="H32" s="1504">
        <v>0</v>
      </c>
      <c r="I32" s="1505">
        <v>16</v>
      </c>
      <c r="J32" s="1506">
        <v>18</v>
      </c>
      <c r="K32" s="1504">
        <v>0</v>
      </c>
      <c r="L32" s="1505">
        <v>18</v>
      </c>
      <c r="M32" s="1506">
        <v>15</v>
      </c>
      <c r="N32" s="1504">
        <v>0</v>
      </c>
      <c r="O32" s="1505">
        <v>15</v>
      </c>
      <c r="P32" s="1506">
        <v>0</v>
      </c>
      <c r="Q32" s="1504">
        <v>0</v>
      </c>
      <c r="R32" s="1505">
        <v>0</v>
      </c>
      <c r="S32" s="1506">
        <v>65</v>
      </c>
      <c r="T32" s="1504">
        <v>0</v>
      </c>
      <c r="U32" s="1505">
        <v>65</v>
      </c>
    </row>
    <row r="33" spans="1:21" outlineLevel="1" x14ac:dyDescent="0.3">
      <c r="B33" s="1501" t="s">
        <v>184</v>
      </c>
      <c r="C33" s="1502" t="s">
        <v>185</v>
      </c>
      <c r="D33" s="1503">
        <v>0</v>
      </c>
      <c r="E33" s="1504">
        <v>0</v>
      </c>
      <c r="F33" s="1505">
        <v>0</v>
      </c>
      <c r="G33" s="1506">
        <v>7</v>
      </c>
      <c r="H33" s="1504">
        <v>0</v>
      </c>
      <c r="I33" s="1505">
        <v>7</v>
      </c>
      <c r="J33" s="1506">
        <v>10</v>
      </c>
      <c r="K33" s="1504">
        <v>0</v>
      </c>
      <c r="L33" s="1505">
        <v>10</v>
      </c>
      <c r="M33" s="1506">
        <v>13</v>
      </c>
      <c r="N33" s="1504">
        <v>1</v>
      </c>
      <c r="O33" s="1505">
        <v>14</v>
      </c>
      <c r="P33" s="1506">
        <v>0</v>
      </c>
      <c r="Q33" s="1504">
        <v>0</v>
      </c>
      <c r="R33" s="1505">
        <v>0</v>
      </c>
      <c r="S33" s="1506">
        <v>30</v>
      </c>
      <c r="T33" s="1504">
        <v>1</v>
      </c>
      <c r="U33" s="1505">
        <v>31</v>
      </c>
    </row>
    <row r="34" spans="1:21" outlineLevel="1" x14ac:dyDescent="0.3">
      <c r="A34" s="228"/>
      <c r="B34" s="1501" t="s">
        <v>186</v>
      </c>
      <c r="C34" s="1502" t="s">
        <v>187</v>
      </c>
      <c r="D34" s="1503">
        <v>18</v>
      </c>
      <c r="E34" s="1504">
        <v>3</v>
      </c>
      <c r="F34" s="1505">
        <v>21</v>
      </c>
      <c r="G34" s="1506">
        <v>14</v>
      </c>
      <c r="H34" s="1504">
        <v>1</v>
      </c>
      <c r="I34" s="1505">
        <v>15</v>
      </c>
      <c r="J34" s="1506">
        <v>16</v>
      </c>
      <c r="K34" s="1504">
        <v>1</v>
      </c>
      <c r="L34" s="1505">
        <v>17</v>
      </c>
      <c r="M34" s="1506">
        <v>17</v>
      </c>
      <c r="N34" s="1504">
        <v>1</v>
      </c>
      <c r="O34" s="1505">
        <v>18</v>
      </c>
      <c r="P34" s="1506">
        <v>0</v>
      </c>
      <c r="Q34" s="1504">
        <v>0</v>
      </c>
      <c r="R34" s="1505">
        <v>0</v>
      </c>
      <c r="S34" s="1506">
        <v>65</v>
      </c>
      <c r="T34" s="1504">
        <v>6</v>
      </c>
      <c r="U34" s="1505">
        <v>71</v>
      </c>
    </row>
    <row r="35" spans="1:21" outlineLevel="1" x14ac:dyDescent="0.3">
      <c r="B35" s="1501" t="s">
        <v>188</v>
      </c>
      <c r="C35" s="1502" t="s">
        <v>189</v>
      </c>
      <c r="D35" s="1503">
        <v>14</v>
      </c>
      <c r="E35" s="1504">
        <v>0</v>
      </c>
      <c r="F35" s="1505">
        <v>14</v>
      </c>
      <c r="G35" s="1506">
        <v>14</v>
      </c>
      <c r="H35" s="1504">
        <v>1</v>
      </c>
      <c r="I35" s="1505">
        <v>15</v>
      </c>
      <c r="J35" s="1506">
        <v>12</v>
      </c>
      <c r="K35" s="1504">
        <v>1</v>
      </c>
      <c r="L35" s="1505">
        <v>13</v>
      </c>
      <c r="M35" s="1506">
        <v>20</v>
      </c>
      <c r="N35" s="1504">
        <v>0</v>
      </c>
      <c r="O35" s="1505">
        <v>20</v>
      </c>
      <c r="P35" s="1506">
        <v>0</v>
      </c>
      <c r="Q35" s="1504">
        <v>0</v>
      </c>
      <c r="R35" s="1505">
        <v>0</v>
      </c>
      <c r="S35" s="1506">
        <v>60</v>
      </c>
      <c r="T35" s="1504">
        <v>2</v>
      </c>
      <c r="U35" s="1505">
        <v>62</v>
      </c>
    </row>
    <row r="36" spans="1:21" outlineLevel="1" x14ac:dyDescent="0.3">
      <c r="A36" s="228"/>
      <c r="B36" s="1501" t="s">
        <v>190</v>
      </c>
      <c r="C36" s="1502" t="s">
        <v>191</v>
      </c>
      <c r="D36" s="1503">
        <v>8</v>
      </c>
      <c r="E36" s="1504">
        <v>0</v>
      </c>
      <c r="F36" s="1505">
        <v>8</v>
      </c>
      <c r="G36" s="1506">
        <v>9</v>
      </c>
      <c r="H36" s="1504">
        <v>0</v>
      </c>
      <c r="I36" s="1505">
        <v>9</v>
      </c>
      <c r="J36" s="1506">
        <v>13</v>
      </c>
      <c r="K36" s="1504">
        <v>0</v>
      </c>
      <c r="L36" s="1505">
        <v>13</v>
      </c>
      <c r="M36" s="1506">
        <v>14</v>
      </c>
      <c r="N36" s="1504">
        <v>0</v>
      </c>
      <c r="O36" s="1505">
        <v>14</v>
      </c>
      <c r="P36" s="1506">
        <v>0</v>
      </c>
      <c r="Q36" s="1504">
        <v>0</v>
      </c>
      <c r="R36" s="1505">
        <v>0</v>
      </c>
      <c r="S36" s="1506">
        <v>44</v>
      </c>
      <c r="T36" s="1504">
        <v>0</v>
      </c>
      <c r="U36" s="1505">
        <v>44</v>
      </c>
    </row>
    <row r="37" spans="1:21" outlineLevel="1" x14ac:dyDescent="0.3">
      <c r="B37" s="1501" t="s">
        <v>192</v>
      </c>
      <c r="C37" s="1502" t="s">
        <v>193</v>
      </c>
      <c r="D37" s="1503">
        <v>31</v>
      </c>
      <c r="E37" s="1504">
        <v>0</v>
      </c>
      <c r="F37" s="1505">
        <v>31</v>
      </c>
      <c r="G37" s="1506">
        <v>23</v>
      </c>
      <c r="H37" s="1504">
        <v>0</v>
      </c>
      <c r="I37" s="1505">
        <v>23</v>
      </c>
      <c r="J37" s="1506">
        <v>34</v>
      </c>
      <c r="K37" s="1504">
        <v>0</v>
      </c>
      <c r="L37" s="1505">
        <v>34</v>
      </c>
      <c r="M37" s="1506">
        <v>45</v>
      </c>
      <c r="N37" s="1504">
        <v>0</v>
      </c>
      <c r="O37" s="1505">
        <v>45</v>
      </c>
      <c r="P37" s="1506">
        <v>0</v>
      </c>
      <c r="Q37" s="1504">
        <v>0</v>
      </c>
      <c r="R37" s="1505">
        <v>0</v>
      </c>
      <c r="S37" s="1506">
        <v>133</v>
      </c>
      <c r="T37" s="1504">
        <v>0</v>
      </c>
      <c r="U37" s="1505">
        <v>133</v>
      </c>
    </row>
    <row r="38" spans="1:21" outlineLevel="1" x14ac:dyDescent="0.3">
      <c r="A38" s="228"/>
      <c r="B38" s="1501" t="s">
        <v>194</v>
      </c>
      <c r="C38" s="1502" t="s">
        <v>195</v>
      </c>
      <c r="D38" s="1503">
        <v>7</v>
      </c>
      <c r="E38" s="1504">
        <v>0</v>
      </c>
      <c r="F38" s="1505">
        <v>7</v>
      </c>
      <c r="G38" s="1506">
        <v>16</v>
      </c>
      <c r="H38" s="1504">
        <v>0</v>
      </c>
      <c r="I38" s="1505">
        <v>16</v>
      </c>
      <c r="J38" s="1506">
        <v>10</v>
      </c>
      <c r="K38" s="1504">
        <v>0</v>
      </c>
      <c r="L38" s="1505">
        <v>10</v>
      </c>
      <c r="M38" s="1506">
        <v>13</v>
      </c>
      <c r="N38" s="1504">
        <v>0</v>
      </c>
      <c r="O38" s="1505">
        <v>13</v>
      </c>
      <c r="P38" s="1506">
        <v>0</v>
      </c>
      <c r="Q38" s="1504">
        <v>0</v>
      </c>
      <c r="R38" s="1505">
        <v>0</v>
      </c>
      <c r="S38" s="1506">
        <v>46</v>
      </c>
      <c r="T38" s="1504">
        <v>0</v>
      </c>
      <c r="U38" s="1505">
        <v>46</v>
      </c>
    </row>
    <row r="39" spans="1:21" outlineLevel="1" x14ac:dyDescent="0.3">
      <c r="B39" s="1501" t="s">
        <v>196</v>
      </c>
      <c r="C39" s="1502" t="s">
        <v>197</v>
      </c>
      <c r="D39" s="1503">
        <v>14</v>
      </c>
      <c r="E39" s="1504">
        <v>0</v>
      </c>
      <c r="F39" s="1505">
        <v>14</v>
      </c>
      <c r="G39" s="1506">
        <v>11</v>
      </c>
      <c r="H39" s="1504">
        <v>0</v>
      </c>
      <c r="I39" s="1505">
        <v>11</v>
      </c>
      <c r="J39" s="1506">
        <v>5</v>
      </c>
      <c r="K39" s="1504">
        <v>0</v>
      </c>
      <c r="L39" s="1505">
        <v>5</v>
      </c>
      <c r="M39" s="1506">
        <v>12</v>
      </c>
      <c r="N39" s="1504">
        <v>0</v>
      </c>
      <c r="O39" s="1505">
        <v>12</v>
      </c>
      <c r="P39" s="1506">
        <v>12</v>
      </c>
      <c r="Q39" s="1504">
        <v>0</v>
      </c>
      <c r="R39" s="1505">
        <v>12</v>
      </c>
      <c r="S39" s="1506">
        <v>54</v>
      </c>
      <c r="T39" s="1504">
        <v>0</v>
      </c>
      <c r="U39" s="1505">
        <v>54</v>
      </c>
    </row>
    <row r="40" spans="1:21" outlineLevel="1" x14ac:dyDescent="0.3">
      <c r="A40" s="228"/>
      <c r="B40" s="1501" t="s">
        <v>198</v>
      </c>
      <c r="C40" s="1502" t="s">
        <v>199</v>
      </c>
      <c r="D40" s="1503">
        <v>30</v>
      </c>
      <c r="E40" s="1504">
        <v>0</v>
      </c>
      <c r="F40" s="1505">
        <v>30</v>
      </c>
      <c r="G40" s="1506">
        <v>36</v>
      </c>
      <c r="H40" s="1504">
        <v>1</v>
      </c>
      <c r="I40" s="1505">
        <v>37</v>
      </c>
      <c r="J40" s="1506">
        <v>27</v>
      </c>
      <c r="K40" s="1504">
        <v>0</v>
      </c>
      <c r="L40" s="1505">
        <v>27</v>
      </c>
      <c r="M40" s="1506">
        <v>39</v>
      </c>
      <c r="N40" s="1504">
        <v>1</v>
      </c>
      <c r="O40" s="1505">
        <v>40</v>
      </c>
      <c r="P40" s="1506">
        <v>0</v>
      </c>
      <c r="Q40" s="1504">
        <v>0</v>
      </c>
      <c r="R40" s="1505">
        <v>0</v>
      </c>
      <c r="S40" s="1506">
        <v>132</v>
      </c>
      <c r="T40" s="1504">
        <v>2</v>
      </c>
      <c r="U40" s="1505">
        <v>134</v>
      </c>
    </row>
    <row r="41" spans="1:21" outlineLevel="1" x14ac:dyDescent="0.3">
      <c r="B41" s="1501" t="s">
        <v>200</v>
      </c>
      <c r="C41" s="1502" t="s">
        <v>201</v>
      </c>
      <c r="D41" s="1503">
        <v>15</v>
      </c>
      <c r="E41" s="1504">
        <v>0</v>
      </c>
      <c r="F41" s="1505">
        <v>15</v>
      </c>
      <c r="G41" s="1506">
        <v>12</v>
      </c>
      <c r="H41" s="1504">
        <v>0</v>
      </c>
      <c r="I41" s="1505">
        <v>12</v>
      </c>
      <c r="J41" s="1506">
        <v>10</v>
      </c>
      <c r="K41" s="1504">
        <v>0</v>
      </c>
      <c r="L41" s="1505">
        <v>10</v>
      </c>
      <c r="M41" s="1506">
        <v>8</v>
      </c>
      <c r="N41" s="1504">
        <v>0</v>
      </c>
      <c r="O41" s="1505">
        <v>8</v>
      </c>
      <c r="P41" s="1506">
        <v>0</v>
      </c>
      <c r="Q41" s="1504">
        <v>0</v>
      </c>
      <c r="R41" s="1505">
        <v>0</v>
      </c>
      <c r="S41" s="1506">
        <v>45</v>
      </c>
      <c r="T41" s="1504">
        <v>0</v>
      </c>
      <c r="U41" s="1505">
        <v>45</v>
      </c>
    </row>
    <row r="42" spans="1:21" outlineLevel="1" x14ac:dyDescent="0.3">
      <c r="A42" s="228"/>
      <c r="B42" s="1501" t="s">
        <v>202</v>
      </c>
      <c r="C42" s="1502" t="s">
        <v>203</v>
      </c>
      <c r="D42" s="1503">
        <v>3</v>
      </c>
      <c r="E42" s="1504">
        <v>0</v>
      </c>
      <c r="F42" s="1505">
        <v>3</v>
      </c>
      <c r="G42" s="1506">
        <v>5</v>
      </c>
      <c r="H42" s="1504">
        <v>0</v>
      </c>
      <c r="I42" s="1505">
        <v>5</v>
      </c>
      <c r="J42" s="1506">
        <v>6</v>
      </c>
      <c r="K42" s="1504">
        <v>0</v>
      </c>
      <c r="L42" s="1505">
        <v>6</v>
      </c>
      <c r="M42" s="1506">
        <v>4</v>
      </c>
      <c r="N42" s="1504">
        <v>0</v>
      </c>
      <c r="O42" s="1505">
        <v>4</v>
      </c>
      <c r="P42" s="1506">
        <v>0</v>
      </c>
      <c r="Q42" s="1504">
        <v>0</v>
      </c>
      <c r="R42" s="1505">
        <v>0</v>
      </c>
      <c r="S42" s="1506">
        <v>18</v>
      </c>
      <c r="T42" s="1504">
        <v>0</v>
      </c>
      <c r="U42" s="1505">
        <v>18</v>
      </c>
    </row>
    <row r="43" spans="1:21" outlineLevel="1" x14ac:dyDescent="0.3">
      <c r="B43" s="1501" t="s">
        <v>204</v>
      </c>
      <c r="C43" s="1502" t="s">
        <v>205</v>
      </c>
      <c r="D43" s="1503">
        <v>0</v>
      </c>
      <c r="E43" s="1504">
        <v>0</v>
      </c>
      <c r="F43" s="1505">
        <v>0</v>
      </c>
      <c r="G43" s="1506">
        <v>0</v>
      </c>
      <c r="H43" s="1504">
        <v>0</v>
      </c>
      <c r="I43" s="1505">
        <v>0</v>
      </c>
      <c r="J43" s="1506">
        <v>0</v>
      </c>
      <c r="K43" s="1504">
        <v>0</v>
      </c>
      <c r="L43" s="1505">
        <v>0</v>
      </c>
      <c r="M43" s="1506">
        <v>15</v>
      </c>
      <c r="N43" s="1504">
        <v>2</v>
      </c>
      <c r="O43" s="1505">
        <v>17</v>
      </c>
      <c r="P43" s="1506">
        <v>0</v>
      </c>
      <c r="Q43" s="1504">
        <v>0</v>
      </c>
      <c r="R43" s="1505">
        <v>0</v>
      </c>
      <c r="S43" s="1506">
        <v>15</v>
      </c>
      <c r="T43" s="1504">
        <v>2</v>
      </c>
      <c r="U43" s="1505">
        <v>17</v>
      </c>
    </row>
    <row r="44" spans="1:21" outlineLevel="1" x14ac:dyDescent="0.3">
      <c r="A44" s="228"/>
      <c r="B44" s="1501" t="s">
        <v>206</v>
      </c>
      <c r="C44" s="1502" t="s">
        <v>207</v>
      </c>
      <c r="D44" s="1503">
        <v>0</v>
      </c>
      <c r="E44" s="1504">
        <v>0</v>
      </c>
      <c r="F44" s="1505">
        <v>0</v>
      </c>
      <c r="G44" s="1506">
        <v>11</v>
      </c>
      <c r="H44" s="1504">
        <v>0</v>
      </c>
      <c r="I44" s="1505">
        <v>11</v>
      </c>
      <c r="J44" s="1506">
        <v>8</v>
      </c>
      <c r="K44" s="1504">
        <v>0</v>
      </c>
      <c r="L44" s="1505">
        <v>8</v>
      </c>
      <c r="M44" s="1506">
        <v>9</v>
      </c>
      <c r="N44" s="1504">
        <v>0</v>
      </c>
      <c r="O44" s="1505">
        <v>9</v>
      </c>
      <c r="P44" s="1506">
        <v>0</v>
      </c>
      <c r="Q44" s="1504">
        <v>0</v>
      </c>
      <c r="R44" s="1505">
        <v>0</v>
      </c>
      <c r="S44" s="1506">
        <v>28</v>
      </c>
      <c r="T44" s="1504">
        <v>0</v>
      </c>
      <c r="U44" s="1505">
        <v>28</v>
      </c>
    </row>
    <row r="45" spans="1:21" outlineLevel="1" x14ac:dyDescent="0.3">
      <c r="B45" s="1501" t="s">
        <v>208</v>
      </c>
      <c r="C45" s="1502" t="s">
        <v>209</v>
      </c>
      <c r="D45" s="1503">
        <v>0</v>
      </c>
      <c r="E45" s="1504">
        <v>0</v>
      </c>
      <c r="F45" s="1505">
        <v>0</v>
      </c>
      <c r="G45" s="1506">
        <v>0</v>
      </c>
      <c r="H45" s="1504">
        <v>0</v>
      </c>
      <c r="I45" s="1505">
        <v>0</v>
      </c>
      <c r="J45" s="1506">
        <v>2</v>
      </c>
      <c r="K45" s="1504">
        <v>0</v>
      </c>
      <c r="L45" s="1505">
        <v>2</v>
      </c>
      <c r="M45" s="1506">
        <v>2</v>
      </c>
      <c r="N45" s="1504">
        <v>0</v>
      </c>
      <c r="O45" s="1505">
        <v>2</v>
      </c>
      <c r="P45" s="1506">
        <v>0</v>
      </c>
      <c r="Q45" s="1504">
        <v>0</v>
      </c>
      <c r="R45" s="1505">
        <v>0</v>
      </c>
      <c r="S45" s="1506">
        <v>4</v>
      </c>
      <c r="T45" s="1504">
        <v>0</v>
      </c>
      <c r="U45" s="1505">
        <v>4</v>
      </c>
    </row>
    <row r="46" spans="1:21" outlineLevel="1" x14ac:dyDescent="0.3">
      <c r="A46" s="228"/>
      <c r="B46" s="1501" t="s">
        <v>210</v>
      </c>
      <c r="C46" s="1502" t="s">
        <v>211</v>
      </c>
      <c r="D46" s="1503">
        <v>0</v>
      </c>
      <c r="E46" s="1504">
        <v>0</v>
      </c>
      <c r="F46" s="1505">
        <v>0</v>
      </c>
      <c r="G46" s="1506">
        <v>0</v>
      </c>
      <c r="H46" s="1504">
        <v>0</v>
      </c>
      <c r="I46" s="1505">
        <v>0</v>
      </c>
      <c r="J46" s="1506">
        <v>3</v>
      </c>
      <c r="K46" s="1504">
        <v>0</v>
      </c>
      <c r="L46" s="1505">
        <v>3</v>
      </c>
      <c r="M46" s="1506">
        <v>3</v>
      </c>
      <c r="N46" s="1504">
        <v>0</v>
      </c>
      <c r="O46" s="1505">
        <v>3</v>
      </c>
      <c r="P46" s="1506">
        <v>0</v>
      </c>
      <c r="Q46" s="1504">
        <v>0</v>
      </c>
      <c r="R46" s="1505">
        <v>0</v>
      </c>
      <c r="S46" s="1506">
        <v>6</v>
      </c>
      <c r="T46" s="1504">
        <v>0</v>
      </c>
      <c r="U46" s="1505">
        <v>6</v>
      </c>
    </row>
    <row r="47" spans="1:21" outlineLevel="1" x14ac:dyDescent="0.3">
      <c r="B47" s="1501" t="s">
        <v>212</v>
      </c>
      <c r="C47" s="1502" t="s">
        <v>213</v>
      </c>
      <c r="D47" s="1503">
        <v>0</v>
      </c>
      <c r="E47" s="1504">
        <v>0</v>
      </c>
      <c r="F47" s="1505">
        <v>0</v>
      </c>
      <c r="G47" s="1506">
        <v>0</v>
      </c>
      <c r="H47" s="1504">
        <v>0</v>
      </c>
      <c r="I47" s="1505">
        <v>0</v>
      </c>
      <c r="J47" s="1506">
        <v>0</v>
      </c>
      <c r="K47" s="1504">
        <v>0</v>
      </c>
      <c r="L47" s="1505">
        <v>0</v>
      </c>
      <c r="M47" s="1506">
        <v>1</v>
      </c>
      <c r="N47" s="1504">
        <v>0</v>
      </c>
      <c r="O47" s="1505">
        <v>1</v>
      </c>
      <c r="P47" s="1506">
        <v>0</v>
      </c>
      <c r="Q47" s="1504">
        <v>0</v>
      </c>
      <c r="R47" s="1505">
        <v>0</v>
      </c>
      <c r="S47" s="1506">
        <v>1</v>
      </c>
      <c r="T47" s="1504">
        <v>0</v>
      </c>
      <c r="U47" s="1505">
        <v>1</v>
      </c>
    </row>
    <row r="48" spans="1:21" outlineLevel="1" x14ac:dyDescent="0.3">
      <c r="A48" s="228"/>
      <c r="B48" s="1501" t="s">
        <v>214</v>
      </c>
      <c r="C48" s="1502" t="s">
        <v>215</v>
      </c>
      <c r="D48" s="1503">
        <v>0</v>
      </c>
      <c r="E48" s="1504">
        <v>0</v>
      </c>
      <c r="F48" s="1505">
        <v>0</v>
      </c>
      <c r="G48" s="1506">
        <v>0</v>
      </c>
      <c r="H48" s="1504">
        <v>0</v>
      </c>
      <c r="I48" s="1505">
        <v>0</v>
      </c>
      <c r="J48" s="1506">
        <v>2</v>
      </c>
      <c r="K48" s="1504">
        <v>0</v>
      </c>
      <c r="L48" s="1505">
        <v>2</v>
      </c>
      <c r="M48" s="1506">
        <v>2</v>
      </c>
      <c r="N48" s="1504">
        <v>0</v>
      </c>
      <c r="O48" s="1505">
        <v>2</v>
      </c>
      <c r="P48" s="1506">
        <v>0</v>
      </c>
      <c r="Q48" s="1504">
        <v>0</v>
      </c>
      <c r="R48" s="1505">
        <v>0</v>
      </c>
      <c r="S48" s="1506">
        <v>4</v>
      </c>
      <c r="T48" s="1504">
        <v>0</v>
      </c>
      <c r="U48" s="1505">
        <v>4</v>
      </c>
    </row>
    <row r="49" spans="1:21" outlineLevel="1" x14ac:dyDescent="0.3">
      <c r="B49" s="1501" t="s">
        <v>218</v>
      </c>
      <c r="C49" s="1502" t="s">
        <v>219</v>
      </c>
      <c r="D49" s="1503">
        <v>0</v>
      </c>
      <c r="E49" s="1504">
        <v>0</v>
      </c>
      <c r="F49" s="1505">
        <v>0</v>
      </c>
      <c r="G49" s="1506">
        <v>0</v>
      </c>
      <c r="H49" s="1504">
        <v>0</v>
      </c>
      <c r="I49" s="1505">
        <v>0</v>
      </c>
      <c r="J49" s="1506">
        <v>2</v>
      </c>
      <c r="K49" s="1504">
        <v>0</v>
      </c>
      <c r="L49" s="1505">
        <v>2</v>
      </c>
      <c r="M49" s="1506">
        <v>2</v>
      </c>
      <c r="N49" s="1504">
        <v>0</v>
      </c>
      <c r="O49" s="1505">
        <v>2</v>
      </c>
      <c r="P49" s="1506">
        <v>0</v>
      </c>
      <c r="Q49" s="1504">
        <v>0</v>
      </c>
      <c r="R49" s="1505">
        <v>0</v>
      </c>
      <c r="S49" s="1506">
        <v>4</v>
      </c>
      <c r="T49" s="1504">
        <v>0</v>
      </c>
      <c r="U49" s="1505">
        <v>4</v>
      </c>
    </row>
    <row r="50" spans="1:21" outlineLevel="1" x14ac:dyDescent="0.3">
      <c r="A50" s="228"/>
      <c r="B50" s="1501" t="s">
        <v>220</v>
      </c>
      <c r="C50" s="1502" t="s">
        <v>221</v>
      </c>
      <c r="D50" s="1503">
        <v>19</v>
      </c>
      <c r="E50" s="1504">
        <v>0</v>
      </c>
      <c r="F50" s="1505">
        <v>19</v>
      </c>
      <c r="G50" s="1506">
        <v>20</v>
      </c>
      <c r="H50" s="1504">
        <v>2</v>
      </c>
      <c r="I50" s="1505">
        <v>22</v>
      </c>
      <c r="J50" s="1506">
        <v>9</v>
      </c>
      <c r="K50" s="1504">
        <v>0</v>
      </c>
      <c r="L50" s="1505">
        <v>9</v>
      </c>
      <c r="M50" s="1506">
        <v>24</v>
      </c>
      <c r="N50" s="1504">
        <v>1</v>
      </c>
      <c r="O50" s="1505">
        <v>25</v>
      </c>
      <c r="P50" s="1506">
        <v>0</v>
      </c>
      <c r="Q50" s="1504">
        <v>0</v>
      </c>
      <c r="R50" s="1505">
        <v>0</v>
      </c>
      <c r="S50" s="1506">
        <v>72</v>
      </c>
      <c r="T50" s="1504">
        <v>3</v>
      </c>
      <c r="U50" s="1505">
        <v>75</v>
      </c>
    </row>
    <row r="51" spans="1:21" ht="19.5" outlineLevel="1" thickBot="1" x14ac:dyDescent="0.35">
      <c r="B51" s="1501" t="s">
        <v>222</v>
      </c>
      <c r="C51" s="1502" t="s">
        <v>265</v>
      </c>
      <c r="D51" s="1503">
        <v>11</v>
      </c>
      <c r="E51" s="1504">
        <v>0</v>
      </c>
      <c r="F51" s="1505">
        <v>11</v>
      </c>
      <c r="G51" s="1506">
        <v>12</v>
      </c>
      <c r="H51" s="1504">
        <v>1</v>
      </c>
      <c r="I51" s="1505">
        <v>13</v>
      </c>
      <c r="J51" s="1506">
        <v>9</v>
      </c>
      <c r="K51" s="1504">
        <v>0</v>
      </c>
      <c r="L51" s="1505">
        <v>9</v>
      </c>
      <c r="M51" s="1506">
        <v>12</v>
      </c>
      <c r="N51" s="1504">
        <v>0</v>
      </c>
      <c r="O51" s="1505">
        <v>12</v>
      </c>
      <c r="P51" s="1506">
        <v>0</v>
      </c>
      <c r="Q51" s="1504">
        <v>0</v>
      </c>
      <c r="R51" s="1505">
        <v>0</v>
      </c>
      <c r="S51" s="1506">
        <v>44</v>
      </c>
      <c r="T51" s="1504">
        <v>1</v>
      </c>
      <c r="U51" s="1505">
        <v>45</v>
      </c>
    </row>
    <row r="52" spans="1:21" ht="23.1" customHeight="1" thickBot="1" x14ac:dyDescent="0.25">
      <c r="B52" s="4142" t="s">
        <v>8</v>
      </c>
      <c r="C52" s="4143"/>
      <c r="D52" s="906">
        <f t="shared" ref="D52:U52" si="2">SUM(D32:D51)</f>
        <v>186</v>
      </c>
      <c r="E52" s="907">
        <f t="shared" si="2"/>
        <v>3</v>
      </c>
      <c r="F52" s="212">
        <f t="shared" si="2"/>
        <v>189</v>
      </c>
      <c r="G52" s="908">
        <f t="shared" si="2"/>
        <v>206</v>
      </c>
      <c r="H52" s="907">
        <f t="shared" si="2"/>
        <v>6</v>
      </c>
      <c r="I52" s="212">
        <f t="shared" si="2"/>
        <v>212</v>
      </c>
      <c r="J52" s="908">
        <f t="shared" si="2"/>
        <v>196</v>
      </c>
      <c r="K52" s="907">
        <f t="shared" si="2"/>
        <v>2</v>
      </c>
      <c r="L52" s="212">
        <f t="shared" si="2"/>
        <v>198</v>
      </c>
      <c r="M52" s="908">
        <f t="shared" si="2"/>
        <v>270</v>
      </c>
      <c r="N52" s="907">
        <f t="shared" si="2"/>
        <v>6</v>
      </c>
      <c r="O52" s="212">
        <f t="shared" si="2"/>
        <v>276</v>
      </c>
      <c r="P52" s="917">
        <f t="shared" si="2"/>
        <v>12</v>
      </c>
      <c r="Q52" s="909">
        <f t="shared" si="2"/>
        <v>0</v>
      </c>
      <c r="R52" s="215">
        <f t="shared" si="2"/>
        <v>12</v>
      </c>
      <c r="S52" s="908">
        <f t="shared" si="2"/>
        <v>870</v>
      </c>
      <c r="T52" s="907">
        <f t="shared" si="2"/>
        <v>17</v>
      </c>
      <c r="U52" s="212">
        <f t="shared" si="2"/>
        <v>887</v>
      </c>
    </row>
    <row r="53" spans="1:21" ht="23.1" customHeight="1" x14ac:dyDescent="0.2">
      <c r="B53" s="4144" t="s">
        <v>25</v>
      </c>
      <c r="C53" s="4145"/>
      <c r="D53" s="1507"/>
      <c r="E53" s="1508"/>
      <c r="F53" s="1509"/>
      <c r="G53" s="1508"/>
      <c r="H53" s="1508"/>
      <c r="I53" s="1509"/>
      <c r="J53" s="1508"/>
      <c r="K53" s="1508"/>
      <c r="L53" s="1509"/>
      <c r="M53" s="1508"/>
      <c r="N53" s="1508"/>
      <c r="O53" s="1509"/>
      <c r="P53" s="1510"/>
      <c r="Q53" s="1510"/>
      <c r="R53" s="1511"/>
      <c r="S53" s="1508"/>
      <c r="T53" s="1508"/>
      <c r="U53" s="1509"/>
    </row>
    <row r="54" spans="1:21" x14ac:dyDescent="0.3">
      <c r="B54" s="1501" t="s">
        <v>182</v>
      </c>
      <c r="C54" s="1502" t="s">
        <v>183</v>
      </c>
      <c r="D54" s="1503">
        <v>3</v>
      </c>
      <c r="E54" s="1504">
        <v>0</v>
      </c>
      <c r="F54" s="1505">
        <v>3</v>
      </c>
      <c r="G54" s="1506">
        <v>1</v>
      </c>
      <c r="H54" s="1504">
        <v>0</v>
      </c>
      <c r="I54" s="1505">
        <v>1</v>
      </c>
      <c r="J54" s="1506">
        <v>1</v>
      </c>
      <c r="K54" s="1504">
        <v>0</v>
      </c>
      <c r="L54" s="1505">
        <v>1</v>
      </c>
      <c r="M54" s="1506">
        <v>1</v>
      </c>
      <c r="N54" s="1504">
        <v>0</v>
      </c>
      <c r="O54" s="1505">
        <v>1</v>
      </c>
      <c r="P54" s="1506">
        <v>0</v>
      </c>
      <c r="Q54" s="1504">
        <v>0</v>
      </c>
      <c r="R54" s="1505">
        <v>0</v>
      </c>
      <c r="S54" s="1506">
        <v>6</v>
      </c>
      <c r="T54" s="1504">
        <v>0</v>
      </c>
      <c r="U54" s="1505">
        <v>6</v>
      </c>
    </row>
    <row r="55" spans="1:21" outlineLevel="1" x14ac:dyDescent="0.3">
      <c r="B55" s="1501" t="s">
        <v>186</v>
      </c>
      <c r="C55" s="1502" t="s">
        <v>187</v>
      </c>
      <c r="D55" s="1503">
        <v>1</v>
      </c>
      <c r="E55" s="1504">
        <v>0</v>
      </c>
      <c r="F55" s="1505">
        <v>1</v>
      </c>
      <c r="G55" s="1506">
        <v>0</v>
      </c>
      <c r="H55" s="1504">
        <v>0</v>
      </c>
      <c r="I55" s="1505">
        <v>0</v>
      </c>
      <c r="J55" s="1506">
        <v>0</v>
      </c>
      <c r="K55" s="1504">
        <v>0</v>
      </c>
      <c r="L55" s="1505">
        <v>0</v>
      </c>
      <c r="M55" s="1506">
        <v>0</v>
      </c>
      <c r="N55" s="1504">
        <v>0</v>
      </c>
      <c r="O55" s="1505">
        <v>0</v>
      </c>
      <c r="P55" s="1506">
        <v>0</v>
      </c>
      <c r="Q55" s="1504">
        <v>0</v>
      </c>
      <c r="R55" s="1505">
        <v>0</v>
      </c>
      <c r="S55" s="1506">
        <v>1</v>
      </c>
      <c r="T55" s="1504">
        <v>0</v>
      </c>
      <c r="U55" s="1505">
        <v>1</v>
      </c>
    </row>
    <row r="56" spans="1:21" outlineLevel="1" x14ac:dyDescent="0.3">
      <c r="B56" s="1501" t="s">
        <v>188</v>
      </c>
      <c r="C56" s="1502" t="s">
        <v>189</v>
      </c>
      <c r="D56" s="1503">
        <v>1</v>
      </c>
      <c r="E56" s="1504">
        <v>0</v>
      </c>
      <c r="F56" s="1505">
        <v>1</v>
      </c>
      <c r="G56" s="1506">
        <v>0</v>
      </c>
      <c r="H56" s="1504">
        <v>0</v>
      </c>
      <c r="I56" s="1505">
        <v>0</v>
      </c>
      <c r="J56" s="1506">
        <v>0</v>
      </c>
      <c r="K56" s="1504">
        <v>0</v>
      </c>
      <c r="L56" s="1505">
        <v>0</v>
      </c>
      <c r="M56" s="1506">
        <v>1</v>
      </c>
      <c r="N56" s="1504">
        <v>0</v>
      </c>
      <c r="O56" s="1505">
        <v>1</v>
      </c>
      <c r="P56" s="1506">
        <v>0</v>
      </c>
      <c r="Q56" s="1504">
        <v>0</v>
      </c>
      <c r="R56" s="1505">
        <v>0</v>
      </c>
      <c r="S56" s="1506">
        <v>2</v>
      </c>
      <c r="T56" s="1504">
        <v>0</v>
      </c>
      <c r="U56" s="1505">
        <v>2</v>
      </c>
    </row>
    <row r="57" spans="1:21" outlineLevel="1" x14ac:dyDescent="0.3">
      <c r="B57" s="1501" t="s">
        <v>190</v>
      </c>
      <c r="C57" s="1502" t="s">
        <v>191</v>
      </c>
      <c r="D57" s="1503">
        <v>2</v>
      </c>
      <c r="E57" s="1504">
        <v>0</v>
      </c>
      <c r="F57" s="1505">
        <v>2</v>
      </c>
      <c r="G57" s="1506">
        <v>1</v>
      </c>
      <c r="H57" s="1504">
        <v>0</v>
      </c>
      <c r="I57" s="1505">
        <v>1</v>
      </c>
      <c r="J57" s="1506">
        <v>1</v>
      </c>
      <c r="K57" s="1504">
        <v>0</v>
      </c>
      <c r="L57" s="1505">
        <v>1</v>
      </c>
      <c r="M57" s="1506">
        <v>0</v>
      </c>
      <c r="N57" s="1504">
        <v>0</v>
      </c>
      <c r="O57" s="1505">
        <v>0</v>
      </c>
      <c r="P57" s="1506">
        <v>0</v>
      </c>
      <c r="Q57" s="1504">
        <v>0</v>
      </c>
      <c r="R57" s="1505">
        <v>0</v>
      </c>
      <c r="S57" s="1506">
        <v>4</v>
      </c>
      <c r="T57" s="1504">
        <v>0</v>
      </c>
      <c r="U57" s="1505">
        <v>4</v>
      </c>
    </row>
    <row r="58" spans="1:21" outlineLevel="1" x14ac:dyDescent="0.3">
      <c r="B58" s="1501" t="s">
        <v>192</v>
      </c>
      <c r="C58" s="1502" t="s">
        <v>193</v>
      </c>
      <c r="D58" s="1503">
        <v>2</v>
      </c>
      <c r="E58" s="1504">
        <v>0</v>
      </c>
      <c r="F58" s="1505">
        <v>2</v>
      </c>
      <c r="G58" s="1506">
        <v>5</v>
      </c>
      <c r="H58" s="1504">
        <v>0</v>
      </c>
      <c r="I58" s="1505">
        <v>5</v>
      </c>
      <c r="J58" s="1506">
        <v>0</v>
      </c>
      <c r="K58" s="1504">
        <v>0</v>
      </c>
      <c r="L58" s="1505">
        <v>0</v>
      </c>
      <c r="M58" s="1506">
        <v>0</v>
      </c>
      <c r="N58" s="1504">
        <v>0</v>
      </c>
      <c r="O58" s="1505">
        <v>0</v>
      </c>
      <c r="P58" s="1506">
        <v>0</v>
      </c>
      <c r="Q58" s="1504">
        <v>0</v>
      </c>
      <c r="R58" s="1505">
        <v>0</v>
      </c>
      <c r="S58" s="1506">
        <v>7</v>
      </c>
      <c r="T58" s="1504">
        <v>0</v>
      </c>
      <c r="U58" s="1505">
        <v>7</v>
      </c>
    </row>
    <row r="59" spans="1:21" outlineLevel="1" x14ac:dyDescent="0.3">
      <c r="B59" s="1501" t="s">
        <v>198</v>
      </c>
      <c r="C59" s="1502" t="s">
        <v>199</v>
      </c>
      <c r="D59" s="1503">
        <v>0</v>
      </c>
      <c r="E59" s="1504">
        <v>0</v>
      </c>
      <c r="F59" s="1505">
        <v>0</v>
      </c>
      <c r="G59" s="1506">
        <v>0</v>
      </c>
      <c r="H59" s="1504">
        <v>0</v>
      </c>
      <c r="I59" s="1505">
        <v>0</v>
      </c>
      <c r="J59" s="1506">
        <v>3</v>
      </c>
      <c r="K59" s="1504">
        <v>0</v>
      </c>
      <c r="L59" s="1505">
        <v>3</v>
      </c>
      <c r="M59" s="1506">
        <v>2</v>
      </c>
      <c r="N59" s="1504">
        <v>0</v>
      </c>
      <c r="O59" s="1505">
        <v>2</v>
      </c>
      <c r="P59" s="1506">
        <v>0</v>
      </c>
      <c r="Q59" s="1504">
        <v>0</v>
      </c>
      <c r="R59" s="1505">
        <v>0</v>
      </c>
      <c r="S59" s="1506">
        <v>5</v>
      </c>
      <c r="T59" s="1504">
        <v>0</v>
      </c>
      <c r="U59" s="1505">
        <v>5</v>
      </c>
    </row>
    <row r="60" spans="1:21" outlineLevel="1" x14ac:dyDescent="0.3">
      <c r="B60" s="1501" t="s">
        <v>200</v>
      </c>
      <c r="C60" s="1502" t="s">
        <v>201</v>
      </c>
      <c r="D60" s="1503">
        <v>1</v>
      </c>
      <c r="E60" s="1504">
        <v>0</v>
      </c>
      <c r="F60" s="1505">
        <v>1</v>
      </c>
      <c r="G60" s="1506">
        <v>0</v>
      </c>
      <c r="H60" s="1504">
        <v>0</v>
      </c>
      <c r="I60" s="1505">
        <v>0</v>
      </c>
      <c r="J60" s="1506">
        <v>0</v>
      </c>
      <c r="K60" s="1504">
        <v>0</v>
      </c>
      <c r="L60" s="1505">
        <v>0</v>
      </c>
      <c r="M60" s="1506">
        <v>0</v>
      </c>
      <c r="N60" s="1504">
        <v>0</v>
      </c>
      <c r="O60" s="1505">
        <v>0</v>
      </c>
      <c r="P60" s="1506">
        <v>0</v>
      </c>
      <c r="Q60" s="1504">
        <v>0</v>
      </c>
      <c r="R60" s="1505">
        <v>0</v>
      </c>
      <c r="S60" s="1506">
        <v>1</v>
      </c>
      <c r="T60" s="1504">
        <v>0</v>
      </c>
      <c r="U60" s="1505">
        <v>1</v>
      </c>
    </row>
    <row r="61" spans="1:21" outlineLevel="1" x14ac:dyDescent="0.3">
      <c r="B61" s="1501" t="s">
        <v>220</v>
      </c>
      <c r="C61" s="1502" t="s">
        <v>221</v>
      </c>
      <c r="D61" s="1503">
        <v>1</v>
      </c>
      <c r="E61" s="1504">
        <v>0</v>
      </c>
      <c r="F61" s="1505">
        <v>1</v>
      </c>
      <c r="G61" s="1506">
        <v>0</v>
      </c>
      <c r="H61" s="1504">
        <v>0</v>
      </c>
      <c r="I61" s="1505">
        <v>0</v>
      </c>
      <c r="J61" s="1506">
        <v>1</v>
      </c>
      <c r="K61" s="1504">
        <v>0</v>
      </c>
      <c r="L61" s="1505">
        <v>1</v>
      </c>
      <c r="M61" s="1506">
        <v>1</v>
      </c>
      <c r="N61" s="1504">
        <v>0</v>
      </c>
      <c r="O61" s="1505">
        <v>1</v>
      </c>
      <c r="P61" s="1506">
        <v>0</v>
      </c>
      <c r="Q61" s="1504">
        <v>0</v>
      </c>
      <c r="R61" s="1505">
        <v>0</v>
      </c>
      <c r="S61" s="1506">
        <v>3</v>
      </c>
      <c r="T61" s="1504">
        <v>0</v>
      </c>
      <c r="U61" s="1505">
        <v>3</v>
      </c>
    </row>
    <row r="62" spans="1:21" ht="19.5" outlineLevel="1" thickBot="1" x14ac:dyDescent="0.35">
      <c r="B62" s="1512" t="s">
        <v>222</v>
      </c>
      <c r="C62" s="1513" t="s">
        <v>265</v>
      </c>
      <c r="D62" s="1514">
        <v>0</v>
      </c>
      <c r="E62" s="1515">
        <v>0</v>
      </c>
      <c r="F62" s="1516">
        <v>0</v>
      </c>
      <c r="G62" s="1517">
        <v>0</v>
      </c>
      <c r="H62" s="1515">
        <v>0</v>
      </c>
      <c r="I62" s="1516">
        <v>0</v>
      </c>
      <c r="J62" s="1517">
        <v>2</v>
      </c>
      <c r="K62" s="1515">
        <v>0</v>
      </c>
      <c r="L62" s="1516">
        <v>2</v>
      </c>
      <c r="M62" s="1517">
        <v>0</v>
      </c>
      <c r="N62" s="1515">
        <v>0</v>
      </c>
      <c r="O62" s="1516">
        <v>0</v>
      </c>
      <c r="P62" s="1517">
        <v>0</v>
      </c>
      <c r="Q62" s="1515">
        <v>0</v>
      </c>
      <c r="R62" s="1516">
        <v>0</v>
      </c>
      <c r="S62" s="1517">
        <v>2</v>
      </c>
      <c r="T62" s="1515">
        <v>0</v>
      </c>
      <c r="U62" s="1516">
        <v>2</v>
      </c>
    </row>
    <row r="63" spans="1:21" s="76" customFormat="1" ht="22.5" customHeight="1" thickBot="1" x14ac:dyDescent="0.25">
      <c r="B63" s="4146" t="s">
        <v>16</v>
      </c>
      <c r="C63" s="4147"/>
      <c r="D63" s="263">
        <f t="shared" ref="D63:U63" si="3">SUM(D54:D62)</f>
        <v>11</v>
      </c>
      <c r="E63" s="1518">
        <f t="shared" si="3"/>
        <v>0</v>
      </c>
      <c r="F63" s="308">
        <f t="shared" si="3"/>
        <v>11</v>
      </c>
      <c r="G63" s="1519">
        <f t="shared" si="3"/>
        <v>7</v>
      </c>
      <c r="H63" s="1518">
        <f t="shared" si="3"/>
        <v>0</v>
      </c>
      <c r="I63" s="308">
        <f t="shared" si="3"/>
        <v>7</v>
      </c>
      <c r="J63" s="1519">
        <f t="shared" si="3"/>
        <v>8</v>
      </c>
      <c r="K63" s="1518">
        <f t="shared" si="3"/>
        <v>0</v>
      </c>
      <c r="L63" s="308">
        <f t="shared" si="3"/>
        <v>8</v>
      </c>
      <c r="M63" s="1519">
        <f t="shared" si="3"/>
        <v>5</v>
      </c>
      <c r="N63" s="1518">
        <f t="shared" si="3"/>
        <v>0</v>
      </c>
      <c r="O63" s="308">
        <f t="shared" si="3"/>
        <v>5</v>
      </c>
      <c r="P63" s="1519">
        <f t="shared" si="3"/>
        <v>0</v>
      </c>
      <c r="Q63" s="1518">
        <f t="shared" si="3"/>
        <v>0</v>
      </c>
      <c r="R63" s="308">
        <f t="shared" si="3"/>
        <v>0</v>
      </c>
      <c r="S63" s="1519">
        <f t="shared" si="3"/>
        <v>31</v>
      </c>
      <c r="T63" s="1518">
        <f t="shared" si="3"/>
        <v>0</v>
      </c>
      <c r="U63" s="308">
        <f t="shared" si="3"/>
        <v>31</v>
      </c>
    </row>
    <row r="64" spans="1:21" s="111" customFormat="1" ht="25.5" customHeight="1" thickBot="1" x14ac:dyDescent="0.25">
      <c r="B64" s="4107" t="s">
        <v>10</v>
      </c>
      <c r="C64" s="4108"/>
      <c r="D64" s="1520">
        <f t="shared" ref="D64:U64" si="4">SUM(D32:D51)</f>
        <v>186</v>
      </c>
      <c r="E64" s="1521">
        <f t="shared" si="4"/>
        <v>3</v>
      </c>
      <c r="F64" s="183">
        <f t="shared" si="4"/>
        <v>189</v>
      </c>
      <c r="G64" s="594">
        <f t="shared" si="4"/>
        <v>206</v>
      </c>
      <c r="H64" s="1521">
        <f t="shared" si="4"/>
        <v>6</v>
      </c>
      <c r="I64" s="183">
        <f t="shared" si="4"/>
        <v>212</v>
      </c>
      <c r="J64" s="594">
        <f t="shared" si="4"/>
        <v>196</v>
      </c>
      <c r="K64" s="1521">
        <f t="shared" si="4"/>
        <v>2</v>
      </c>
      <c r="L64" s="183">
        <f t="shared" si="4"/>
        <v>198</v>
      </c>
      <c r="M64" s="594">
        <f t="shared" si="4"/>
        <v>270</v>
      </c>
      <c r="N64" s="1521">
        <f t="shared" si="4"/>
        <v>6</v>
      </c>
      <c r="O64" s="183">
        <f t="shared" si="4"/>
        <v>276</v>
      </c>
      <c r="P64" s="594">
        <f t="shared" si="4"/>
        <v>12</v>
      </c>
      <c r="Q64" s="1521">
        <f t="shared" si="4"/>
        <v>0</v>
      </c>
      <c r="R64" s="183">
        <f t="shared" si="4"/>
        <v>12</v>
      </c>
      <c r="S64" s="594">
        <f t="shared" si="4"/>
        <v>870</v>
      </c>
      <c r="T64" s="1521">
        <f t="shared" si="4"/>
        <v>17</v>
      </c>
      <c r="U64" s="183">
        <f t="shared" si="4"/>
        <v>887</v>
      </c>
    </row>
    <row r="65" spans="2:22" ht="38.65" customHeight="1" thickBot="1" x14ac:dyDescent="0.25">
      <c r="B65" s="4132" t="s">
        <v>17</v>
      </c>
      <c r="C65" s="4133"/>
      <c r="D65" s="918">
        <f>D63</f>
        <v>11</v>
      </c>
      <c r="E65" s="906">
        <f t="shared" ref="E65:U65" si="5">E63</f>
        <v>0</v>
      </c>
      <c r="F65" s="212">
        <f t="shared" si="5"/>
        <v>11</v>
      </c>
      <c r="G65" s="919">
        <f t="shared" si="5"/>
        <v>7</v>
      </c>
      <c r="H65" s="906">
        <f t="shared" si="5"/>
        <v>0</v>
      </c>
      <c r="I65" s="212">
        <f t="shared" si="5"/>
        <v>7</v>
      </c>
      <c r="J65" s="919">
        <f t="shared" si="5"/>
        <v>8</v>
      </c>
      <c r="K65" s="906">
        <f t="shared" si="5"/>
        <v>0</v>
      </c>
      <c r="L65" s="212">
        <f t="shared" si="5"/>
        <v>8</v>
      </c>
      <c r="M65" s="919">
        <f t="shared" si="5"/>
        <v>5</v>
      </c>
      <c r="N65" s="906">
        <f t="shared" si="5"/>
        <v>0</v>
      </c>
      <c r="O65" s="212">
        <f t="shared" si="5"/>
        <v>5</v>
      </c>
      <c r="P65" s="919">
        <f t="shared" si="5"/>
        <v>0</v>
      </c>
      <c r="Q65" s="906">
        <f t="shared" si="5"/>
        <v>0</v>
      </c>
      <c r="R65" s="212">
        <f t="shared" si="5"/>
        <v>0</v>
      </c>
      <c r="S65" s="919">
        <f t="shared" si="5"/>
        <v>31</v>
      </c>
      <c r="T65" s="906">
        <f t="shared" si="5"/>
        <v>0</v>
      </c>
      <c r="U65" s="212">
        <f t="shared" si="5"/>
        <v>31</v>
      </c>
    </row>
    <row r="66" spans="2:22" ht="29.25" customHeight="1" thickBot="1" x14ac:dyDescent="0.25">
      <c r="B66" s="4140" t="s">
        <v>18</v>
      </c>
      <c r="C66" s="4141"/>
      <c r="D66" s="1522">
        <f>D64+D65</f>
        <v>197</v>
      </c>
      <c r="E66" s="1523">
        <f t="shared" ref="E66:U66" si="6">E64+E65</f>
        <v>3</v>
      </c>
      <c r="F66" s="1524">
        <f t="shared" si="6"/>
        <v>200</v>
      </c>
      <c r="G66" s="1525">
        <f t="shared" si="6"/>
        <v>213</v>
      </c>
      <c r="H66" s="1523">
        <f t="shared" si="6"/>
        <v>6</v>
      </c>
      <c r="I66" s="1524">
        <f t="shared" si="6"/>
        <v>219</v>
      </c>
      <c r="J66" s="1525">
        <f t="shared" si="6"/>
        <v>204</v>
      </c>
      <c r="K66" s="1523">
        <f t="shared" si="6"/>
        <v>2</v>
      </c>
      <c r="L66" s="1524">
        <f t="shared" si="6"/>
        <v>206</v>
      </c>
      <c r="M66" s="1525">
        <f t="shared" si="6"/>
        <v>275</v>
      </c>
      <c r="N66" s="1523">
        <f t="shared" si="6"/>
        <v>6</v>
      </c>
      <c r="O66" s="1524">
        <f t="shared" si="6"/>
        <v>281</v>
      </c>
      <c r="P66" s="1525">
        <f t="shared" si="6"/>
        <v>12</v>
      </c>
      <c r="Q66" s="1523">
        <f t="shared" si="6"/>
        <v>0</v>
      </c>
      <c r="R66" s="1524">
        <f t="shared" si="6"/>
        <v>12</v>
      </c>
      <c r="S66" s="1525">
        <f t="shared" si="6"/>
        <v>901</v>
      </c>
      <c r="T66" s="1523">
        <f t="shared" si="6"/>
        <v>17</v>
      </c>
      <c r="U66" s="1524">
        <f t="shared" si="6"/>
        <v>918</v>
      </c>
    </row>
    <row r="67" spans="2:22" s="111" customFormat="1" x14ac:dyDescent="0.2">
      <c r="F67" s="200"/>
      <c r="I67" s="200"/>
      <c r="L67" s="200"/>
      <c r="O67" s="200"/>
      <c r="P67" s="200"/>
      <c r="Q67" s="200"/>
      <c r="R67" s="200"/>
      <c r="U67" s="200"/>
    </row>
    <row r="68" spans="2:22" ht="23.65" customHeight="1" x14ac:dyDescent="0.2">
      <c r="B68" s="4090"/>
      <c r="C68" s="4090"/>
      <c r="D68" s="4090"/>
      <c r="E68" s="4090"/>
      <c r="F68" s="4090"/>
      <c r="G68" s="4090"/>
      <c r="H68" s="4090"/>
      <c r="I68" s="4090"/>
      <c r="J68" s="4090"/>
      <c r="K68" s="4090"/>
      <c r="L68" s="4090"/>
      <c r="M68" s="4090"/>
      <c r="N68" s="4090"/>
      <c r="O68" s="4090"/>
      <c r="P68" s="4090"/>
      <c r="Q68" s="4090"/>
      <c r="R68" s="4090"/>
      <c r="S68" s="4090"/>
      <c r="T68" s="4090"/>
      <c r="U68" s="94"/>
      <c r="V68" s="93"/>
    </row>
    <row r="70" spans="2:22" x14ac:dyDescent="0.2"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</row>
  </sheetData>
  <mergeCells count="22">
    <mergeCell ref="B29:C29"/>
    <mergeCell ref="B66:C66"/>
    <mergeCell ref="B30:C30"/>
    <mergeCell ref="B52:C52"/>
    <mergeCell ref="B53:C53"/>
    <mergeCell ref="B63:C63"/>
    <mergeCell ref="B68:T68"/>
    <mergeCell ref="B64:C64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65:C65"/>
    <mergeCell ref="B8:C8"/>
    <mergeCell ref="B31:C3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C29" sqref="C29"/>
    </sheetView>
  </sheetViews>
  <sheetFormatPr defaultColWidth="9.28515625" defaultRowHeight="18.75" x14ac:dyDescent="0.2"/>
  <cols>
    <col min="1" max="1" width="9.28515625" style="76"/>
    <col min="2" max="2" width="14.7109375" style="76" customWidth="1"/>
    <col min="3" max="3" width="47.7109375" style="76" customWidth="1"/>
    <col min="4" max="4" width="11.7109375" style="76" customWidth="1"/>
    <col min="5" max="5" width="13.5703125" style="76" customWidth="1"/>
    <col min="6" max="6" width="10.42578125" style="115" customWidth="1"/>
    <col min="7" max="7" width="11" style="76" customWidth="1"/>
    <col min="8" max="8" width="12.5703125" style="76" customWidth="1"/>
    <col min="9" max="9" width="10.28515625" style="115" customWidth="1"/>
    <col min="10" max="10" width="11.28515625" style="76" customWidth="1"/>
    <col min="11" max="11" width="13.42578125" style="76" customWidth="1"/>
    <col min="12" max="12" width="11.42578125" style="115" customWidth="1"/>
    <col min="13" max="13" width="10.28515625" style="76" customWidth="1"/>
    <col min="14" max="14" width="12.7109375" style="76" customWidth="1"/>
    <col min="15" max="15" width="11" style="115" customWidth="1"/>
    <col min="16" max="16" width="10.7109375" style="76" customWidth="1"/>
    <col min="17" max="17" width="12.5703125" style="76" customWidth="1"/>
    <col min="18" max="18" width="11.28515625" style="115" customWidth="1"/>
    <col min="19" max="19" width="10.42578125" style="76" customWidth="1"/>
    <col min="20" max="20" width="13.42578125" style="76" customWidth="1"/>
    <col min="21" max="21" width="10.28515625" style="115" customWidth="1"/>
    <col min="22" max="257" width="9.28515625" style="76"/>
    <col min="258" max="258" width="14.7109375" style="76" customWidth="1"/>
    <col min="259" max="259" width="47.7109375" style="76" customWidth="1"/>
    <col min="260" max="260" width="11.7109375" style="76" customWidth="1"/>
    <col min="261" max="261" width="13.5703125" style="76" customWidth="1"/>
    <col min="262" max="262" width="10.42578125" style="76" customWidth="1"/>
    <col min="263" max="263" width="11" style="76" customWidth="1"/>
    <col min="264" max="264" width="12.5703125" style="76" customWidth="1"/>
    <col min="265" max="265" width="10.28515625" style="76" customWidth="1"/>
    <col min="266" max="266" width="11.28515625" style="76" customWidth="1"/>
    <col min="267" max="267" width="13.42578125" style="76" customWidth="1"/>
    <col min="268" max="268" width="11.42578125" style="76" customWidth="1"/>
    <col min="269" max="269" width="10.28515625" style="76" customWidth="1"/>
    <col min="270" max="270" width="12.7109375" style="76" customWidth="1"/>
    <col min="271" max="271" width="11" style="76" customWidth="1"/>
    <col min="272" max="272" width="10.7109375" style="76" customWidth="1"/>
    <col min="273" max="273" width="12.5703125" style="76" customWidth="1"/>
    <col min="274" max="274" width="11.28515625" style="76" customWidth="1"/>
    <col min="275" max="275" width="10.42578125" style="76" customWidth="1"/>
    <col min="276" max="276" width="13.42578125" style="76" customWidth="1"/>
    <col min="277" max="277" width="10.28515625" style="76" customWidth="1"/>
    <col min="278" max="513" width="9.28515625" style="76"/>
    <col min="514" max="514" width="14.7109375" style="76" customWidth="1"/>
    <col min="515" max="515" width="47.7109375" style="76" customWidth="1"/>
    <col min="516" max="516" width="11.7109375" style="76" customWidth="1"/>
    <col min="517" max="517" width="13.5703125" style="76" customWidth="1"/>
    <col min="518" max="518" width="10.42578125" style="76" customWidth="1"/>
    <col min="519" max="519" width="11" style="76" customWidth="1"/>
    <col min="520" max="520" width="12.5703125" style="76" customWidth="1"/>
    <col min="521" max="521" width="10.28515625" style="76" customWidth="1"/>
    <col min="522" max="522" width="11.28515625" style="76" customWidth="1"/>
    <col min="523" max="523" width="13.42578125" style="76" customWidth="1"/>
    <col min="524" max="524" width="11.42578125" style="76" customWidth="1"/>
    <col min="525" max="525" width="10.28515625" style="76" customWidth="1"/>
    <col min="526" max="526" width="12.7109375" style="76" customWidth="1"/>
    <col min="527" max="527" width="11" style="76" customWidth="1"/>
    <col min="528" max="528" width="10.7109375" style="76" customWidth="1"/>
    <col min="529" max="529" width="12.5703125" style="76" customWidth="1"/>
    <col min="530" max="530" width="11.28515625" style="76" customWidth="1"/>
    <col min="531" max="531" width="10.42578125" style="76" customWidth="1"/>
    <col min="532" max="532" width="13.42578125" style="76" customWidth="1"/>
    <col min="533" max="533" width="10.28515625" style="76" customWidth="1"/>
    <col min="534" max="769" width="9.28515625" style="76"/>
    <col min="770" max="770" width="14.7109375" style="76" customWidth="1"/>
    <col min="771" max="771" width="47.7109375" style="76" customWidth="1"/>
    <col min="772" max="772" width="11.7109375" style="76" customWidth="1"/>
    <col min="773" max="773" width="13.5703125" style="76" customWidth="1"/>
    <col min="774" max="774" width="10.42578125" style="76" customWidth="1"/>
    <col min="775" max="775" width="11" style="76" customWidth="1"/>
    <col min="776" max="776" width="12.5703125" style="76" customWidth="1"/>
    <col min="777" max="777" width="10.28515625" style="76" customWidth="1"/>
    <col min="778" max="778" width="11.28515625" style="76" customWidth="1"/>
    <col min="779" max="779" width="13.42578125" style="76" customWidth="1"/>
    <col min="780" max="780" width="11.42578125" style="76" customWidth="1"/>
    <col min="781" max="781" width="10.28515625" style="76" customWidth="1"/>
    <col min="782" max="782" width="12.7109375" style="76" customWidth="1"/>
    <col min="783" max="783" width="11" style="76" customWidth="1"/>
    <col min="784" max="784" width="10.7109375" style="76" customWidth="1"/>
    <col min="785" max="785" width="12.5703125" style="76" customWidth="1"/>
    <col min="786" max="786" width="11.28515625" style="76" customWidth="1"/>
    <col min="787" max="787" width="10.42578125" style="76" customWidth="1"/>
    <col min="788" max="788" width="13.42578125" style="76" customWidth="1"/>
    <col min="789" max="789" width="10.28515625" style="76" customWidth="1"/>
    <col min="790" max="1025" width="9.28515625" style="76"/>
    <col min="1026" max="1026" width="14.7109375" style="76" customWidth="1"/>
    <col min="1027" max="1027" width="47.7109375" style="76" customWidth="1"/>
    <col min="1028" max="1028" width="11.7109375" style="76" customWidth="1"/>
    <col min="1029" max="1029" width="13.5703125" style="76" customWidth="1"/>
    <col min="1030" max="1030" width="10.42578125" style="76" customWidth="1"/>
    <col min="1031" max="1031" width="11" style="76" customWidth="1"/>
    <col min="1032" max="1032" width="12.5703125" style="76" customWidth="1"/>
    <col min="1033" max="1033" width="10.28515625" style="76" customWidth="1"/>
    <col min="1034" max="1034" width="11.28515625" style="76" customWidth="1"/>
    <col min="1035" max="1035" width="13.42578125" style="76" customWidth="1"/>
    <col min="1036" max="1036" width="11.42578125" style="76" customWidth="1"/>
    <col min="1037" max="1037" width="10.28515625" style="76" customWidth="1"/>
    <col min="1038" max="1038" width="12.7109375" style="76" customWidth="1"/>
    <col min="1039" max="1039" width="11" style="76" customWidth="1"/>
    <col min="1040" max="1040" width="10.7109375" style="76" customWidth="1"/>
    <col min="1041" max="1041" width="12.5703125" style="76" customWidth="1"/>
    <col min="1042" max="1042" width="11.28515625" style="76" customWidth="1"/>
    <col min="1043" max="1043" width="10.42578125" style="76" customWidth="1"/>
    <col min="1044" max="1044" width="13.42578125" style="76" customWidth="1"/>
    <col min="1045" max="1045" width="10.28515625" style="76" customWidth="1"/>
    <col min="1046" max="1281" width="9.28515625" style="76"/>
    <col min="1282" max="1282" width="14.7109375" style="76" customWidth="1"/>
    <col min="1283" max="1283" width="47.7109375" style="76" customWidth="1"/>
    <col min="1284" max="1284" width="11.7109375" style="76" customWidth="1"/>
    <col min="1285" max="1285" width="13.5703125" style="76" customWidth="1"/>
    <col min="1286" max="1286" width="10.42578125" style="76" customWidth="1"/>
    <col min="1287" max="1287" width="11" style="76" customWidth="1"/>
    <col min="1288" max="1288" width="12.5703125" style="76" customWidth="1"/>
    <col min="1289" max="1289" width="10.28515625" style="76" customWidth="1"/>
    <col min="1290" max="1290" width="11.28515625" style="76" customWidth="1"/>
    <col min="1291" max="1291" width="13.42578125" style="76" customWidth="1"/>
    <col min="1292" max="1292" width="11.42578125" style="76" customWidth="1"/>
    <col min="1293" max="1293" width="10.28515625" style="76" customWidth="1"/>
    <col min="1294" max="1294" width="12.7109375" style="76" customWidth="1"/>
    <col min="1295" max="1295" width="11" style="76" customWidth="1"/>
    <col min="1296" max="1296" width="10.7109375" style="76" customWidth="1"/>
    <col min="1297" max="1297" width="12.5703125" style="76" customWidth="1"/>
    <col min="1298" max="1298" width="11.28515625" style="76" customWidth="1"/>
    <col min="1299" max="1299" width="10.42578125" style="76" customWidth="1"/>
    <col min="1300" max="1300" width="13.42578125" style="76" customWidth="1"/>
    <col min="1301" max="1301" width="10.28515625" style="76" customWidth="1"/>
    <col min="1302" max="1537" width="9.28515625" style="76"/>
    <col min="1538" max="1538" width="14.7109375" style="76" customWidth="1"/>
    <col min="1539" max="1539" width="47.7109375" style="76" customWidth="1"/>
    <col min="1540" max="1540" width="11.7109375" style="76" customWidth="1"/>
    <col min="1541" max="1541" width="13.5703125" style="76" customWidth="1"/>
    <col min="1542" max="1542" width="10.42578125" style="76" customWidth="1"/>
    <col min="1543" max="1543" width="11" style="76" customWidth="1"/>
    <col min="1544" max="1544" width="12.5703125" style="76" customWidth="1"/>
    <col min="1545" max="1545" width="10.28515625" style="76" customWidth="1"/>
    <col min="1546" max="1546" width="11.28515625" style="76" customWidth="1"/>
    <col min="1547" max="1547" width="13.42578125" style="76" customWidth="1"/>
    <col min="1548" max="1548" width="11.42578125" style="76" customWidth="1"/>
    <col min="1549" max="1549" width="10.28515625" style="76" customWidth="1"/>
    <col min="1550" max="1550" width="12.7109375" style="76" customWidth="1"/>
    <col min="1551" max="1551" width="11" style="76" customWidth="1"/>
    <col min="1552" max="1552" width="10.7109375" style="76" customWidth="1"/>
    <col min="1553" max="1553" width="12.5703125" style="76" customWidth="1"/>
    <col min="1554" max="1554" width="11.28515625" style="76" customWidth="1"/>
    <col min="1555" max="1555" width="10.42578125" style="76" customWidth="1"/>
    <col min="1556" max="1556" width="13.42578125" style="76" customWidth="1"/>
    <col min="1557" max="1557" width="10.28515625" style="76" customWidth="1"/>
    <col min="1558" max="1793" width="9.28515625" style="76"/>
    <col min="1794" max="1794" width="14.7109375" style="76" customWidth="1"/>
    <col min="1795" max="1795" width="47.7109375" style="76" customWidth="1"/>
    <col min="1796" max="1796" width="11.7109375" style="76" customWidth="1"/>
    <col min="1797" max="1797" width="13.5703125" style="76" customWidth="1"/>
    <col min="1798" max="1798" width="10.42578125" style="76" customWidth="1"/>
    <col min="1799" max="1799" width="11" style="76" customWidth="1"/>
    <col min="1800" max="1800" width="12.5703125" style="76" customWidth="1"/>
    <col min="1801" max="1801" width="10.28515625" style="76" customWidth="1"/>
    <col min="1802" max="1802" width="11.28515625" style="76" customWidth="1"/>
    <col min="1803" max="1803" width="13.42578125" style="76" customWidth="1"/>
    <col min="1804" max="1804" width="11.42578125" style="76" customWidth="1"/>
    <col min="1805" max="1805" width="10.28515625" style="76" customWidth="1"/>
    <col min="1806" max="1806" width="12.7109375" style="76" customWidth="1"/>
    <col min="1807" max="1807" width="11" style="76" customWidth="1"/>
    <col min="1808" max="1808" width="10.7109375" style="76" customWidth="1"/>
    <col min="1809" max="1809" width="12.5703125" style="76" customWidth="1"/>
    <col min="1810" max="1810" width="11.28515625" style="76" customWidth="1"/>
    <col min="1811" max="1811" width="10.42578125" style="76" customWidth="1"/>
    <col min="1812" max="1812" width="13.42578125" style="76" customWidth="1"/>
    <col min="1813" max="1813" width="10.28515625" style="76" customWidth="1"/>
    <col min="1814" max="2049" width="9.28515625" style="76"/>
    <col min="2050" max="2050" width="14.7109375" style="76" customWidth="1"/>
    <col min="2051" max="2051" width="47.7109375" style="76" customWidth="1"/>
    <col min="2052" max="2052" width="11.7109375" style="76" customWidth="1"/>
    <col min="2053" max="2053" width="13.5703125" style="76" customWidth="1"/>
    <col min="2054" max="2054" width="10.42578125" style="76" customWidth="1"/>
    <col min="2055" max="2055" width="11" style="76" customWidth="1"/>
    <col min="2056" max="2056" width="12.5703125" style="76" customWidth="1"/>
    <col min="2057" max="2057" width="10.28515625" style="76" customWidth="1"/>
    <col min="2058" max="2058" width="11.28515625" style="76" customWidth="1"/>
    <col min="2059" max="2059" width="13.42578125" style="76" customWidth="1"/>
    <col min="2060" max="2060" width="11.42578125" style="76" customWidth="1"/>
    <col min="2061" max="2061" width="10.28515625" style="76" customWidth="1"/>
    <col min="2062" max="2062" width="12.7109375" style="76" customWidth="1"/>
    <col min="2063" max="2063" width="11" style="76" customWidth="1"/>
    <col min="2064" max="2064" width="10.7109375" style="76" customWidth="1"/>
    <col min="2065" max="2065" width="12.5703125" style="76" customWidth="1"/>
    <col min="2066" max="2066" width="11.28515625" style="76" customWidth="1"/>
    <col min="2067" max="2067" width="10.42578125" style="76" customWidth="1"/>
    <col min="2068" max="2068" width="13.42578125" style="76" customWidth="1"/>
    <col min="2069" max="2069" width="10.28515625" style="76" customWidth="1"/>
    <col min="2070" max="2305" width="9.28515625" style="76"/>
    <col min="2306" max="2306" width="14.7109375" style="76" customWidth="1"/>
    <col min="2307" max="2307" width="47.7109375" style="76" customWidth="1"/>
    <col min="2308" max="2308" width="11.7109375" style="76" customWidth="1"/>
    <col min="2309" max="2309" width="13.5703125" style="76" customWidth="1"/>
    <col min="2310" max="2310" width="10.42578125" style="76" customWidth="1"/>
    <col min="2311" max="2311" width="11" style="76" customWidth="1"/>
    <col min="2312" max="2312" width="12.5703125" style="76" customWidth="1"/>
    <col min="2313" max="2313" width="10.28515625" style="76" customWidth="1"/>
    <col min="2314" max="2314" width="11.28515625" style="76" customWidth="1"/>
    <col min="2315" max="2315" width="13.42578125" style="76" customWidth="1"/>
    <col min="2316" max="2316" width="11.42578125" style="76" customWidth="1"/>
    <col min="2317" max="2317" width="10.28515625" style="76" customWidth="1"/>
    <col min="2318" max="2318" width="12.7109375" style="76" customWidth="1"/>
    <col min="2319" max="2319" width="11" style="76" customWidth="1"/>
    <col min="2320" max="2320" width="10.7109375" style="76" customWidth="1"/>
    <col min="2321" max="2321" width="12.5703125" style="76" customWidth="1"/>
    <col min="2322" max="2322" width="11.28515625" style="76" customWidth="1"/>
    <col min="2323" max="2323" width="10.42578125" style="76" customWidth="1"/>
    <col min="2324" max="2324" width="13.42578125" style="76" customWidth="1"/>
    <col min="2325" max="2325" width="10.28515625" style="76" customWidth="1"/>
    <col min="2326" max="2561" width="9.28515625" style="76"/>
    <col min="2562" max="2562" width="14.7109375" style="76" customWidth="1"/>
    <col min="2563" max="2563" width="47.7109375" style="76" customWidth="1"/>
    <col min="2564" max="2564" width="11.7109375" style="76" customWidth="1"/>
    <col min="2565" max="2565" width="13.5703125" style="76" customWidth="1"/>
    <col min="2566" max="2566" width="10.42578125" style="76" customWidth="1"/>
    <col min="2567" max="2567" width="11" style="76" customWidth="1"/>
    <col min="2568" max="2568" width="12.5703125" style="76" customWidth="1"/>
    <col min="2569" max="2569" width="10.28515625" style="76" customWidth="1"/>
    <col min="2570" max="2570" width="11.28515625" style="76" customWidth="1"/>
    <col min="2571" max="2571" width="13.42578125" style="76" customWidth="1"/>
    <col min="2572" max="2572" width="11.42578125" style="76" customWidth="1"/>
    <col min="2573" max="2573" width="10.28515625" style="76" customWidth="1"/>
    <col min="2574" max="2574" width="12.7109375" style="76" customWidth="1"/>
    <col min="2575" max="2575" width="11" style="76" customWidth="1"/>
    <col min="2576" max="2576" width="10.7109375" style="76" customWidth="1"/>
    <col min="2577" max="2577" width="12.5703125" style="76" customWidth="1"/>
    <col min="2578" max="2578" width="11.28515625" style="76" customWidth="1"/>
    <col min="2579" max="2579" width="10.42578125" style="76" customWidth="1"/>
    <col min="2580" max="2580" width="13.42578125" style="76" customWidth="1"/>
    <col min="2581" max="2581" width="10.28515625" style="76" customWidth="1"/>
    <col min="2582" max="2817" width="9.28515625" style="76"/>
    <col min="2818" max="2818" width="14.7109375" style="76" customWidth="1"/>
    <col min="2819" max="2819" width="47.7109375" style="76" customWidth="1"/>
    <col min="2820" max="2820" width="11.7109375" style="76" customWidth="1"/>
    <col min="2821" max="2821" width="13.5703125" style="76" customWidth="1"/>
    <col min="2822" max="2822" width="10.42578125" style="76" customWidth="1"/>
    <col min="2823" max="2823" width="11" style="76" customWidth="1"/>
    <col min="2824" max="2824" width="12.5703125" style="76" customWidth="1"/>
    <col min="2825" max="2825" width="10.28515625" style="76" customWidth="1"/>
    <col min="2826" max="2826" width="11.28515625" style="76" customWidth="1"/>
    <col min="2827" max="2827" width="13.42578125" style="76" customWidth="1"/>
    <col min="2828" max="2828" width="11.42578125" style="76" customWidth="1"/>
    <col min="2829" max="2829" width="10.28515625" style="76" customWidth="1"/>
    <col min="2830" max="2830" width="12.7109375" style="76" customWidth="1"/>
    <col min="2831" max="2831" width="11" style="76" customWidth="1"/>
    <col min="2832" max="2832" width="10.7109375" style="76" customWidth="1"/>
    <col min="2833" max="2833" width="12.5703125" style="76" customWidth="1"/>
    <col min="2834" max="2834" width="11.28515625" style="76" customWidth="1"/>
    <col min="2835" max="2835" width="10.42578125" style="76" customWidth="1"/>
    <col min="2836" max="2836" width="13.42578125" style="76" customWidth="1"/>
    <col min="2837" max="2837" width="10.28515625" style="76" customWidth="1"/>
    <col min="2838" max="3073" width="9.28515625" style="76"/>
    <col min="3074" max="3074" width="14.7109375" style="76" customWidth="1"/>
    <col min="3075" max="3075" width="47.7109375" style="76" customWidth="1"/>
    <col min="3076" max="3076" width="11.7109375" style="76" customWidth="1"/>
    <col min="3077" max="3077" width="13.5703125" style="76" customWidth="1"/>
    <col min="3078" max="3078" width="10.42578125" style="76" customWidth="1"/>
    <col min="3079" max="3079" width="11" style="76" customWidth="1"/>
    <col min="3080" max="3080" width="12.5703125" style="76" customWidth="1"/>
    <col min="3081" max="3081" width="10.28515625" style="76" customWidth="1"/>
    <col min="3082" max="3082" width="11.28515625" style="76" customWidth="1"/>
    <col min="3083" max="3083" width="13.42578125" style="76" customWidth="1"/>
    <col min="3084" max="3084" width="11.42578125" style="76" customWidth="1"/>
    <col min="3085" max="3085" width="10.28515625" style="76" customWidth="1"/>
    <col min="3086" max="3086" width="12.7109375" style="76" customWidth="1"/>
    <col min="3087" max="3087" width="11" style="76" customWidth="1"/>
    <col min="3088" max="3088" width="10.7109375" style="76" customWidth="1"/>
    <col min="3089" max="3089" width="12.5703125" style="76" customWidth="1"/>
    <col min="3090" max="3090" width="11.28515625" style="76" customWidth="1"/>
    <col min="3091" max="3091" width="10.42578125" style="76" customWidth="1"/>
    <col min="3092" max="3092" width="13.42578125" style="76" customWidth="1"/>
    <col min="3093" max="3093" width="10.28515625" style="76" customWidth="1"/>
    <col min="3094" max="3329" width="9.28515625" style="76"/>
    <col min="3330" max="3330" width="14.7109375" style="76" customWidth="1"/>
    <col min="3331" max="3331" width="47.7109375" style="76" customWidth="1"/>
    <col min="3332" max="3332" width="11.7109375" style="76" customWidth="1"/>
    <col min="3333" max="3333" width="13.5703125" style="76" customWidth="1"/>
    <col min="3334" max="3334" width="10.42578125" style="76" customWidth="1"/>
    <col min="3335" max="3335" width="11" style="76" customWidth="1"/>
    <col min="3336" max="3336" width="12.5703125" style="76" customWidth="1"/>
    <col min="3337" max="3337" width="10.28515625" style="76" customWidth="1"/>
    <col min="3338" max="3338" width="11.28515625" style="76" customWidth="1"/>
    <col min="3339" max="3339" width="13.42578125" style="76" customWidth="1"/>
    <col min="3340" max="3340" width="11.42578125" style="76" customWidth="1"/>
    <col min="3341" max="3341" width="10.28515625" style="76" customWidth="1"/>
    <col min="3342" max="3342" width="12.7109375" style="76" customWidth="1"/>
    <col min="3343" max="3343" width="11" style="76" customWidth="1"/>
    <col min="3344" max="3344" width="10.7109375" style="76" customWidth="1"/>
    <col min="3345" max="3345" width="12.5703125" style="76" customWidth="1"/>
    <col min="3346" max="3346" width="11.28515625" style="76" customWidth="1"/>
    <col min="3347" max="3347" width="10.42578125" style="76" customWidth="1"/>
    <col min="3348" max="3348" width="13.42578125" style="76" customWidth="1"/>
    <col min="3349" max="3349" width="10.28515625" style="76" customWidth="1"/>
    <col min="3350" max="3585" width="9.28515625" style="76"/>
    <col min="3586" max="3586" width="14.7109375" style="76" customWidth="1"/>
    <col min="3587" max="3587" width="47.7109375" style="76" customWidth="1"/>
    <col min="3588" max="3588" width="11.7109375" style="76" customWidth="1"/>
    <col min="3589" max="3589" width="13.5703125" style="76" customWidth="1"/>
    <col min="3590" max="3590" width="10.42578125" style="76" customWidth="1"/>
    <col min="3591" max="3591" width="11" style="76" customWidth="1"/>
    <col min="3592" max="3592" width="12.5703125" style="76" customWidth="1"/>
    <col min="3593" max="3593" width="10.28515625" style="76" customWidth="1"/>
    <col min="3594" max="3594" width="11.28515625" style="76" customWidth="1"/>
    <col min="3595" max="3595" width="13.42578125" style="76" customWidth="1"/>
    <col min="3596" max="3596" width="11.42578125" style="76" customWidth="1"/>
    <col min="3597" max="3597" width="10.28515625" style="76" customWidth="1"/>
    <col min="3598" max="3598" width="12.7109375" style="76" customWidth="1"/>
    <col min="3599" max="3599" width="11" style="76" customWidth="1"/>
    <col min="3600" max="3600" width="10.7109375" style="76" customWidth="1"/>
    <col min="3601" max="3601" width="12.5703125" style="76" customWidth="1"/>
    <col min="3602" max="3602" width="11.28515625" style="76" customWidth="1"/>
    <col min="3603" max="3603" width="10.42578125" style="76" customWidth="1"/>
    <col min="3604" max="3604" width="13.42578125" style="76" customWidth="1"/>
    <col min="3605" max="3605" width="10.28515625" style="76" customWidth="1"/>
    <col min="3606" max="3841" width="9.28515625" style="76"/>
    <col min="3842" max="3842" width="14.7109375" style="76" customWidth="1"/>
    <col min="3843" max="3843" width="47.7109375" style="76" customWidth="1"/>
    <col min="3844" max="3844" width="11.7109375" style="76" customWidth="1"/>
    <col min="3845" max="3845" width="13.5703125" style="76" customWidth="1"/>
    <col min="3846" max="3846" width="10.42578125" style="76" customWidth="1"/>
    <col min="3847" max="3847" width="11" style="76" customWidth="1"/>
    <col min="3848" max="3848" width="12.5703125" style="76" customWidth="1"/>
    <col min="3849" max="3849" width="10.28515625" style="76" customWidth="1"/>
    <col min="3850" max="3850" width="11.28515625" style="76" customWidth="1"/>
    <col min="3851" max="3851" width="13.42578125" style="76" customWidth="1"/>
    <col min="3852" max="3852" width="11.42578125" style="76" customWidth="1"/>
    <col min="3853" max="3853" width="10.28515625" style="76" customWidth="1"/>
    <col min="3854" max="3854" width="12.7109375" style="76" customWidth="1"/>
    <col min="3855" max="3855" width="11" style="76" customWidth="1"/>
    <col min="3856" max="3856" width="10.7109375" style="76" customWidth="1"/>
    <col min="3857" max="3857" width="12.5703125" style="76" customWidth="1"/>
    <col min="3858" max="3858" width="11.28515625" style="76" customWidth="1"/>
    <col min="3859" max="3859" width="10.42578125" style="76" customWidth="1"/>
    <col min="3860" max="3860" width="13.42578125" style="76" customWidth="1"/>
    <col min="3861" max="3861" width="10.28515625" style="76" customWidth="1"/>
    <col min="3862" max="4097" width="9.28515625" style="76"/>
    <col min="4098" max="4098" width="14.7109375" style="76" customWidth="1"/>
    <col min="4099" max="4099" width="47.7109375" style="76" customWidth="1"/>
    <col min="4100" max="4100" width="11.7109375" style="76" customWidth="1"/>
    <col min="4101" max="4101" width="13.5703125" style="76" customWidth="1"/>
    <col min="4102" max="4102" width="10.42578125" style="76" customWidth="1"/>
    <col min="4103" max="4103" width="11" style="76" customWidth="1"/>
    <col min="4104" max="4104" width="12.5703125" style="76" customWidth="1"/>
    <col min="4105" max="4105" width="10.28515625" style="76" customWidth="1"/>
    <col min="4106" max="4106" width="11.28515625" style="76" customWidth="1"/>
    <col min="4107" max="4107" width="13.42578125" style="76" customWidth="1"/>
    <col min="4108" max="4108" width="11.42578125" style="76" customWidth="1"/>
    <col min="4109" max="4109" width="10.28515625" style="76" customWidth="1"/>
    <col min="4110" max="4110" width="12.7109375" style="76" customWidth="1"/>
    <col min="4111" max="4111" width="11" style="76" customWidth="1"/>
    <col min="4112" max="4112" width="10.7109375" style="76" customWidth="1"/>
    <col min="4113" max="4113" width="12.5703125" style="76" customWidth="1"/>
    <col min="4114" max="4114" width="11.28515625" style="76" customWidth="1"/>
    <col min="4115" max="4115" width="10.42578125" style="76" customWidth="1"/>
    <col min="4116" max="4116" width="13.42578125" style="76" customWidth="1"/>
    <col min="4117" max="4117" width="10.28515625" style="76" customWidth="1"/>
    <col min="4118" max="4353" width="9.28515625" style="76"/>
    <col min="4354" max="4354" width="14.7109375" style="76" customWidth="1"/>
    <col min="4355" max="4355" width="47.7109375" style="76" customWidth="1"/>
    <col min="4356" max="4356" width="11.7109375" style="76" customWidth="1"/>
    <col min="4357" max="4357" width="13.5703125" style="76" customWidth="1"/>
    <col min="4358" max="4358" width="10.42578125" style="76" customWidth="1"/>
    <col min="4359" max="4359" width="11" style="76" customWidth="1"/>
    <col min="4360" max="4360" width="12.5703125" style="76" customWidth="1"/>
    <col min="4361" max="4361" width="10.28515625" style="76" customWidth="1"/>
    <col min="4362" max="4362" width="11.28515625" style="76" customWidth="1"/>
    <col min="4363" max="4363" width="13.42578125" style="76" customWidth="1"/>
    <col min="4364" max="4364" width="11.42578125" style="76" customWidth="1"/>
    <col min="4365" max="4365" width="10.28515625" style="76" customWidth="1"/>
    <col min="4366" max="4366" width="12.7109375" style="76" customWidth="1"/>
    <col min="4367" max="4367" width="11" style="76" customWidth="1"/>
    <col min="4368" max="4368" width="10.7109375" style="76" customWidth="1"/>
    <col min="4369" max="4369" width="12.5703125" style="76" customWidth="1"/>
    <col min="4370" max="4370" width="11.28515625" style="76" customWidth="1"/>
    <col min="4371" max="4371" width="10.42578125" style="76" customWidth="1"/>
    <col min="4372" max="4372" width="13.42578125" style="76" customWidth="1"/>
    <col min="4373" max="4373" width="10.28515625" style="76" customWidth="1"/>
    <col min="4374" max="4609" width="9.28515625" style="76"/>
    <col min="4610" max="4610" width="14.7109375" style="76" customWidth="1"/>
    <col min="4611" max="4611" width="47.7109375" style="76" customWidth="1"/>
    <col min="4612" max="4612" width="11.7109375" style="76" customWidth="1"/>
    <col min="4613" max="4613" width="13.5703125" style="76" customWidth="1"/>
    <col min="4614" max="4614" width="10.42578125" style="76" customWidth="1"/>
    <col min="4615" max="4615" width="11" style="76" customWidth="1"/>
    <col min="4616" max="4616" width="12.5703125" style="76" customWidth="1"/>
    <col min="4617" max="4617" width="10.28515625" style="76" customWidth="1"/>
    <col min="4618" max="4618" width="11.28515625" style="76" customWidth="1"/>
    <col min="4619" max="4619" width="13.42578125" style="76" customWidth="1"/>
    <col min="4620" max="4620" width="11.42578125" style="76" customWidth="1"/>
    <col min="4621" max="4621" width="10.28515625" style="76" customWidth="1"/>
    <col min="4622" max="4622" width="12.7109375" style="76" customWidth="1"/>
    <col min="4623" max="4623" width="11" style="76" customWidth="1"/>
    <col min="4624" max="4624" width="10.7109375" style="76" customWidth="1"/>
    <col min="4625" max="4625" width="12.5703125" style="76" customWidth="1"/>
    <col min="4626" max="4626" width="11.28515625" style="76" customWidth="1"/>
    <col min="4627" max="4627" width="10.42578125" style="76" customWidth="1"/>
    <col min="4628" max="4628" width="13.42578125" style="76" customWidth="1"/>
    <col min="4629" max="4629" width="10.28515625" style="76" customWidth="1"/>
    <col min="4630" max="4865" width="9.28515625" style="76"/>
    <col min="4866" max="4866" width="14.7109375" style="76" customWidth="1"/>
    <col min="4867" max="4867" width="47.7109375" style="76" customWidth="1"/>
    <col min="4868" max="4868" width="11.7109375" style="76" customWidth="1"/>
    <col min="4869" max="4869" width="13.5703125" style="76" customWidth="1"/>
    <col min="4870" max="4870" width="10.42578125" style="76" customWidth="1"/>
    <col min="4871" max="4871" width="11" style="76" customWidth="1"/>
    <col min="4872" max="4872" width="12.5703125" style="76" customWidth="1"/>
    <col min="4873" max="4873" width="10.28515625" style="76" customWidth="1"/>
    <col min="4874" max="4874" width="11.28515625" style="76" customWidth="1"/>
    <col min="4875" max="4875" width="13.42578125" style="76" customWidth="1"/>
    <col min="4876" max="4876" width="11.42578125" style="76" customWidth="1"/>
    <col min="4877" max="4877" width="10.28515625" style="76" customWidth="1"/>
    <col min="4878" max="4878" width="12.7109375" style="76" customWidth="1"/>
    <col min="4879" max="4879" width="11" style="76" customWidth="1"/>
    <col min="4880" max="4880" width="10.7109375" style="76" customWidth="1"/>
    <col min="4881" max="4881" width="12.5703125" style="76" customWidth="1"/>
    <col min="4882" max="4882" width="11.28515625" style="76" customWidth="1"/>
    <col min="4883" max="4883" width="10.42578125" style="76" customWidth="1"/>
    <col min="4884" max="4884" width="13.42578125" style="76" customWidth="1"/>
    <col min="4885" max="4885" width="10.28515625" style="76" customWidth="1"/>
    <col min="4886" max="5121" width="9.28515625" style="76"/>
    <col min="5122" max="5122" width="14.7109375" style="76" customWidth="1"/>
    <col min="5123" max="5123" width="47.7109375" style="76" customWidth="1"/>
    <col min="5124" max="5124" width="11.7109375" style="76" customWidth="1"/>
    <col min="5125" max="5125" width="13.5703125" style="76" customWidth="1"/>
    <col min="5126" max="5126" width="10.42578125" style="76" customWidth="1"/>
    <col min="5127" max="5127" width="11" style="76" customWidth="1"/>
    <col min="5128" max="5128" width="12.5703125" style="76" customWidth="1"/>
    <col min="5129" max="5129" width="10.28515625" style="76" customWidth="1"/>
    <col min="5130" max="5130" width="11.28515625" style="76" customWidth="1"/>
    <col min="5131" max="5131" width="13.42578125" style="76" customWidth="1"/>
    <col min="5132" max="5132" width="11.42578125" style="76" customWidth="1"/>
    <col min="5133" max="5133" width="10.28515625" style="76" customWidth="1"/>
    <col min="5134" max="5134" width="12.7109375" style="76" customWidth="1"/>
    <col min="5135" max="5135" width="11" style="76" customWidth="1"/>
    <col min="5136" max="5136" width="10.7109375" style="76" customWidth="1"/>
    <col min="5137" max="5137" width="12.5703125" style="76" customWidth="1"/>
    <col min="5138" max="5138" width="11.28515625" style="76" customWidth="1"/>
    <col min="5139" max="5139" width="10.42578125" style="76" customWidth="1"/>
    <col min="5140" max="5140" width="13.42578125" style="76" customWidth="1"/>
    <col min="5141" max="5141" width="10.28515625" style="76" customWidth="1"/>
    <col min="5142" max="5377" width="9.28515625" style="76"/>
    <col min="5378" max="5378" width="14.7109375" style="76" customWidth="1"/>
    <col min="5379" max="5379" width="47.7109375" style="76" customWidth="1"/>
    <col min="5380" max="5380" width="11.7109375" style="76" customWidth="1"/>
    <col min="5381" max="5381" width="13.5703125" style="76" customWidth="1"/>
    <col min="5382" max="5382" width="10.42578125" style="76" customWidth="1"/>
    <col min="5383" max="5383" width="11" style="76" customWidth="1"/>
    <col min="5384" max="5384" width="12.5703125" style="76" customWidth="1"/>
    <col min="5385" max="5385" width="10.28515625" style="76" customWidth="1"/>
    <col min="5386" max="5386" width="11.28515625" style="76" customWidth="1"/>
    <col min="5387" max="5387" width="13.42578125" style="76" customWidth="1"/>
    <col min="5388" max="5388" width="11.42578125" style="76" customWidth="1"/>
    <col min="5389" max="5389" width="10.28515625" style="76" customWidth="1"/>
    <col min="5390" max="5390" width="12.7109375" style="76" customWidth="1"/>
    <col min="5391" max="5391" width="11" style="76" customWidth="1"/>
    <col min="5392" max="5392" width="10.7109375" style="76" customWidth="1"/>
    <col min="5393" max="5393" width="12.5703125" style="76" customWidth="1"/>
    <col min="5394" max="5394" width="11.28515625" style="76" customWidth="1"/>
    <col min="5395" max="5395" width="10.42578125" style="76" customWidth="1"/>
    <col min="5396" max="5396" width="13.42578125" style="76" customWidth="1"/>
    <col min="5397" max="5397" width="10.28515625" style="76" customWidth="1"/>
    <col min="5398" max="5633" width="9.28515625" style="76"/>
    <col min="5634" max="5634" width="14.7109375" style="76" customWidth="1"/>
    <col min="5635" max="5635" width="47.7109375" style="76" customWidth="1"/>
    <col min="5636" max="5636" width="11.7109375" style="76" customWidth="1"/>
    <col min="5637" max="5637" width="13.5703125" style="76" customWidth="1"/>
    <col min="5638" max="5638" width="10.42578125" style="76" customWidth="1"/>
    <col min="5639" max="5639" width="11" style="76" customWidth="1"/>
    <col min="5640" max="5640" width="12.5703125" style="76" customWidth="1"/>
    <col min="5641" max="5641" width="10.28515625" style="76" customWidth="1"/>
    <col min="5642" max="5642" width="11.28515625" style="76" customWidth="1"/>
    <col min="5643" max="5643" width="13.42578125" style="76" customWidth="1"/>
    <col min="5644" max="5644" width="11.42578125" style="76" customWidth="1"/>
    <col min="5645" max="5645" width="10.28515625" style="76" customWidth="1"/>
    <col min="5646" max="5646" width="12.7109375" style="76" customWidth="1"/>
    <col min="5647" max="5647" width="11" style="76" customWidth="1"/>
    <col min="5648" max="5648" width="10.7109375" style="76" customWidth="1"/>
    <col min="5649" max="5649" width="12.5703125" style="76" customWidth="1"/>
    <col min="5650" max="5650" width="11.28515625" style="76" customWidth="1"/>
    <col min="5651" max="5651" width="10.42578125" style="76" customWidth="1"/>
    <col min="5652" max="5652" width="13.42578125" style="76" customWidth="1"/>
    <col min="5653" max="5653" width="10.28515625" style="76" customWidth="1"/>
    <col min="5654" max="5889" width="9.28515625" style="76"/>
    <col min="5890" max="5890" width="14.7109375" style="76" customWidth="1"/>
    <col min="5891" max="5891" width="47.7109375" style="76" customWidth="1"/>
    <col min="5892" max="5892" width="11.7109375" style="76" customWidth="1"/>
    <col min="5893" max="5893" width="13.5703125" style="76" customWidth="1"/>
    <col min="5894" max="5894" width="10.42578125" style="76" customWidth="1"/>
    <col min="5895" max="5895" width="11" style="76" customWidth="1"/>
    <col min="5896" max="5896" width="12.5703125" style="76" customWidth="1"/>
    <col min="5897" max="5897" width="10.28515625" style="76" customWidth="1"/>
    <col min="5898" max="5898" width="11.28515625" style="76" customWidth="1"/>
    <col min="5899" max="5899" width="13.42578125" style="76" customWidth="1"/>
    <col min="5900" max="5900" width="11.42578125" style="76" customWidth="1"/>
    <col min="5901" max="5901" width="10.28515625" style="76" customWidth="1"/>
    <col min="5902" max="5902" width="12.7109375" style="76" customWidth="1"/>
    <col min="5903" max="5903" width="11" style="76" customWidth="1"/>
    <col min="5904" max="5904" width="10.7109375" style="76" customWidth="1"/>
    <col min="5905" max="5905" width="12.5703125" style="76" customWidth="1"/>
    <col min="5906" max="5906" width="11.28515625" style="76" customWidth="1"/>
    <col min="5907" max="5907" width="10.42578125" style="76" customWidth="1"/>
    <col min="5908" max="5908" width="13.42578125" style="76" customWidth="1"/>
    <col min="5909" max="5909" width="10.28515625" style="76" customWidth="1"/>
    <col min="5910" max="6145" width="9.28515625" style="76"/>
    <col min="6146" max="6146" width="14.7109375" style="76" customWidth="1"/>
    <col min="6147" max="6147" width="47.7109375" style="76" customWidth="1"/>
    <col min="6148" max="6148" width="11.7109375" style="76" customWidth="1"/>
    <col min="6149" max="6149" width="13.5703125" style="76" customWidth="1"/>
    <col min="6150" max="6150" width="10.42578125" style="76" customWidth="1"/>
    <col min="6151" max="6151" width="11" style="76" customWidth="1"/>
    <col min="6152" max="6152" width="12.5703125" style="76" customWidth="1"/>
    <col min="6153" max="6153" width="10.28515625" style="76" customWidth="1"/>
    <col min="6154" max="6154" width="11.28515625" style="76" customWidth="1"/>
    <col min="6155" max="6155" width="13.42578125" style="76" customWidth="1"/>
    <col min="6156" max="6156" width="11.42578125" style="76" customWidth="1"/>
    <col min="6157" max="6157" width="10.28515625" style="76" customWidth="1"/>
    <col min="6158" max="6158" width="12.7109375" style="76" customWidth="1"/>
    <col min="6159" max="6159" width="11" style="76" customWidth="1"/>
    <col min="6160" max="6160" width="10.7109375" style="76" customWidth="1"/>
    <col min="6161" max="6161" width="12.5703125" style="76" customWidth="1"/>
    <col min="6162" max="6162" width="11.28515625" style="76" customWidth="1"/>
    <col min="6163" max="6163" width="10.42578125" style="76" customWidth="1"/>
    <col min="6164" max="6164" width="13.42578125" style="76" customWidth="1"/>
    <col min="6165" max="6165" width="10.28515625" style="76" customWidth="1"/>
    <col min="6166" max="6401" width="9.28515625" style="76"/>
    <col min="6402" max="6402" width="14.7109375" style="76" customWidth="1"/>
    <col min="6403" max="6403" width="47.7109375" style="76" customWidth="1"/>
    <col min="6404" max="6404" width="11.7109375" style="76" customWidth="1"/>
    <col min="6405" max="6405" width="13.5703125" style="76" customWidth="1"/>
    <col min="6406" max="6406" width="10.42578125" style="76" customWidth="1"/>
    <col min="6407" max="6407" width="11" style="76" customWidth="1"/>
    <col min="6408" max="6408" width="12.5703125" style="76" customWidth="1"/>
    <col min="6409" max="6409" width="10.28515625" style="76" customWidth="1"/>
    <col min="6410" max="6410" width="11.28515625" style="76" customWidth="1"/>
    <col min="6411" max="6411" width="13.42578125" style="76" customWidth="1"/>
    <col min="6412" max="6412" width="11.42578125" style="76" customWidth="1"/>
    <col min="6413" max="6413" width="10.28515625" style="76" customWidth="1"/>
    <col min="6414" max="6414" width="12.7109375" style="76" customWidth="1"/>
    <col min="6415" max="6415" width="11" style="76" customWidth="1"/>
    <col min="6416" max="6416" width="10.7109375" style="76" customWidth="1"/>
    <col min="6417" max="6417" width="12.5703125" style="76" customWidth="1"/>
    <col min="6418" max="6418" width="11.28515625" style="76" customWidth="1"/>
    <col min="6419" max="6419" width="10.42578125" style="76" customWidth="1"/>
    <col min="6420" max="6420" width="13.42578125" style="76" customWidth="1"/>
    <col min="6421" max="6421" width="10.28515625" style="76" customWidth="1"/>
    <col min="6422" max="6657" width="9.28515625" style="76"/>
    <col min="6658" max="6658" width="14.7109375" style="76" customWidth="1"/>
    <col min="6659" max="6659" width="47.7109375" style="76" customWidth="1"/>
    <col min="6660" max="6660" width="11.7109375" style="76" customWidth="1"/>
    <col min="6661" max="6661" width="13.5703125" style="76" customWidth="1"/>
    <col min="6662" max="6662" width="10.42578125" style="76" customWidth="1"/>
    <col min="6663" max="6663" width="11" style="76" customWidth="1"/>
    <col min="6664" max="6664" width="12.5703125" style="76" customWidth="1"/>
    <col min="6665" max="6665" width="10.28515625" style="76" customWidth="1"/>
    <col min="6666" max="6666" width="11.28515625" style="76" customWidth="1"/>
    <col min="6667" max="6667" width="13.42578125" style="76" customWidth="1"/>
    <col min="6668" max="6668" width="11.42578125" style="76" customWidth="1"/>
    <col min="6669" max="6669" width="10.28515625" style="76" customWidth="1"/>
    <col min="6670" max="6670" width="12.7109375" style="76" customWidth="1"/>
    <col min="6671" max="6671" width="11" style="76" customWidth="1"/>
    <col min="6672" max="6672" width="10.7109375" style="76" customWidth="1"/>
    <col min="6673" max="6673" width="12.5703125" style="76" customWidth="1"/>
    <col min="6674" max="6674" width="11.28515625" style="76" customWidth="1"/>
    <col min="6675" max="6675" width="10.42578125" style="76" customWidth="1"/>
    <col min="6676" max="6676" width="13.42578125" style="76" customWidth="1"/>
    <col min="6677" max="6677" width="10.28515625" style="76" customWidth="1"/>
    <col min="6678" max="6913" width="9.28515625" style="76"/>
    <col min="6914" max="6914" width="14.7109375" style="76" customWidth="1"/>
    <col min="6915" max="6915" width="47.7109375" style="76" customWidth="1"/>
    <col min="6916" max="6916" width="11.7109375" style="76" customWidth="1"/>
    <col min="6917" max="6917" width="13.5703125" style="76" customWidth="1"/>
    <col min="6918" max="6918" width="10.42578125" style="76" customWidth="1"/>
    <col min="6919" max="6919" width="11" style="76" customWidth="1"/>
    <col min="6920" max="6920" width="12.5703125" style="76" customWidth="1"/>
    <col min="6921" max="6921" width="10.28515625" style="76" customWidth="1"/>
    <col min="6922" max="6922" width="11.28515625" style="76" customWidth="1"/>
    <col min="6923" max="6923" width="13.42578125" style="76" customWidth="1"/>
    <col min="6924" max="6924" width="11.42578125" style="76" customWidth="1"/>
    <col min="6925" max="6925" width="10.28515625" style="76" customWidth="1"/>
    <col min="6926" max="6926" width="12.7109375" style="76" customWidth="1"/>
    <col min="6927" max="6927" width="11" style="76" customWidth="1"/>
    <col min="6928" max="6928" width="10.7109375" style="76" customWidth="1"/>
    <col min="6929" max="6929" width="12.5703125" style="76" customWidth="1"/>
    <col min="6930" max="6930" width="11.28515625" style="76" customWidth="1"/>
    <col min="6931" max="6931" width="10.42578125" style="76" customWidth="1"/>
    <col min="6932" max="6932" width="13.42578125" style="76" customWidth="1"/>
    <col min="6933" max="6933" width="10.28515625" style="76" customWidth="1"/>
    <col min="6934" max="7169" width="9.28515625" style="76"/>
    <col min="7170" max="7170" width="14.7109375" style="76" customWidth="1"/>
    <col min="7171" max="7171" width="47.7109375" style="76" customWidth="1"/>
    <col min="7172" max="7172" width="11.7109375" style="76" customWidth="1"/>
    <col min="7173" max="7173" width="13.5703125" style="76" customWidth="1"/>
    <col min="7174" max="7174" width="10.42578125" style="76" customWidth="1"/>
    <col min="7175" max="7175" width="11" style="76" customWidth="1"/>
    <col min="7176" max="7176" width="12.5703125" style="76" customWidth="1"/>
    <col min="7177" max="7177" width="10.28515625" style="76" customWidth="1"/>
    <col min="7178" max="7178" width="11.28515625" style="76" customWidth="1"/>
    <col min="7179" max="7179" width="13.42578125" style="76" customWidth="1"/>
    <col min="7180" max="7180" width="11.42578125" style="76" customWidth="1"/>
    <col min="7181" max="7181" width="10.28515625" style="76" customWidth="1"/>
    <col min="7182" max="7182" width="12.7109375" style="76" customWidth="1"/>
    <col min="7183" max="7183" width="11" style="76" customWidth="1"/>
    <col min="7184" max="7184" width="10.7109375" style="76" customWidth="1"/>
    <col min="7185" max="7185" width="12.5703125" style="76" customWidth="1"/>
    <col min="7186" max="7186" width="11.28515625" style="76" customWidth="1"/>
    <col min="7187" max="7187" width="10.42578125" style="76" customWidth="1"/>
    <col min="7188" max="7188" width="13.42578125" style="76" customWidth="1"/>
    <col min="7189" max="7189" width="10.28515625" style="76" customWidth="1"/>
    <col min="7190" max="7425" width="9.28515625" style="76"/>
    <col min="7426" max="7426" width="14.7109375" style="76" customWidth="1"/>
    <col min="7427" max="7427" width="47.7109375" style="76" customWidth="1"/>
    <col min="7428" max="7428" width="11.7109375" style="76" customWidth="1"/>
    <col min="7429" max="7429" width="13.5703125" style="76" customWidth="1"/>
    <col min="7430" max="7430" width="10.42578125" style="76" customWidth="1"/>
    <col min="7431" max="7431" width="11" style="76" customWidth="1"/>
    <col min="7432" max="7432" width="12.5703125" style="76" customWidth="1"/>
    <col min="7433" max="7433" width="10.28515625" style="76" customWidth="1"/>
    <col min="7434" max="7434" width="11.28515625" style="76" customWidth="1"/>
    <col min="7435" max="7435" width="13.42578125" style="76" customWidth="1"/>
    <col min="7436" max="7436" width="11.42578125" style="76" customWidth="1"/>
    <col min="7437" max="7437" width="10.28515625" style="76" customWidth="1"/>
    <col min="7438" max="7438" width="12.7109375" style="76" customWidth="1"/>
    <col min="7439" max="7439" width="11" style="76" customWidth="1"/>
    <col min="7440" max="7440" width="10.7109375" style="76" customWidth="1"/>
    <col min="7441" max="7441" width="12.5703125" style="76" customWidth="1"/>
    <col min="7442" max="7442" width="11.28515625" style="76" customWidth="1"/>
    <col min="7443" max="7443" width="10.42578125" style="76" customWidth="1"/>
    <col min="7444" max="7444" width="13.42578125" style="76" customWidth="1"/>
    <col min="7445" max="7445" width="10.28515625" style="76" customWidth="1"/>
    <col min="7446" max="7681" width="9.28515625" style="76"/>
    <col min="7682" max="7682" width="14.7109375" style="76" customWidth="1"/>
    <col min="7683" max="7683" width="47.7109375" style="76" customWidth="1"/>
    <col min="7684" max="7684" width="11.7109375" style="76" customWidth="1"/>
    <col min="7685" max="7685" width="13.5703125" style="76" customWidth="1"/>
    <col min="7686" max="7686" width="10.42578125" style="76" customWidth="1"/>
    <col min="7687" max="7687" width="11" style="76" customWidth="1"/>
    <col min="7688" max="7688" width="12.5703125" style="76" customWidth="1"/>
    <col min="7689" max="7689" width="10.28515625" style="76" customWidth="1"/>
    <col min="7690" max="7690" width="11.28515625" style="76" customWidth="1"/>
    <col min="7691" max="7691" width="13.42578125" style="76" customWidth="1"/>
    <col min="7692" max="7692" width="11.42578125" style="76" customWidth="1"/>
    <col min="7693" max="7693" width="10.28515625" style="76" customWidth="1"/>
    <col min="7694" max="7694" width="12.7109375" style="76" customWidth="1"/>
    <col min="7695" max="7695" width="11" style="76" customWidth="1"/>
    <col min="7696" max="7696" width="10.7109375" style="76" customWidth="1"/>
    <col min="7697" max="7697" width="12.5703125" style="76" customWidth="1"/>
    <col min="7698" max="7698" width="11.28515625" style="76" customWidth="1"/>
    <col min="7699" max="7699" width="10.42578125" style="76" customWidth="1"/>
    <col min="7700" max="7700" width="13.42578125" style="76" customWidth="1"/>
    <col min="7701" max="7701" width="10.28515625" style="76" customWidth="1"/>
    <col min="7702" max="7937" width="9.28515625" style="76"/>
    <col min="7938" max="7938" width="14.7109375" style="76" customWidth="1"/>
    <col min="7939" max="7939" width="47.7109375" style="76" customWidth="1"/>
    <col min="7940" max="7940" width="11.7109375" style="76" customWidth="1"/>
    <col min="7941" max="7941" width="13.5703125" style="76" customWidth="1"/>
    <col min="7942" max="7942" width="10.42578125" style="76" customWidth="1"/>
    <col min="7943" max="7943" width="11" style="76" customWidth="1"/>
    <col min="7944" max="7944" width="12.5703125" style="76" customWidth="1"/>
    <col min="7945" max="7945" width="10.28515625" style="76" customWidth="1"/>
    <col min="7946" max="7946" width="11.28515625" style="76" customWidth="1"/>
    <col min="7947" max="7947" width="13.42578125" style="76" customWidth="1"/>
    <col min="7948" max="7948" width="11.42578125" style="76" customWidth="1"/>
    <col min="7949" max="7949" width="10.28515625" style="76" customWidth="1"/>
    <col min="7950" max="7950" width="12.7109375" style="76" customWidth="1"/>
    <col min="7951" max="7951" width="11" style="76" customWidth="1"/>
    <col min="7952" max="7952" width="10.7109375" style="76" customWidth="1"/>
    <col min="7953" max="7953" width="12.5703125" style="76" customWidth="1"/>
    <col min="7954" max="7954" width="11.28515625" style="76" customWidth="1"/>
    <col min="7955" max="7955" width="10.42578125" style="76" customWidth="1"/>
    <col min="7956" max="7956" width="13.42578125" style="76" customWidth="1"/>
    <col min="7957" max="7957" width="10.28515625" style="76" customWidth="1"/>
    <col min="7958" max="8193" width="9.28515625" style="76"/>
    <col min="8194" max="8194" width="14.7109375" style="76" customWidth="1"/>
    <col min="8195" max="8195" width="47.7109375" style="76" customWidth="1"/>
    <col min="8196" max="8196" width="11.7109375" style="76" customWidth="1"/>
    <col min="8197" max="8197" width="13.5703125" style="76" customWidth="1"/>
    <col min="8198" max="8198" width="10.42578125" style="76" customWidth="1"/>
    <col min="8199" max="8199" width="11" style="76" customWidth="1"/>
    <col min="8200" max="8200" width="12.5703125" style="76" customWidth="1"/>
    <col min="8201" max="8201" width="10.28515625" style="76" customWidth="1"/>
    <col min="8202" max="8202" width="11.28515625" style="76" customWidth="1"/>
    <col min="8203" max="8203" width="13.42578125" style="76" customWidth="1"/>
    <col min="8204" max="8204" width="11.42578125" style="76" customWidth="1"/>
    <col min="8205" max="8205" width="10.28515625" style="76" customWidth="1"/>
    <col min="8206" max="8206" width="12.7109375" style="76" customWidth="1"/>
    <col min="8207" max="8207" width="11" style="76" customWidth="1"/>
    <col min="8208" max="8208" width="10.7109375" style="76" customWidth="1"/>
    <col min="8209" max="8209" width="12.5703125" style="76" customWidth="1"/>
    <col min="8210" max="8210" width="11.28515625" style="76" customWidth="1"/>
    <col min="8211" max="8211" width="10.42578125" style="76" customWidth="1"/>
    <col min="8212" max="8212" width="13.42578125" style="76" customWidth="1"/>
    <col min="8213" max="8213" width="10.28515625" style="76" customWidth="1"/>
    <col min="8214" max="8449" width="9.28515625" style="76"/>
    <col min="8450" max="8450" width="14.7109375" style="76" customWidth="1"/>
    <col min="8451" max="8451" width="47.7109375" style="76" customWidth="1"/>
    <col min="8452" max="8452" width="11.7109375" style="76" customWidth="1"/>
    <col min="8453" max="8453" width="13.5703125" style="76" customWidth="1"/>
    <col min="8454" max="8454" width="10.42578125" style="76" customWidth="1"/>
    <col min="8455" max="8455" width="11" style="76" customWidth="1"/>
    <col min="8456" max="8456" width="12.5703125" style="76" customWidth="1"/>
    <col min="8457" max="8457" width="10.28515625" style="76" customWidth="1"/>
    <col min="8458" max="8458" width="11.28515625" style="76" customWidth="1"/>
    <col min="8459" max="8459" width="13.42578125" style="76" customWidth="1"/>
    <col min="8460" max="8460" width="11.42578125" style="76" customWidth="1"/>
    <col min="8461" max="8461" width="10.28515625" style="76" customWidth="1"/>
    <col min="8462" max="8462" width="12.7109375" style="76" customWidth="1"/>
    <col min="8463" max="8463" width="11" style="76" customWidth="1"/>
    <col min="8464" max="8464" width="10.7109375" style="76" customWidth="1"/>
    <col min="8465" max="8465" width="12.5703125" style="76" customWidth="1"/>
    <col min="8466" max="8466" width="11.28515625" style="76" customWidth="1"/>
    <col min="8467" max="8467" width="10.42578125" style="76" customWidth="1"/>
    <col min="8468" max="8468" width="13.42578125" style="76" customWidth="1"/>
    <col min="8469" max="8469" width="10.28515625" style="76" customWidth="1"/>
    <col min="8470" max="8705" width="9.28515625" style="76"/>
    <col min="8706" max="8706" width="14.7109375" style="76" customWidth="1"/>
    <col min="8707" max="8707" width="47.7109375" style="76" customWidth="1"/>
    <col min="8708" max="8708" width="11.7109375" style="76" customWidth="1"/>
    <col min="8709" max="8709" width="13.5703125" style="76" customWidth="1"/>
    <col min="8710" max="8710" width="10.42578125" style="76" customWidth="1"/>
    <col min="8711" max="8711" width="11" style="76" customWidth="1"/>
    <col min="8712" max="8712" width="12.5703125" style="76" customWidth="1"/>
    <col min="8713" max="8713" width="10.28515625" style="76" customWidth="1"/>
    <col min="8714" max="8714" width="11.28515625" style="76" customWidth="1"/>
    <col min="8715" max="8715" width="13.42578125" style="76" customWidth="1"/>
    <col min="8716" max="8716" width="11.42578125" style="76" customWidth="1"/>
    <col min="8717" max="8717" width="10.28515625" style="76" customWidth="1"/>
    <col min="8718" max="8718" width="12.7109375" style="76" customWidth="1"/>
    <col min="8719" max="8719" width="11" style="76" customWidth="1"/>
    <col min="8720" max="8720" width="10.7109375" style="76" customWidth="1"/>
    <col min="8721" max="8721" width="12.5703125" style="76" customWidth="1"/>
    <col min="8722" max="8722" width="11.28515625" style="76" customWidth="1"/>
    <col min="8723" max="8723" width="10.42578125" style="76" customWidth="1"/>
    <col min="8724" max="8724" width="13.42578125" style="76" customWidth="1"/>
    <col min="8725" max="8725" width="10.28515625" style="76" customWidth="1"/>
    <col min="8726" max="8961" width="9.28515625" style="76"/>
    <col min="8962" max="8962" width="14.7109375" style="76" customWidth="1"/>
    <col min="8963" max="8963" width="47.7109375" style="76" customWidth="1"/>
    <col min="8964" max="8964" width="11.7109375" style="76" customWidth="1"/>
    <col min="8965" max="8965" width="13.5703125" style="76" customWidth="1"/>
    <col min="8966" max="8966" width="10.42578125" style="76" customWidth="1"/>
    <col min="8967" max="8967" width="11" style="76" customWidth="1"/>
    <col min="8968" max="8968" width="12.5703125" style="76" customWidth="1"/>
    <col min="8969" max="8969" width="10.28515625" style="76" customWidth="1"/>
    <col min="8970" max="8970" width="11.28515625" style="76" customWidth="1"/>
    <col min="8971" max="8971" width="13.42578125" style="76" customWidth="1"/>
    <col min="8972" max="8972" width="11.42578125" style="76" customWidth="1"/>
    <col min="8973" max="8973" width="10.28515625" style="76" customWidth="1"/>
    <col min="8974" max="8974" width="12.7109375" style="76" customWidth="1"/>
    <col min="8975" max="8975" width="11" style="76" customWidth="1"/>
    <col min="8976" max="8976" width="10.7109375" style="76" customWidth="1"/>
    <col min="8977" max="8977" width="12.5703125" style="76" customWidth="1"/>
    <col min="8978" max="8978" width="11.28515625" style="76" customWidth="1"/>
    <col min="8979" max="8979" width="10.42578125" style="76" customWidth="1"/>
    <col min="8980" max="8980" width="13.42578125" style="76" customWidth="1"/>
    <col min="8981" max="8981" width="10.28515625" style="76" customWidth="1"/>
    <col min="8982" max="9217" width="9.28515625" style="76"/>
    <col min="9218" max="9218" width="14.7109375" style="76" customWidth="1"/>
    <col min="9219" max="9219" width="47.7109375" style="76" customWidth="1"/>
    <col min="9220" max="9220" width="11.7109375" style="76" customWidth="1"/>
    <col min="9221" max="9221" width="13.5703125" style="76" customWidth="1"/>
    <col min="9222" max="9222" width="10.42578125" style="76" customWidth="1"/>
    <col min="9223" max="9223" width="11" style="76" customWidth="1"/>
    <col min="9224" max="9224" width="12.5703125" style="76" customWidth="1"/>
    <col min="9225" max="9225" width="10.28515625" style="76" customWidth="1"/>
    <col min="9226" max="9226" width="11.28515625" style="76" customWidth="1"/>
    <col min="9227" max="9227" width="13.42578125" style="76" customWidth="1"/>
    <col min="9228" max="9228" width="11.42578125" style="76" customWidth="1"/>
    <col min="9229" max="9229" width="10.28515625" style="76" customWidth="1"/>
    <col min="9230" max="9230" width="12.7109375" style="76" customWidth="1"/>
    <col min="9231" max="9231" width="11" style="76" customWidth="1"/>
    <col min="9232" max="9232" width="10.7109375" style="76" customWidth="1"/>
    <col min="9233" max="9233" width="12.5703125" style="76" customWidth="1"/>
    <col min="9234" max="9234" width="11.28515625" style="76" customWidth="1"/>
    <col min="9235" max="9235" width="10.42578125" style="76" customWidth="1"/>
    <col min="9236" max="9236" width="13.42578125" style="76" customWidth="1"/>
    <col min="9237" max="9237" width="10.28515625" style="76" customWidth="1"/>
    <col min="9238" max="9473" width="9.28515625" style="76"/>
    <col min="9474" max="9474" width="14.7109375" style="76" customWidth="1"/>
    <col min="9475" max="9475" width="47.7109375" style="76" customWidth="1"/>
    <col min="9476" max="9476" width="11.7109375" style="76" customWidth="1"/>
    <col min="9477" max="9477" width="13.5703125" style="76" customWidth="1"/>
    <col min="9478" max="9478" width="10.42578125" style="76" customWidth="1"/>
    <col min="9479" max="9479" width="11" style="76" customWidth="1"/>
    <col min="9480" max="9480" width="12.5703125" style="76" customWidth="1"/>
    <col min="9481" max="9481" width="10.28515625" style="76" customWidth="1"/>
    <col min="9482" max="9482" width="11.28515625" style="76" customWidth="1"/>
    <col min="9483" max="9483" width="13.42578125" style="76" customWidth="1"/>
    <col min="9484" max="9484" width="11.42578125" style="76" customWidth="1"/>
    <col min="9485" max="9485" width="10.28515625" style="76" customWidth="1"/>
    <col min="9486" max="9486" width="12.7109375" style="76" customWidth="1"/>
    <col min="9487" max="9487" width="11" style="76" customWidth="1"/>
    <col min="9488" max="9488" width="10.7109375" style="76" customWidth="1"/>
    <col min="9489" max="9489" width="12.5703125" style="76" customWidth="1"/>
    <col min="9490" max="9490" width="11.28515625" style="76" customWidth="1"/>
    <col min="9491" max="9491" width="10.42578125" style="76" customWidth="1"/>
    <col min="9492" max="9492" width="13.42578125" style="76" customWidth="1"/>
    <col min="9493" max="9493" width="10.28515625" style="76" customWidth="1"/>
    <col min="9494" max="9729" width="9.28515625" style="76"/>
    <col min="9730" max="9730" width="14.7109375" style="76" customWidth="1"/>
    <col min="9731" max="9731" width="47.7109375" style="76" customWidth="1"/>
    <col min="9732" max="9732" width="11.7109375" style="76" customWidth="1"/>
    <col min="9733" max="9733" width="13.5703125" style="76" customWidth="1"/>
    <col min="9734" max="9734" width="10.42578125" style="76" customWidth="1"/>
    <col min="9735" max="9735" width="11" style="76" customWidth="1"/>
    <col min="9736" max="9736" width="12.5703125" style="76" customWidth="1"/>
    <col min="9737" max="9737" width="10.28515625" style="76" customWidth="1"/>
    <col min="9738" max="9738" width="11.28515625" style="76" customWidth="1"/>
    <col min="9739" max="9739" width="13.42578125" style="76" customWidth="1"/>
    <col min="9740" max="9740" width="11.42578125" style="76" customWidth="1"/>
    <col min="9741" max="9741" width="10.28515625" style="76" customWidth="1"/>
    <col min="9742" max="9742" width="12.7109375" style="76" customWidth="1"/>
    <col min="9743" max="9743" width="11" style="76" customWidth="1"/>
    <col min="9744" max="9744" width="10.7109375" style="76" customWidth="1"/>
    <col min="9745" max="9745" width="12.5703125" style="76" customWidth="1"/>
    <col min="9746" max="9746" width="11.28515625" style="76" customWidth="1"/>
    <col min="9747" max="9747" width="10.42578125" style="76" customWidth="1"/>
    <col min="9748" max="9748" width="13.42578125" style="76" customWidth="1"/>
    <col min="9749" max="9749" width="10.28515625" style="76" customWidth="1"/>
    <col min="9750" max="9985" width="9.28515625" style="76"/>
    <col min="9986" max="9986" width="14.7109375" style="76" customWidth="1"/>
    <col min="9987" max="9987" width="47.7109375" style="76" customWidth="1"/>
    <col min="9988" max="9988" width="11.7109375" style="76" customWidth="1"/>
    <col min="9989" max="9989" width="13.5703125" style="76" customWidth="1"/>
    <col min="9990" max="9990" width="10.42578125" style="76" customWidth="1"/>
    <col min="9991" max="9991" width="11" style="76" customWidth="1"/>
    <col min="9992" max="9992" width="12.5703125" style="76" customWidth="1"/>
    <col min="9993" max="9993" width="10.28515625" style="76" customWidth="1"/>
    <col min="9994" max="9994" width="11.28515625" style="76" customWidth="1"/>
    <col min="9995" max="9995" width="13.42578125" style="76" customWidth="1"/>
    <col min="9996" max="9996" width="11.42578125" style="76" customWidth="1"/>
    <col min="9997" max="9997" width="10.28515625" style="76" customWidth="1"/>
    <col min="9998" max="9998" width="12.7109375" style="76" customWidth="1"/>
    <col min="9999" max="9999" width="11" style="76" customWidth="1"/>
    <col min="10000" max="10000" width="10.7109375" style="76" customWidth="1"/>
    <col min="10001" max="10001" width="12.5703125" style="76" customWidth="1"/>
    <col min="10002" max="10002" width="11.28515625" style="76" customWidth="1"/>
    <col min="10003" max="10003" width="10.42578125" style="76" customWidth="1"/>
    <col min="10004" max="10004" width="13.42578125" style="76" customWidth="1"/>
    <col min="10005" max="10005" width="10.28515625" style="76" customWidth="1"/>
    <col min="10006" max="10241" width="9.28515625" style="76"/>
    <col min="10242" max="10242" width="14.7109375" style="76" customWidth="1"/>
    <col min="10243" max="10243" width="47.7109375" style="76" customWidth="1"/>
    <col min="10244" max="10244" width="11.7109375" style="76" customWidth="1"/>
    <col min="10245" max="10245" width="13.5703125" style="76" customWidth="1"/>
    <col min="10246" max="10246" width="10.42578125" style="76" customWidth="1"/>
    <col min="10247" max="10247" width="11" style="76" customWidth="1"/>
    <col min="10248" max="10248" width="12.5703125" style="76" customWidth="1"/>
    <col min="10249" max="10249" width="10.28515625" style="76" customWidth="1"/>
    <col min="10250" max="10250" width="11.28515625" style="76" customWidth="1"/>
    <col min="10251" max="10251" width="13.42578125" style="76" customWidth="1"/>
    <col min="10252" max="10252" width="11.42578125" style="76" customWidth="1"/>
    <col min="10253" max="10253" width="10.28515625" style="76" customWidth="1"/>
    <col min="10254" max="10254" width="12.7109375" style="76" customWidth="1"/>
    <col min="10255" max="10255" width="11" style="76" customWidth="1"/>
    <col min="10256" max="10256" width="10.7109375" style="76" customWidth="1"/>
    <col min="10257" max="10257" width="12.5703125" style="76" customWidth="1"/>
    <col min="10258" max="10258" width="11.28515625" style="76" customWidth="1"/>
    <col min="10259" max="10259" width="10.42578125" style="76" customWidth="1"/>
    <col min="10260" max="10260" width="13.42578125" style="76" customWidth="1"/>
    <col min="10261" max="10261" width="10.28515625" style="76" customWidth="1"/>
    <col min="10262" max="10497" width="9.28515625" style="76"/>
    <col min="10498" max="10498" width="14.7109375" style="76" customWidth="1"/>
    <col min="10499" max="10499" width="47.7109375" style="76" customWidth="1"/>
    <col min="10500" max="10500" width="11.7109375" style="76" customWidth="1"/>
    <col min="10501" max="10501" width="13.5703125" style="76" customWidth="1"/>
    <col min="10502" max="10502" width="10.42578125" style="76" customWidth="1"/>
    <col min="10503" max="10503" width="11" style="76" customWidth="1"/>
    <col min="10504" max="10504" width="12.5703125" style="76" customWidth="1"/>
    <col min="10505" max="10505" width="10.28515625" style="76" customWidth="1"/>
    <col min="10506" max="10506" width="11.28515625" style="76" customWidth="1"/>
    <col min="10507" max="10507" width="13.42578125" style="76" customWidth="1"/>
    <col min="10508" max="10508" width="11.42578125" style="76" customWidth="1"/>
    <col min="10509" max="10509" width="10.28515625" style="76" customWidth="1"/>
    <col min="10510" max="10510" width="12.7109375" style="76" customWidth="1"/>
    <col min="10511" max="10511" width="11" style="76" customWidth="1"/>
    <col min="10512" max="10512" width="10.7109375" style="76" customWidth="1"/>
    <col min="10513" max="10513" width="12.5703125" style="76" customWidth="1"/>
    <col min="10514" max="10514" width="11.28515625" style="76" customWidth="1"/>
    <col min="10515" max="10515" width="10.42578125" style="76" customWidth="1"/>
    <col min="10516" max="10516" width="13.42578125" style="76" customWidth="1"/>
    <col min="10517" max="10517" width="10.28515625" style="76" customWidth="1"/>
    <col min="10518" max="10753" width="9.28515625" style="76"/>
    <col min="10754" max="10754" width="14.7109375" style="76" customWidth="1"/>
    <col min="10755" max="10755" width="47.7109375" style="76" customWidth="1"/>
    <col min="10756" max="10756" width="11.7109375" style="76" customWidth="1"/>
    <col min="10757" max="10757" width="13.5703125" style="76" customWidth="1"/>
    <col min="10758" max="10758" width="10.42578125" style="76" customWidth="1"/>
    <col min="10759" max="10759" width="11" style="76" customWidth="1"/>
    <col min="10760" max="10760" width="12.5703125" style="76" customWidth="1"/>
    <col min="10761" max="10761" width="10.28515625" style="76" customWidth="1"/>
    <col min="10762" max="10762" width="11.28515625" style="76" customWidth="1"/>
    <col min="10763" max="10763" width="13.42578125" style="76" customWidth="1"/>
    <col min="10764" max="10764" width="11.42578125" style="76" customWidth="1"/>
    <col min="10765" max="10765" width="10.28515625" style="76" customWidth="1"/>
    <col min="10766" max="10766" width="12.7109375" style="76" customWidth="1"/>
    <col min="10767" max="10767" width="11" style="76" customWidth="1"/>
    <col min="10768" max="10768" width="10.7109375" style="76" customWidth="1"/>
    <col min="10769" max="10769" width="12.5703125" style="76" customWidth="1"/>
    <col min="10770" max="10770" width="11.28515625" style="76" customWidth="1"/>
    <col min="10771" max="10771" width="10.42578125" style="76" customWidth="1"/>
    <col min="10772" max="10772" width="13.42578125" style="76" customWidth="1"/>
    <col min="10773" max="10773" width="10.28515625" style="76" customWidth="1"/>
    <col min="10774" max="11009" width="9.28515625" style="76"/>
    <col min="11010" max="11010" width="14.7109375" style="76" customWidth="1"/>
    <col min="11011" max="11011" width="47.7109375" style="76" customWidth="1"/>
    <col min="11012" max="11012" width="11.7109375" style="76" customWidth="1"/>
    <col min="11013" max="11013" width="13.5703125" style="76" customWidth="1"/>
    <col min="11014" max="11014" width="10.42578125" style="76" customWidth="1"/>
    <col min="11015" max="11015" width="11" style="76" customWidth="1"/>
    <col min="11016" max="11016" width="12.5703125" style="76" customWidth="1"/>
    <col min="11017" max="11017" width="10.28515625" style="76" customWidth="1"/>
    <col min="11018" max="11018" width="11.28515625" style="76" customWidth="1"/>
    <col min="11019" max="11019" width="13.42578125" style="76" customWidth="1"/>
    <col min="11020" max="11020" width="11.42578125" style="76" customWidth="1"/>
    <col min="11021" max="11021" width="10.28515625" style="76" customWidth="1"/>
    <col min="11022" max="11022" width="12.7109375" style="76" customWidth="1"/>
    <col min="11023" max="11023" width="11" style="76" customWidth="1"/>
    <col min="11024" max="11024" width="10.7109375" style="76" customWidth="1"/>
    <col min="11025" max="11025" width="12.5703125" style="76" customWidth="1"/>
    <col min="11026" max="11026" width="11.28515625" style="76" customWidth="1"/>
    <col min="11027" max="11027" width="10.42578125" style="76" customWidth="1"/>
    <col min="11028" max="11028" width="13.42578125" style="76" customWidth="1"/>
    <col min="11029" max="11029" width="10.28515625" style="76" customWidth="1"/>
    <col min="11030" max="11265" width="9.28515625" style="76"/>
    <col min="11266" max="11266" width="14.7109375" style="76" customWidth="1"/>
    <col min="11267" max="11267" width="47.7109375" style="76" customWidth="1"/>
    <col min="11268" max="11268" width="11.7109375" style="76" customWidth="1"/>
    <col min="11269" max="11269" width="13.5703125" style="76" customWidth="1"/>
    <col min="11270" max="11270" width="10.42578125" style="76" customWidth="1"/>
    <col min="11271" max="11271" width="11" style="76" customWidth="1"/>
    <col min="11272" max="11272" width="12.5703125" style="76" customWidth="1"/>
    <col min="11273" max="11273" width="10.28515625" style="76" customWidth="1"/>
    <col min="11274" max="11274" width="11.28515625" style="76" customWidth="1"/>
    <col min="11275" max="11275" width="13.42578125" style="76" customWidth="1"/>
    <col min="11276" max="11276" width="11.42578125" style="76" customWidth="1"/>
    <col min="11277" max="11277" width="10.28515625" style="76" customWidth="1"/>
    <col min="11278" max="11278" width="12.7109375" style="76" customWidth="1"/>
    <col min="11279" max="11279" width="11" style="76" customWidth="1"/>
    <col min="11280" max="11280" width="10.7109375" style="76" customWidth="1"/>
    <col min="11281" max="11281" width="12.5703125" style="76" customWidth="1"/>
    <col min="11282" max="11282" width="11.28515625" style="76" customWidth="1"/>
    <col min="11283" max="11283" width="10.42578125" style="76" customWidth="1"/>
    <col min="11284" max="11284" width="13.42578125" style="76" customWidth="1"/>
    <col min="11285" max="11285" width="10.28515625" style="76" customWidth="1"/>
    <col min="11286" max="11521" width="9.28515625" style="76"/>
    <col min="11522" max="11522" width="14.7109375" style="76" customWidth="1"/>
    <col min="11523" max="11523" width="47.7109375" style="76" customWidth="1"/>
    <col min="11524" max="11524" width="11.7109375" style="76" customWidth="1"/>
    <col min="11525" max="11525" width="13.5703125" style="76" customWidth="1"/>
    <col min="11526" max="11526" width="10.42578125" style="76" customWidth="1"/>
    <col min="11527" max="11527" width="11" style="76" customWidth="1"/>
    <col min="11528" max="11528" width="12.5703125" style="76" customWidth="1"/>
    <col min="11529" max="11529" width="10.28515625" style="76" customWidth="1"/>
    <col min="11530" max="11530" width="11.28515625" style="76" customWidth="1"/>
    <col min="11531" max="11531" width="13.42578125" style="76" customWidth="1"/>
    <col min="11532" max="11532" width="11.42578125" style="76" customWidth="1"/>
    <col min="11533" max="11533" width="10.28515625" style="76" customWidth="1"/>
    <col min="11534" max="11534" width="12.7109375" style="76" customWidth="1"/>
    <col min="11535" max="11535" width="11" style="76" customWidth="1"/>
    <col min="11536" max="11536" width="10.7109375" style="76" customWidth="1"/>
    <col min="11537" max="11537" width="12.5703125" style="76" customWidth="1"/>
    <col min="11538" max="11538" width="11.28515625" style="76" customWidth="1"/>
    <col min="11539" max="11539" width="10.42578125" style="76" customWidth="1"/>
    <col min="11540" max="11540" width="13.42578125" style="76" customWidth="1"/>
    <col min="11541" max="11541" width="10.28515625" style="76" customWidth="1"/>
    <col min="11542" max="11777" width="9.28515625" style="76"/>
    <col min="11778" max="11778" width="14.7109375" style="76" customWidth="1"/>
    <col min="11779" max="11779" width="47.7109375" style="76" customWidth="1"/>
    <col min="11780" max="11780" width="11.7109375" style="76" customWidth="1"/>
    <col min="11781" max="11781" width="13.5703125" style="76" customWidth="1"/>
    <col min="11782" max="11782" width="10.42578125" style="76" customWidth="1"/>
    <col min="11783" max="11783" width="11" style="76" customWidth="1"/>
    <col min="11784" max="11784" width="12.5703125" style="76" customWidth="1"/>
    <col min="11785" max="11785" width="10.28515625" style="76" customWidth="1"/>
    <col min="11786" max="11786" width="11.28515625" style="76" customWidth="1"/>
    <col min="11787" max="11787" width="13.42578125" style="76" customWidth="1"/>
    <col min="11788" max="11788" width="11.42578125" style="76" customWidth="1"/>
    <col min="11789" max="11789" width="10.28515625" style="76" customWidth="1"/>
    <col min="11790" max="11790" width="12.7109375" style="76" customWidth="1"/>
    <col min="11791" max="11791" width="11" style="76" customWidth="1"/>
    <col min="11792" max="11792" width="10.7109375" style="76" customWidth="1"/>
    <col min="11793" max="11793" width="12.5703125" style="76" customWidth="1"/>
    <col min="11794" max="11794" width="11.28515625" style="76" customWidth="1"/>
    <col min="11795" max="11795" width="10.42578125" style="76" customWidth="1"/>
    <col min="11796" max="11796" width="13.42578125" style="76" customWidth="1"/>
    <col min="11797" max="11797" width="10.28515625" style="76" customWidth="1"/>
    <col min="11798" max="12033" width="9.28515625" style="76"/>
    <col min="12034" max="12034" width="14.7109375" style="76" customWidth="1"/>
    <col min="12035" max="12035" width="47.7109375" style="76" customWidth="1"/>
    <col min="12036" max="12036" width="11.7109375" style="76" customWidth="1"/>
    <col min="12037" max="12037" width="13.5703125" style="76" customWidth="1"/>
    <col min="12038" max="12038" width="10.42578125" style="76" customWidth="1"/>
    <col min="12039" max="12039" width="11" style="76" customWidth="1"/>
    <col min="12040" max="12040" width="12.5703125" style="76" customWidth="1"/>
    <col min="12041" max="12041" width="10.28515625" style="76" customWidth="1"/>
    <col min="12042" max="12042" width="11.28515625" style="76" customWidth="1"/>
    <col min="12043" max="12043" width="13.42578125" style="76" customWidth="1"/>
    <col min="12044" max="12044" width="11.42578125" style="76" customWidth="1"/>
    <col min="12045" max="12045" width="10.28515625" style="76" customWidth="1"/>
    <col min="12046" max="12046" width="12.7109375" style="76" customWidth="1"/>
    <col min="12047" max="12047" width="11" style="76" customWidth="1"/>
    <col min="12048" max="12048" width="10.7109375" style="76" customWidth="1"/>
    <col min="12049" max="12049" width="12.5703125" style="76" customWidth="1"/>
    <col min="12050" max="12050" width="11.28515625" style="76" customWidth="1"/>
    <col min="12051" max="12051" width="10.42578125" style="76" customWidth="1"/>
    <col min="12052" max="12052" width="13.42578125" style="76" customWidth="1"/>
    <col min="12053" max="12053" width="10.28515625" style="76" customWidth="1"/>
    <col min="12054" max="12289" width="9.28515625" style="76"/>
    <col min="12290" max="12290" width="14.7109375" style="76" customWidth="1"/>
    <col min="12291" max="12291" width="47.7109375" style="76" customWidth="1"/>
    <col min="12292" max="12292" width="11.7109375" style="76" customWidth="1"/>
    <col min="12293" max="12293" width="13.5703125" style="76" customWidth="1"/>
    <col min="12294" max="12294" width="10.42578125" style="76" customWidth="1"/>
    <col min="12295" max="12295" width="11" style="76" customWidth="1"/>
    <col min="12296" max="12296" width="12.5703125" style="76" customWidth="1"/>
    <col min="12297" max="12297" width="10.28515625" style="76" customWidth="1"/>
    <col min="12298" max="12298" width="11.28515625" style="76" customWidth="1"/>
    <col min="12299" max="12299" width="13.42578125" style="76" customWidth="1"/>
    <col min="12300" max="12300" width="11.42578125" style="76" customWidth="1"/>
    <col min="12301" max="12301" width="10.28515625" style="76" customWidth="1"/>
    <col min="12302" max="12302" width="12.7109375" style="76" customWidth="1"/>
    <col min="12303" max="12303" width="11" style="76" customWidth="1"/>
    <col min="12304" max="12304" width="10.7109375" style="76" customWidth="1"/>
    <col min="12305" max="12305" width="12.5703125" style="76" customWidth="1"/>
    <col min="12306" max="12306" width="11.28515625" style="76" customWidth="1"/>
    <col min="12307" max="12307" width="10.42578125" style="76" customWidth="1"/>
    <col min="12308" max="12308" width="13.42578125" style="76" customWidth="1"/>
    <col min="12309" max="12309" width="10.28515625" style="76" customWidth="1"/>
    <col min="12310" max="12545" width="9.28515625" style="76"/>
    <col min="12546" max="12546" width="14.7109375" style="76" customWidth="1"/>
    <col min="12547" max="12547" width="47.7109375" style="76" customWidth="1"/>
    <col min="12548" max="12548" width="11.7109375" style="76" customWidth="1"/>
    <col min="12549" max="12549" width="13.5703125" style="76" customWidth="1"/>
    <col min="12550" max="12550" width="10.42578125" style="76" customWidth="1"/>
    <col min="12551" max="12551" width="11" style="76" customWidth="1"/>
    <col min="12552" max="12552" width="12.5703125" style="76" customWidth="1"/>
    <col min="12553" max="12553" width="10.28515625" style="76" customWidth="1"/>
    <col min="12554" max="12554" width="11.28515625" style="76" customWidth="1"/>
    <col min="12555" max="12555" width="13.42578125" style="76" customWidth="1"/>
    <col min="12556" max="12556" width="11.42578125" style="76" customWidth="1"/>
    <col min="12557" max="12557" width="10.28515625" style="76" customWidth="1"/>
    <col min="12558" max="12558" width="12.7109375" style="76" customWidth="1"/>
    <col min="12559" max="12559" width="11" style="76" customWidth="1"/>
    <col min="12560" max="12560" width="10.7109375" style="76" customWidth="1"/>
    <col min="12561" max="12561" width="12.5703125" style="76" customWidth="1"/>
    <col min="12562" max="12562" width="11.28515625" style="76" customWidth="1"/>
    <col min="12563" max="12563" width="10.42578125" style="76" customWidth="1"/>
    <col min="12564" max="12564" width="13.42578125" style="76" customWidth="1"/>
    <col min="12565" max="12565" width="10.28515625" style="76" customWidth="1"/>
    <col min="12566" max="12801" width="9.28515625" style="76"/>
    <col min="12802" max="12802" width="14.7109375" style="76" customWidth="1"/>
    <col min="12803" max="12803" width="47.7109375" style="76" customWidth="1"/>
    <col min="12804" max="12804" width="11.7109375" style="76" customWidth="1"/>
    <col min="12805" max="12805" width="13.5703125" style="76" customWidth="1"/>
    <col min="12806" max="12806" width="10.42578125" style="76" customWidth="1"/>
    <col min="12807" max="12807" width="11" style="76" customWidth="1"/>
    <col min="12808" max="12808" width="12.5703125" style="76" customWidth="1"/>
    <col min="12809" max="12809" width="10.28515625" style="76" customWidth="1"/>
    <col min="12810" max="12810" width="11.28515625" style="76" customWidth="1"/>
    <col min="12811" max="12811" width="13.42578125" style="76" customWidth="1"/>
    <col min="12812" max="12812" width="11.42578125" style="76" customWidth="1"/>
    <col min="12813" max="12813" width="10.28515625" style="76" customWidth="1"/>
    <col min="12814" max="12814" width="12.7109375" style="76" customWidth="1"/>
    <col min="12815" max="12815" width="11" style="76" customWidth="1"/>
    <col min="12816" max="12816" width="10.7109375" style="76" customWidth="1"/>
    <col min="12817" max="12817" width="12.5703125" style="76" customWidth="1"/>
    <col min="12818" max="12818" width="11.28515625" style="76" customWidth="1"/>
    <col min="12819" max="12819" width="10.42578125" style="76" customWidth="1"/>
    <col min="12820" max="12820" width="13.42578125" style="76" customWidth="1"/>
    <col min="12821" max="12821" width="10.28515625" style="76" customWidth="1"/>
    <col min="12822" max="13057" width="9.28515625" style="76"/>
    <col min="13058" max="13058" width="14.7109375" style="76" customWidth="1"/>
    <col min="13059" max="13059" width="47.7109375" style="76" customWidth="1"/>
    <col min="13060" max="13060" width="11.7109375" style="76" customWidth="1"/>
    <col min="13061" max="13061" width="13.5703125" style="76" customWidth="1"/>
    <col min="13062" max="13062" width="10.42578125" style="76" customWidth="1"/>
    <col min="13063" max="13063" width="11" style="76" customWidth="1"/>
    <col min="13064" max="13064" width="12.5703125" style="76" customWidth="1"/>
    <col min="13065" max="13065" width="10.28515625" style="76" customWidth="1"/>
    <col min="13066" max="13066" width="11.28515625" style="76" customWidth="1"/>
    <col min="13067" max="13067" width="13.42578125" style="76" customWidth="1"/>
    <col min="13068" max="13068" width="11.42578125" style="76" customWidth="1"/>
    <col min="13069" max="13069" width="10.28515625" style="76" customWidth="1"/>
    <col min="13070" max="13070" width="12.7109375" style="76" customWidth="1"/>
    <col min="13071" max="13071" width="11" style="76" customWidth="1"/>
    <col min="13072" max="13072" width="10.7109375" style="76" customWidth="1"/>
    <col min="13073" max="13073" width="12.5703125" style="76" customWidth="1"/>
    <col min="13074" max="13074" width="11.28515625" style="76" customWidth="1"/>
    <col min="13075" max="13075" width="10.42578125" style="76" customWidth="1"/>
    <col min="13076" max="13076" width="13.42578125" style="76" customWidth="1"/>
    <col min="13077" max="13077" width="10.28515625" style="76" customWidth="1"/>
    <col min="13078" max="13313" width="9.28515625" style="76"/>
    <col min="13314" max="13314" width="14.7109375" style="76" customWidth="1"/>
    <col min="13315" max="13315" width="47.7109375" style="76" customWidth="1"/>
    <col min="13316" max="13316" width="11.7109375" style="76" customWidth="1"/>
    <col min="13317" max="13317" width="13.5703125" style="76" customWidth="1"/>
    <col min="13318" max="13318" width="10.42578125" style="76" customWidth="1"/>
    <col min="13319" max="13319" width="11" style="76" customWidth="1"/>
    <col min="13320" max="13320" width="12.5703125" style="76" customWidth="1"/>
    <col min="13321" max="13321" width="10.28515625" style="76" customWidth="1"/>
    <col min="13322" max="13322" width="11.28515625" style="76" customWidth="1"/>
    <col min="13323" max="13323" width="13.42578125" style="76" customWidth="1"/>
    <col min="13324" max="13324" width="11.42578125" style="76" customWidth="1"/>
    <col min="13325" max="13325" width="10.28515625" style="76" customWidth="1"/>
    <col min="13326" max="13326" width="12.7109375" style="76" customWidth="1"/>
    <col min="13327" max="13327" width="11" style="76" customWidth="1"/>
    <col min="13328" max="13328" width="10.7109375" style="76" customWidth="1"/>
    <col min="13329" max="13329" width="12.5703125" style="76" customWidth="1"/>
    <col min="13330" max="13330" width="11.28515625" style="76" customWidth="1"/>
    <col min="13331" max="13331" width="10.42578125" style="76" customWidth="1"/>
    <col min="13332" max="13332" width="13.42578125" style="76" customWidth="1"/>
    <col min="13333" max="13333" width="10.28515625" style="76" customWidth="1"/>
    <col min="13334" max="13569" width="9.28515625" style="76"/>
    <col min="13570" max="13570" width="14.7109375" style="76" customWidth="1"/>
    <col min="13571" max="13571" width="47.7109375" style="76" customWidth="1"/>
    <col min="13572" max="13572" width="11.7109375" style="76" customWidth="1"/>
    <col min="13573" max="13573" width="13.5703125" style="76" customWidth="1"/>
    <col min="13574" max="13574" width="10.42578125" style="76" customWidth="1"/>
    <col min="13575" max="13575" width="11" style="76" customWidth="1"/>
    <col min="13576" max="13576" width="12.5703125" style="76" customWidth="1"/>
    <col min="13577" max="13577" width="10.28515625" style="76" customWidth="1"/>
    <col min="13578" max="13578" width="11.28515625" style="76" customWidth="1"/>
    <col min="13579" max="13579" width="13.42578125" style="76" customWidth="1"/>
    <col min="13580" max="13580" width="11.42578125" style="76" customWidth="1"/>
    <col min="13581" max="13581" width="10.28515625" style="76" customWidth="1"/>
    <col min="13582" max="13582" width="12.7109375" style="76" customWidth="1"/>
    <col min="13583" max="13583" width="11" style="76" customWidth="1"/>
    <col min="13584" max="13584" width="10.7109375" style="76" customWidth="1"/>
    <col min="13585" max="13585" width="12.5703125" style="76" customWidth="1"/>
    <col min="13586" max="13586" width="11.28515625" style="76" customWidth="1"/>
    <col min="13587" max="13587" width="10.42578125" style="76" customWidth="1"/>
    <col min="13588" max="13588" width="13.42578125" style="76" customWidth="1"/>
    <col min="13589" max="13589" width="10.28515625" style="76" customWidth="1"/>
    <col min="13590" max="13825" width="9.28515625" style="76"/>
    <col min="13826" max="13826" width="14.7109375" style="76" customWidth="1"/>
    <col min="13827" max="13827" width="47.7109375" style="76" customWidth="1"/>
    <col min="13828" max="13828" width="11.7109375" style="76" customWidth="1"/>
    <col min="13829" max="13829" width="13.5703125" style="76" customWidth="1"/>
    <col min="13830" max="13830" width="10.42578125" style="76" customWidth="1"/>
    <col min="13831" max="13831" width="11" style="76" customWidth="1"/>
    <col min="13832" max="13832" width="12.5703125" style="76" customWidth="1"/>
    <col min="13833" max="13833" width="10.28515625" style="76" customWidth="1"/>
    <col min="13834" max="13834" width="11.28515625" style="76" customWidth="1"/>
    <col min="13835" max="13835" width="13.42578125" style="76" customWidth="1"/>
    <col min="13836" max="13836" width="11.42578125" style="76" customWidth="1"/>
    <col min="13837" max="13837" width="10.28515625" style="76" customWidth="1"/>
    <col min="13838" max="13838" width="12.7109375" style="76" customWidth="1"/>
    <col min="13839" max="13839" width="11" style="76" customWidth="1"/>
    <col min="13840" max="13840" width="10.7109375" style="76" customWidth="1"/>
    <col min="13841" max="13841" width="12.5703125" style="76" customWidth="1"/>
    <col min="13842" max="13842" width="11.28515625" style="76" customWidth="1"/>
    <col min="13843" max="13843" width="10.42578125" style="76" customWidth="1"/>
    <col min="13844" max="13844" width="13.42578125" style="76" customWidth="1"/>
    <col min="13845" max="13845" width="10.28515625" style="76" customWidth="1"/>
    <col min="13846" max="14081" width="9.28515625" style="76"/>
    <col min="14082" max="14082" width="14.7109375" style="76" customWidth="1"/>
    <col min="14083" max="14083" width="47.7109375" style="76" customWidth="1"/>
    <col min="14084" max="14084" width="11.7109375" style="76" customWidth="1"/>
    <col min="14085" max="14085" width="13.5703125" style="76" customWidth="1"/>
    <col min="14086" max="14086" width="10.42578125" style="76" customWidth="1"/>
    <col min="14087" max="14087" width="11" style="76" customWidth="1"/>
    <col min="14088" max="14088" width="12.5703125" style="76" customWidth="1"/>
    <col min="14089" max="14089" width="10.28515625" style="76" customWidth="1"/>
    <col min="14090" max="14090" width="11.28515625" style="76" customWidth="1"/>
    <col min="14091" max="14091" width="13.42578125" style="76" customWidth="1"/>
    <col min="14092" max="14092" width="11.42578125" style="76" customWidth="1"/>
    <col min="14093" max="14093" width="10.28515625" style="76" customWidth="1"/>
    <col min="14094" max="14094" width="12.7109375" style="76" customWidth="1"/>
    <col min="14095" max="14095" width="11" style="76" customWidth="1"/>
    <col min="14096" max="14096" width="10.7109375" style="76" customWidth="1"/>
    <col min="14097" max="14097" width="12.5703125" style="76" customWidth="1"/>
    <col min="14098" max="14098" width="11.28515625" style="76" customWidth="1"/>
    <col min="14099" max="14099" width="10.42578125" style="76" customWidth="1"/>
    <col min="14100" max="14100" width="13.42578125" style="76" customWidth="1"/>
    <col min="14101" max="14101" width="10.28515625" style="76" customWidth="1"/>
    <col min="14102" max="14337" width="9.28515625" style="76"/>
    <col min="14338" max="14338" width="14.7109375" style="76" customWidth="1"/>
    <col min="14339" max="14339" width="47.7109375" style="76" customWidth="1"/>
    <col min="14340" max="14340" width="11.7109375" style="76" customWidth="1"/>
    <col min="14341" max="14341" width="13.5703125" style="76" customWidth="1"/>
    <col min="14342" max="14342" width="10.42578125" style="76" customWidth="1"/>
    <col min="14343" max="14343" width="11" style="76" customWidth="1"/>
    <col min="14344" max="14344" width="12.5703125" style="76" customWidth="1"/>
    <col min="14345" max="14345" width="10.28515625" style="76" customWidth="1"/>
    <col min="14346" max="14346" width="11.28515625" style="76" customWidth="1"/>
    <col min="14347" max="14347" width="13.42578125" style="76" customWidth="1"/>
    <col min="14348" max="14348" width="11.42578125" style="76" customWidth="1"/>
    <col min="14349" max="14349" width="10.28515625" style="76" customWidth="1"/>
    <col min="14350" max="14350" width="12.7109375" style="76" customWidth="1"/>
    <col min="14351" max="14351" width="11" style="76" customWidth="1"/>
    <col min="14352" max="14352" width="10.7109375" style="76" customWidth="1"/>
    <col min="14353" max="14353" width="12.5703125" style="76" customWidth="1"/>
    <col min="14354" max="14354" width="11.28515625" style="76" customWidth="1"/>
    <col min="14355" max="14355" width="10.42578125" style="76" customWidth="1"/>
    <col min="14356" max="14356" width="13.42578125" style="76" customWidth="1"/>
    <col min="14357" max="14357" width="10.28515625" style="76" customWidth="1"/>
    <col min="14358" max="14593" width="9.28515625" style="76"/>
    <col min="14594" max="14594" width="14.7109375" style="76" customWidth="1"/>
    <col min="14595" max="14595" width="47.7109375" style="76" customWidth="1"/>
    <col min="14596" max="14596" width="11.7109375" style="76" customWidth="1"/>
    <col min="14597" max="14597" width="13.5703125" style="76" customWidth="1"/>
    <col min="14598" max="14598" width="10.42578125" style="76" customWidth="1"/>
    <col min="14599" max="14599" width="11" style="76" customWidth="1"/>
    <col min="14600" max="14600" width="12.5703125" style="76" customWidth="1"/>
    <col min="14601" max="14601" width="10.28515625" style="76" customWidth="1"/>
    <col min="14602" max="14602" width="11.28515625" style="76" customWidth="1"/>
    <col min="14603" max="14603" width="13.42578125" style="76" customWidth="1"/>
    <col min="14604" max="14604" width="11.42578125" style="76" customWidth="1"/>
    <col min="14605" max="14605" width="10.28515625" style="76" customWidth="1"/>
    <col min="14606" max="14606" width="12.7109375" style="76" customWidth="1"/>
    <col min="14607" max="14607" width="11" style="76" customWidth="1"/>
    <col min="14608" max="14608" width="10.7109375" style="76" customWidth="1"/>
    <col min="14609" max="14609" width="12.5703125" style="76" customWidth="1"/>
    <col min="14610" max="14610" width="11.28515625" style="76" customWidth="1"/>
    <col min="14611" max="14611" width="10.42578125" style="76" customWidth="1"/>
    <col min="14612" max="14612" width="13.42578125" style="76" customWidth="1"/>
    <col min="14613" max="14613" width="10.28515625" style="76" customWidth="1"/>
    <col min="14614" max="14849" width="9.28515625" style="76"/>
    <col min="14850" max="14850" width="14.7109375" style="76" customWidth="1"/>
    <col min="14851" max="14851" width="47.7109375" style="76" customWidth="1"/>
    <col min="14852" max="14852" width="11.7109375" style="76" customWidth="1"/>
    <col min="14853" max="14853" width="13.5703125" style="76" customWidth="1"/>
    <col min="14854" max="14854" width="10.42578125" style="76" customWidth="1"/>
    <col min="14855" max="14855" width="11" style="76" customWidth="1"/>
    <col min="14856" max="14856" width="12.5703125" style="76" customWidth="1"/>
    <col min="14857" max="14857" width="10.28515625" style="76" customWidth="1"/>
    <col min="14858" max="14858" width="11.28515625" style="76" customWidth="1"/>
    <col min="14859" max="14859" width="13.42578125" style="76" customWidth="1"/>
    <col min="14860" max="14860" width="11.42578125" style="76" customWidth="1"/>
    <col min="14861" max="14861" width="10.28515625" style="76" customWidth="1"/>
    <col min="14862" max="14862" width="12.7109375" style="76" customWidth="1"/>
    <col min="14863" max="14863" width="11" style="76" customWidth="1"/>
    <col min="14864" max="14864" width="10.7109375" style="76" customWidth="1"/>
    <col min="14865" max="14865" width="12.5703125" style="76" customWidth="1"/>
    <col min="14866" max="14866" width="11.28515625" style="76" customWidth="1"/>
    <col min="14867" max="14867" width="10.42578125" style="76" customWidth="1"/>
    <col min="14868" max="14868" width="13.42578125" style="76" customWidth="1"/>
    <col min="14869" max="14869" width="10.28515625" style="76" customWidth="1"/>
    <col min="14870" max="15105" width="9.28515625" style="76"/>
    <col min="15106" max="15106" width="14.7109375" style="76" customWidth="1"/>
    <col min="15107" max="15107" width="47.7109375" style="76" customWidth="1"/>
    <col min="15108" max="15108" width="11.7109375" style="76" customWidth="1"/>
    <col min="15109" max="15109" width="13.5703125" style="76" customWidth="1"/>
    <col min="15110" max="15110" width="10.42578125" style="76" customWidth="1"/>
    <col min="15111" max="15111" width="11" style="76" customWidth="1"/>
    <col min="15112" max="15112" width="12.5703125" style="76" customWidth="1"/>
    <col min="15113" max="15113" width="10.28515625" style="76" customWidth="1"/>
    <col min="15114" max="15114" width="11.28515625" style="76" customWidth="1"/>
    <col min="15115" max="15115" width="13.42578125" style="76" customWidth="1"/>
    <col min="15116" max="15116" width="11.42578125" style="76" customWidth="1"/>
    <col min="15117" max="15117" width="10.28515625" style="76" customWidth="1"/>
    <col min="15118" max="15118" width="12.7109375" style="76" customWidth="1"/>
    <col min="15119" max="15119" width="11" style="76" customWidth="1"/>
    <col min="15120" max="15120" width="10.7109375" style="76" customWidth="1"/>
    <col min="15121" max="15121" width="12.5703125" style="76" customWidth="1"/>
    <col min="15122" max="15122" width="11.28515625" style="76" customWidth="1"/>
    <col min="15123" max="15123" width="10.42578125" style="76" customWidth="1"/>
    <col min="15124" max="15124" width="13.42578125" style="76" customWidth="1"/>
    <col min="15125" max="15125" width="10.28515625" style="76" customWidth="1"/>
    <col min="15126" max="15361" width="9.28515625" style="76"/>
    <col min="15362" max="15362" width="14.7109375" style="76" customWidth="1"/>
    <col min="15363" max="15363" width="47.7109375" style="76" customWidth="1"/>
    <col min="15364" max="15364" width="11.7109375" style="76" customWidth="1"/>
    <col min="15365" max="15365" width="13.5703125" style="76" customWidth="1"/>
    <col min="15366" max="15366" width="10.42578125" style="76" customWidth="1"/>
    <col min="15367" max="15367" width="11" style="76" customWidth="1"/>
    <col min="15368" max="15368" width="12.5703125" style="76" customWidth="1"/>
    <col min="15369" max="15369" width="10.28515625" style="76" customWidth="1"/>
    <col min="15370" max="15370" width="11.28515625" style="76" customWidth="1"/>
    <col min="15371" max="15371" width="13.42578125" style="76" customWidth="1"/>
    <col min="15372" max="15372" width="11.42578125" style="76" customWidth="1"/>
    <col min="15373" max="15373" width="10.28515625" style="76" customWidth="1"/>
    <col min="15374" max="15374" width="12.7109375" style="76" customWidth="1"/>
    <col min="15375" max="15375" width="11" style="76" customWidth="1"/>
    <col min="15376" max="15376" width="10.7109375" style="76" customWidth="1"/>
    <col min="15377" max="15377" width="12.5703125" style="76" customWidth="1"/>
    <col min="15378" max="15378" width="11.28515625" style="76" customWidth="1"/>
    <col min="15379" max="15379" width="10.42578125" style="76" customWidth="1"/>
    <col min="15380" max="15380" width="13.42578125" style="76" customWidth="1"/>
    <col min="15381" max="15381" width="10.28515625" style="76" customWidth="1"/>
    <col min="15382" max="15617" width="9.28515625" style="76"/>
    <col min="15618" max="15618" width="14.7109375" style="76" customWidth="1"/>
    <col min="15619" max="15619" width="47.7109375" style="76" customWidth="1"/>
    <col min="15620" max="15620" width="11.7109375" style="76" customWidth="1"/>
    <col min="15621" max="15621" width="13.5703125" style="76" customWidth="1"/>
    <col min="15622" max="15622" width="10.42578125" style="76" customWidth="1"/>
    <col min="15623" max="15623" width="11" style="76" customWidth="1"/>
    <col min="15624" max="15624" width="12.5703125" style="76" customWidth="1"/>
    <col min="15625" max="15625" width="10.28515625" style="76" customWidth="1"/>
    <col min="15626" max="15626" width="11.28515625" style="76" customWidth="1"/>
    <col min="15627" max="15627" width="13.42578125" style="76" customWidth="1"/>
    <col min="15628" max="15628" width="11.42578125" style="76" customWidth="1"/>
    <col min="15629" max="15629" width="10.28515625" style="76" customWidth="1"/>
    <col min="15630" max="15630" width="12.7109375" style="76" customWidth="1"/>
    <col min="15631" max="15631" width="11" style="76" customWidth="1"/>
    <col min="15632" max="15632" width="10.7109375" style="76" customWidth="1"/>
    <col min="15633" max="15633" width="12.5703125" style="76" customWidth="1"/>
    <col min="15634" max="15634" width="11.28515625" style="76" customWidth="1"/>
    <col min="15635" max="15635" width="10.42578125" style="76" customWidth="1"/>
    <col min="15636" max="15636" width="13.42578125" style="76" customWidth="1"/>
    <col min="15637" max="15637" width="10.28515625" style="76" customWidth="1"/>
    <col min="15638" max="15873" width="9.28515625" style="76"/>
    <col min="15874" max="15874" width="14.7109375" style="76" customWidth="1"/>
    <col min="15875" max="15875" width="47.7109375" style="76" customWidth="1"/>
    <col min="15876" max="15876" width="11.7109375" style="76" customWidth="1"/>
    <col min="15877" max="15877" width="13.5703125" style="76" customWidth="1"/>
    <col min="15878" max="15878" width="10.42578125" style="76" customWidth="1"/>
    <col min="15879" max="15879" width="11" style="76" customWidth="1"/>
    <col min="15880" max="15880" width="12.5703125" style="76" customWidth="1"/>
    <col min="15881" max="15881" width="10.28515625" style="76" customWidth="1"/>
    <col min="15882" max="15882" width="11.28515625" style="76" customWidth="1"/>
    <col min="15883" max="15883" width="13.42578125" style="76" customWidth="1"/>
    <col min="15884" max="15884" width="11.42578125" style="76" customWidth="1"/>
    <col min="15885" max="15885" width="10.28515625" style="76" customWidth="1"/>
    <col min="15886" max="15886" width="12.7109375" style="76" customWidth="1"/>
    <col min="15887" max="15887" width="11" style="76" customWidth="1"/>
    <col min="15888" max="15888" width="10.7109375" style="76" customWidth="1"/>
    <col min="15889" max="15889" width="12.5703125" style="76" customWidth="1"/>
    <col min="15890" max="15890" width="11.28515625" style="76" customWidth="1"/>
    <col min="15891" max="15891" width="10.42578125" style="76" customWidth="1"/>
    <col min="15892" max="15892" width="13.42578125" style="76" customWidth="1"/>
    <col min="15893" max="15893" width="10.28515625" style="76" customWidth="1"/>
    <col min="15894" max="16129" width="9.28515625" style="76"/>
    <col min="16130" max="16130" width="14.7109375" style="76" customWidth="1"/>
    <col min="16131" max="16131" width="47.7109375" style="76" customWidth="1"/>
    <col min="16132" max="16132" width="11.7109375" style="76" customWidth="1"/>
    <col min="16133" max="16133" width="13.5703125" style="76" customWidth="1"/>
    <col min="16134" max="16134" width="10.42578125" style="76" customWidth="1"/>
    <col min="16135" max="16135" width="11" style="76" customWidth="1"/>
    <col min="16136" max="16136" width="12.5703125" style="76" customWidth="1"/>
    <col min="16137" max="16137" width="10.28515625" style="76" customWidth="1"/>
    <col min="16138" max="16138" width="11.28515625" style="76" customWidth="1"/>
    <col min="16139" max="16139" width="13.42578125" style="76" customWidth="1"/>
    <col min="16140" max="16140" width="11.42578125" style="76" customWidth="1"/>
    <col min="16141" max="16141" width="10.28515625" style="76" customWidth="1"/>
    <col min="16142" max="16142" width="12.7109375" style="76" customWidth="1"/>
    <col min="16143" max="16143" width="11" style="76" customWidth="1"/>
    <col min="16144" max="16144" width="10.7109375" style="76" customWidth="1"/>
    <col min="16145" max="16145" width="12.5703125" style="76" customWidth="1"/>
    <col min="16146" max="16146" width="11.28515625" style="76" customWidth="1"/>
    <col min="16147" max="16147" width="10.42578125" style="76" customWidth="1"/>
    <col min="16148" max="16148" width="13.42578125" style="76" customWidth="1"/>
    <col min="16149" max="16149" width="10.28515625" style="76" customWidth="1"/>
    <col min="16150" max="16384" width="9.28515625" style="76"/>
  </cols>
  <sheetData>
    <row r="1" spans="2:21" s="93" customFormat="1" ht="18.75" customHeight="1" x14ac:dyDescent="0.2">
      <c r="B1" s="4085" t="str">
        <f>[2]СПО!B1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  <c r="M1" s="4085"/>
      <c r="N1" s="4085"/>
      <c r="O1" s="4085"/>
      <c r="P1" s="4085"/>
      <c r="Q1" s="4085"/>
      <c r="R1" s="4085"/>
      <c r="S1" s="4085"/>
      <c r="T1" s="4085"/>
      <c r="U1" s="4085"/>
    </row>
    <row r="2" spans="2:21" s="93" customFormat="1" x14ac:dyDescent="0.2">
      <c r="B2" s="4085"/>
      <c r="C2" s="4085"/>
      <c r="D2" s="4085"/>
      <c r="E2" s="4085"/>
      <c r="F2" s="4085"/>
      <c r="G2" s="4085"/>
      <c r="H2" s="4085"/>
      <c r="I2" s="4085"/>
      <c r="J2" s="4085"/>
      <c r="K2" s="4085"/>
      <c r="L2" s="4085"/>
      <c r="M2" s="4085"/>
      <c r="N2" s="4085"/>
      <c r="O2" s="4085"/>
      <c r="P2" s="4085"/>
      <c r="Q2" s="4085"/>
      <c r="R2" s="4085"/>
      <c r="S2" s="4085"/>
      <c r="T2" s="4085"/>
      <c r="U2" s="4085"/>
    </row>
    <row r="3" spans="2:21" s="93" customFormat="1" ht="18.75" customHeight="1" x14ac:dyDescent="0.2">
      <c r="B3" s="4089" t="s">
        <v>243</v>
      </c>
      <c r="C3" s="4089"/>
      <c r="D3" s="4089"/>
      <c r="E3" s="4089"/>
      <c r="F3" s="4089"/>
      <c r="G3" s="4089"/>
      <c r="H3" s="4089"/>
      <c r="I3" s="4085" t="str">
        <f>[2]СПО!F3</f>
        <v>01.07.2020 г.</v>
      </c>
      <c r="J3" s="4085"/>
      <c r="K3" s="4086" t="s">
        <v>241</v>
      </c>
      <c r="L3" s="4086"/>
      <c r="M3" s="4086"/>
      <c r="N3" s="4086"/>
      <c r="O3" s="4086"/>
      <c r="P3" s="4086"/>
      <c r="Q3" s="4086"/>
      <c r="R3" s="4086"/>
      <c r="S3" s="4086"/>
      <c r="T3" s="4086"/>
      <c r="U3" s="4086"/>
    </row>
    <row r="4" spans="2:21" s="93" customFormat="1" ht="9.75" customHeight="1" thickBot="1" x14ac:dyDescent="0.25">
      <c r="C4" s="1346"/>
      <c r="F4" s="94"/>
      <c r="I4" s="94"/>
      <c r="L4" s="94"/>
      <c r="O4" s="94"/>
      <c r="R4" s="94"/>
      <c r="U4" s="94"/>
    </row>
    <row r="5" spans="2:21" s="93" customFormat="1" ht="12.75" customHeight="1" thickBot="1" x14ac:dyDescent="0.25">
      <c r="B5" s="4156" t="s">
        <v>9</v>
      </c>
      <c r="C5" s="4157"/>
      <c r="D5" s="4162" t="s">
        <v>0</v>
      </c>
      <c r="E5" s="4163"/>
      <c r="F5" s="4163"/>
      <c r="G5" s="4116" t="s">
        <v>1</v>
      </c>
      <c r="H5" s="4116"/>
      <c r="I5" s="4116"/>
      <c r="J5" s="4163" t="s">
        <v>2</v>
      </c>
      <c r="K5" s="4163"/>
      <c r="L5" s="4163"/>
      <c r="M5" s="4116" t="s">
        <v>3</v>
      </c>
      <c r="N5" s="4116"/>
      <c r="O5" s="4116"/>
      <c r="P5" s="4149">
        <v>5</v>
      </c>
      <c r="Q5" s="4149"/>
      <c r="R5" s="4149"/>
      <c r="S5" s="4151" t="s">
        <v>6</v>
      </c>
      <c r="T5" s="4151"/>
      <c r="U5" s="4152"/>
    </row>
    <row r="6" spans="2:21" s="93" customFormat="1" ht="19.5" thickBot="1" x14ac:dyDescent="0.25">
      <c r="B6" s="4158"/>
      <c r="C6" s="4159"/>
      <c r="D6" s="4164"/>
      <c r="E6" s="4165"/>
      <c r="F6" s="4165"/>
      <c r="G6" s="4118"/>
      <c r="H6" s="4118"/>
      <c r="I6" s="4118"/>
      <c r="J6" s="4165"/>
      <c r="K6" s="4165"/>
      <c r="L6" s="4165"/>
      <c r="M6" s="4118"/>
      <c r="N6" s="4118"/>
      <c r="O6" s="4118"/>
      <c r="P6" s="4150"/>
      <c r="Q6" s="4150"/>
      <c r="R6" s="4150"/>
      <c r="S6" s="4130"/>
      <c r="T6" s="4130"/>
      <c r="U6" s="4131"/>
    </row>
    <row r="7" spans="2:21" s="93" customFormat="1" ht="66" customHeight="1" thickBot="1" x14ac:dyDescent="0.25">
      <c r="B7" s="4160"/>
      <c r="C7" s="4161"/>
      <c r="D7" s="1632" t="s">
        <v>26</v>
      </c>
      <c r="E7" s="1633" t="s">
        <v>27</v>
      </c>
      <c r="F7" s="1634" t="s">
        <v>4</v>
      </c>
      <c r="G7" s="1635" t="s">
        <v>26</v>
      </c>
      <c r="H7" s="1633" t="s">
        <v>27</v>
      </c>
      <c r="I7" s="1634" t="s">
        <v>4</v>
      </c>
      <c r="J7" s="1635" t="s">
        <v>26</v>
      </c>
      <c r="K7" s="1633" t="s">
        <v>27</v>
      </c>
      <c r="L7" s="1634" t="s">
        <v>4</v>
      </c>
      <c r="M7" s="1635" t="s">
        <v>26</v>
      </c>
      <c r="N7" s="1633" t="s">
        <v>27</v>
      </c>
      <c r="O7" s="1634" t="s">
        <v>4</v>
      </c>
      <c r="P7" s="1635" t="s">
        <v>26</v>
      </c>
      <c r="Q7" s="1633" t="s">
        <v>27</v>
      </c>
      <c r="R7" s="1634" t="s">
        <v>4</v>
      </c>
      <c r="S7" s="1635" t="s">
        <v>26</v>
      </c>
      <c r="T7" s="1633" t="s">
        <v>27</v>
      </c>
      <c r="U7" s="1490" t="s">
        <v>4</v>
      </c>
    </row>
    <row r="8" spans="2:21" s="93" customFormat="1" ht="20.25" customHeight="1" thickBot="1" x14ac:dyDescent="0.25">
      <c r="B8" s="4153" t="s">
        <v>22</v>
      </c>
      <c r="C8" s="4143"/>
      <c r="D8" s="828">
        <f t="shared" ref="D8:U8" si="0">SUM(D9:D10)</f>
        <v>7</v>
      </c>
      <c r="E8" s="910">
        <f t="shared" si="0"/>
        <v>0</v>
      </c>
      <c r="F8" s="215">
        <f t="shared" si="0"/>
        <v>7</v>
      </c>
      <c r="G8" s="1568">
        <f t="shared" si="0"/>
        <v>3</v>
      </c>
      <c r="H8" s="910">
        <f t="shared" si="0"/>
        <v>0</v>
      </c>
      <c r="I8" s="215">
        <f t="shared" si="0"/>
        <v>3</v>
      </c>
      <c r="J8" s="1568">
        <f t="shared" si="0"/>
        <v>6</v>
      </c>
      <c r="K8" s="910">
        <f t="shared" si="0"/>
        <v>2</v>
      </c>
      <c r="L8" s="215">
        <f t="shared" si="0"/>
        <v>8</v>
      </c>
      <c r="M8" s="1568">
        <f t="shared" si="0"/>
        <v>0</v>
      </c>
      <c r="N8" s="910">
        <f t="shared" si="0"/>
        <v>0</v>
      </c>
      <c r="O8" s="215">
        <f t="shared" si="0"/>
        <v>0</v>
      </c>
      <c r="P8" s="1568">
        <f t="shared" si="0"/>
        <v>9</v>
      </c>
      <c r="Q8" s="910">
        <f t="shared" si="0"/>
        <v>2</v>
      </c>
      <c r="R8" s="215">
        <f t="shared" si="0"/>
        <v>11</v>
      </c>
      <c r="S8" s="1568">
        <f t="shared" si="0"/>
        <v>25</v>
      </c>
      <c r="T8" s="910">
        <f t="shared" si="0"/>
        <v>4</v>
      </c>
      <c r="U8" s="215">
        <f t="shared" si="0"/>
        <v>29</v>
      </c>
    </row>
    <row r="9" spans="2:21" x14ac:dyDescent="0.3">
      <c r="B9" s="1569" t="s">
        <v>184</v>
      </c>
      <c r="C9" s="1570" t="s">
        <v>185</v>
      </c>
      <c r="D9" s="1571">
        <v>7</v>
      </c>
      <c r="E9" s="1572">
        <v>0</v>
      </c>
      <c r="F9" s="1573">
        <v>7</v>
      </c>
      <c r="G9" s="1574">
        <v>3</v>
      </c>
      <c r="H9" s="1572">
        <v>0</v>
      </c>
      <c r="I9" s="1573">
        <v>3</v>
      </c>
      <c r="J9" s="1574">
        <v>6</v>
      </c>
      <c r="K9" s="1572">
        <v>0</v>
      </c>
      <c r="L9" s="1575">
        <v>6</v>
      </c>
      <c r="M9" s="1574">
        <v>0</v>
      </c>
      <c r="N9" s="1572">
        <v>0</v>
      </c>
      <c r="O9" s="1573">
        <v>0</v>
      </c>
      <c r="P9" s="1574">
        <v>9</v>
      </c>
      <c r="Q9" s="1572">
        <v>0</v>
      </c>
      <c r="R9" s="1573">
        <v>9</v>
      </c>
      <c r="S9" s="1574">
        <v>25</v>
      </c>
      <c r="T9" s="1572">
        <v>0</v>
      </c>
      <c r="U9" s="1573">
        <v>25</v>
      </c>
    </row>
    <row r="10" spans="2:21" ht="22.5" customHeight="1" thickBot="1" x14ac:dyDescent="0.35">
      <c r="B10" s="1512" t="s">
        <v>220</v>
      </c>
      <c r="C10" s="1513" t="s">
        <v>221</v>
      </c>
      <c r="D10" s="1514">
        <v>0</v>
      </c>
      <c r="E10" s="1515">
        <v>0</v>
      </c>
      <c r="F10" s="1516">
        <v>0</v>
      </c>
      <c r="G10" s="1517">
        <v>0</v>
      </c>
      <c r="H10" s="1515">
        <v>0</v>
      </c>
      <c r="I10" s="1516">
        <v>0</v>
      </c>
      <c r="J10" s="1517">
        <v>0</v>
      </c>
      <c r="K10" s="1515">
        <v>2</v>
      </c>
      <c r="L10" s="1576">
        <v>2</v>
      </c>
      <c r="M10" s="1517">
        <v>0</v>
      </c>
      <c r="N10" s="1515">
        <v>0</v>
      </c>
      <c r="O10" s="1516">
        <v>0</v>
      </c>
      <c r="P10" s="1517">
        <v>0</v>
      </c>
      <c r="Q10" s="1515">
        <v>2</v>
      </c>
      <c r="R10" s="1516">
        <v>2</v>
      </c>
      <c r="S10" s="1517">
        <v>0</v>
      </c>
      <c r="T10" s="1515">
        <v>4</v>
      </c>
      <c r="U10" s="1516">
        <v>4</v>
      </c>
    </row>
    <row r="11" spans="2:21" ht="27.75" customHeight="1" thickBot="1" x14ac:dyDescent="0.25">
      <c r="B11" s="4154" t="s">
        <v>16</v>
      </c>
      <c r="C11" s="4155"/>
      <c r="D11" s="1521">
        <f t="shared" ref="D11:U11" si="1">SUM(D9:D10)</f>
        <v>7</v>
      </c>
      <c r="E11" s="135">
        <f t="shared" si="1"/>
        <v>0</v>
      </c>
      <c r="F11" s="183">
        <f t="shared" si="1"/>
        <v>7</v>
      </c>
      <c r="G11" s="135">
        <f t="shared" si="1"/>
        <v>3</v>
      </c>
      <c r="H11" s="135">
        <f t="shared" si="1"/>
        <v>0</v>
      </c>
      <c r="I11" s="183">
        <f t="shared" si="1"/>
        <v>3</v>
      </c>
      <c r="J11" s="135">
        <f t="shared" si="1"/>
        <v>6</v>
      </c>
      <c r="K11" s="135">
        <f t="shared" si="1"/>
        <v>2</v>
      </c>
      <c r="L11" s="183">
        <f t="shared" si="1"/>
        <v>8</v>
      </c>
      <c r="M11" s="135">
        <f t="shared" si="1"/>
        <v>0</v>
      </c>
      <c r="N11" s="135">
        <f t="shared" si="1"/>
        <v>0</v>
      </c>
      <c r="O11" s="183">
        <f t="shared" si="1"/>
        <v>0</v>
      </c>
      <c r="P11" s="135">
        <f t="shared" si="1"/>
        <v>9</v>
      </c>
      <c r="Q11" s="135">
        <f t="shared" si="1"/>
        <v>2</v>
      </c>
      <c r="R11" s="183">
        <f t="shared" si="1"/>
        <v>11</v>
      </c>
      <c r="S11" s="135">
        <f t="shared" si="1"/>
        <v>25</v>
      </c>
      <c r="T11" s="135">
        <f t="shared" si="1"/>
        <v>4</v>
      </c>
      <c r="U11" s="183">
        <f t="shared" si="1"/>
        <v>29</v>
      </c>
    </row>
    <row r="12" spans="2:21" ht="27" customHeight="1" thickBot="1" x14ac:dyDescent="0.25">
      <c r="B12" s="4154" t="s">
        <v>23</v>
      </c>
      <c r="C12" s="4155"/>
      <c r="D12" s="1530"/>
      <c r="E12" s="1531"/>
      <c r="F12" s="1532"/>
      <c r="G12" s="1531"/>
      <c r="H12" s="1531"/>
      <c r="I12" s="1532"/>
      <c r="J12" s="1531"/>
      <c r="K12" s="1531"/>
      <c r="L12" s="1532"/>
      <c r="M12" s="1531"/>
      <c r="N12" s="1531"/>
      <c r="O12" s="1532"/>
      <c r="P12" s="1531"/>
      <c r="Q12" s="1531"/>
      <c r="R12" s="1532"/>
      <c r="S12" s="1531"/>
      <c r="T12" s="1531"/>
      <c r="U12" s="1532"/>
    </row>
    <row r="13" spans="2:21" ht="20.45" customHeight="1" thickBot="1" x14ac:dyDescent="0.25">
      <c r="B13" s="4166" t="s">
        <v>11</v>
      </c>
      <c r="C13" s="4167"/>
      <c r="D13" s="1577"/>
      <c r="E13" s="202"/>
      <c r="F13" s="264"/>
      <c r="G13" s="202"/>
      <c r="H13" s="202"/>
      <c r="I13" s="264"/>
      <c r="J13" s="202"/>
      <c r="K13" s="202"/>
      <c r="L13" s="264"/>
      <c r="M13" s="202"/>
      <c r="N13" s="202"/>
      <c r="O13" s="264"/>
      <c r="P13" s="202"/>
      <c r="Q13" s="202"/>
      <c r="R13" s="264"/>
      <c r="S13" s="202"/>
      <c r="T13" s="202"/>
      <c r="U13" s="264"/>
    </row>
    <row r="14" spans="2:21" ht="21.6" customHeight="1" x14ac:dyDescent="0.3">
      <c r="B14" s="1569" t="s">
        <v>184</v>
      </c>
      <c r="C14" s="1570" t="s">
        <v>185</v>
      </c>
      <c r="D14" s="1571">
        <v>7</v>
      </c>
      <c r="E14" s="1572">
        <v>0</v>
      </c>
      <c r="F14" s="1573">
        <v>7</v>
      </c>
      <c r="G14" s="1574">
        <v>2</v>
      </c>
      <c r="H14" s="1572">
        <v>0</v>
      </c>
      <c r="I14" s="1573">
        <v>2</v>
      </c>
      <c r="J14" s="1574">
        <v>5</v>
      </c>
      <c r="K14" s="1572">
        <v>0</v>
      </c>
      <c r="L14" s="1575">
        <v>5</v>
      </c>
      <c r="M14" s="1574">
        <v>0</v>
      </c>
      <c r="N14" s="1572">
        <v>0</v>
      </c>
      <c r="O14" s="1573">
        <v>0</v>
      </c>
      <c r="P14" s="1574">
        <v>9</v>
      </c>
      <c r="Q14" s="1572">
        <v>0</v>
      </c>
      <c r="R14" s="1573">
        <v>9</v>
      </c>
      <c r="S14" s="1574">
        <v>23</v>
      </c>
      <c r="T14" s="1572">
        <v>0</v>
      </c>
      <c r="U14" s="1573">
        <v>23</v>
      </c>
    </row>
    <row r="15" spans="2:21" ht="19.5" thickBot="1" x14ac:dyDescent="0.35">
      <c r="B15" s="1512" t="s">
        <v>220</v>
      </c>
      <c r="C15" s="1513" t="s">
        <v>221</v>
      </c>
      <c r="D15" s="1514">
        <v>0</v>
      </c>
      <c r="E15" s="1515">
        <v>0</v>
      </c>
      <c r="F15" s="1516">
        <v>0</v>
      </c>
      <c r="G15" s="1517">
        <v>0</v>
      </c>
      <c r="H15" s="1515">
        <v>0</v>
      </c>
      <c r="I15" s="1516">
        <v>0</v>
      </c>
      <c r="J15" s="1517">
        <v>0</v>
      </c>
      <c r="K15" s="1515">
        <v>2</v>
      </c>
      <c r="L15" s="1576">
        <v>2</v>
      </c>
      <c r="M15" s="1517">
        <v>0</v>
      </c>
      <c r="N15" s="1515">
        <v>0</v>
      </c>
      <c r="O15" s="1516">
        <v>0</v>
      </c>
      <c r="P15" s="1517">
        <v>0</v>
      </c>
      <c r="Q15" s="1515">
        <v>2</v>
      </c>
      <c r="R15" s="1516">
        <v>2</v>
      </c>
      <c r="S15" s="1517">
        <v>0</v>
      </c>
      <c r="T15" s="1515">
        <v>4</v>
      </c>
      <c r="U15" s="1516">
        <v>4</v>
      </c>
    </row>
    <row r="16" spans="2:21" ht="20.25" customHeight="1" thickBot="1" x14ac:dyDescent="0.25">
      <c r="B16" s="4154" t="s">
        <v>8</v>
      </c>
      <c r="C16" s="4155"/>
      <c r="D16" s="1521">
        <f t="shared" ref="D16:U16" si="2">SUM(D14:D15)</f>
        <v>7</v>
      </c>
      <c r="E16" s="135">
        <f t="shared" si="2"/>
        <v>0</v>
      </c>
      <c r="F16" s="224">
        <f t="shared" si="2"/>
        <v>7</v>
      </c>
      <c r="G16" s="135">
        <f t="shared" si="2"/>
        <v>2</v>
      </c>
      <c r="H16" s="135">
        <f t="shared" si="2"/>
        <v>0</v>
      </c>
      <c r="I16" s="224">
        <f t="shared" si="2"/>
        <v>2</v>
      </c>
      <c r="J16" s="135">
        <f t="shared" si="2"/>
        <v>5</v>
      </c>
      <c r="K16" s="135">
        <f t="shared" si="2"/>
        <v>2</v>
      </c>
      <c r="L16" s="224">
        <f t="shared" si="2"/>
        <v>7</v>
      </c>
      <c r="M16" s="135">
        <f t="shared" si="2"/>
        <v>0</v>
      </c>
      <c r="N16" s="135">
        <f t="shared" si="2"/>
        <v>0</v>
      </c>
      <c r="O16" s="224">
        <f t="shared" si="2"/>
        <v>0</v>
      </c>
      <c r="P16" s="135">
        <f t="shared" si="2"/>
        <v>9</v>
      </c>
      <c r="Q16" s="135">
        <f t="shared" si="2"/>
        <v>2</v>
      </c>
      <c r="R16" s="224">
        <f t="shared" si="2"/>
        <v>11</v>
      </c>
      <c r="S16" s="135">
        <f t="shared" si="2"/>
        <v>23</v>
      </c>
      <c r="T16" s="135">
        <f t="shared" si="2"/>
        <v>4</v>
      </c>
      <c r="U16" s="224">
        <f t="shared" si="2"/>
        <v>27</v>
      </c>
    </row>
    <row r="17" spans="2:21" ht="36.75" customHeight="1" x14ac:dyDescent="0.2">
      <c r="B17" s="4166" t="s">
        <v>25</v>
      </c>
      <c r="C17" s="4167"/>
      <c r="D17" s="1578"/>
      <c r="E17" s="1579"/>
      <c r="F17" s="1509"/>
      <c r="G17" s="1579"/>
      <c r="H17" s="1579"/>
      <c r="I17" s="1509"/>
      <c r="J17" s="1579"/>
      <c r="K17" s="1579"/>
      <c r="L17" s="1509"/>
      <c r="M17" s="1579"/>
      <c r="N17" s="1579"/>
      <c r="O17" s="1509"/>
      <c r="P17" s="1579"/>
      <c r="Q17" s="1579"/>
      <c r="R17" s="1509"/>
      <c r="S17" s="1579"/>
      <c r="T17" s="1579"/>
      <c r="U17" s="1509"/>
    </row>
    <row r="18" spans="2:21" ht="29.25" customHeight="1" thickBot="1" x14ac:dyDescent="0.35">
      <c r="B18" s="1580" t="s">
        <v>184</v>
      </c>
      <c r="C18" s="1502" t="s">
        <v>185</v>
      </c>
      <c r="D18" s="1503">
        <v>0</v>
      </c>
      <c r="E18" s="1504">
        <v>0</v>
      </c>
      <c r="F18" s="1505">
        <v>0</v>
      </c>
      <c r="G18" s="1506">
        <v>1</v>
      </c>
      <c r="H18" s="1504">
        <v>0</v>
      </c>
      <c r="I18" s="1505">
        <v>1</v>
      </c>
      <c r="J18" s="1506">
        <v>1</v>
      </c>
      <c r="K18" s="1504">
        <v>0</v>
      </c>
      <c r="L18" s="1581">
        <v>1</v>
      </c>
      <c r="M18" s="1506">
        <v>0</v>
      </c>
      <c r="N18" s="1504">
        <v>0</v>
      </c>
      <c r="O18" s="1505">
        <v>0</v>
      </c>
      <c r="P18" s="1506">
        <v>0</v>
      </c>
      <c r="Q18" s="1504">
        <v>0</v>
      </c>
      <c r="R18" s="1505">
        <v>0</v>
      </c>
      <c r="S18" s="1506">
        <v>2</v>
      </c>
      <c r="T18" s="1504">
        <v>0</v>
      </c>
      <c r="U18" s="1505">
        <v>2</v>
      </c>
    </row>
    <row r="19" spans="2:21" ht="32.25" customHeight="1" thickBot="1" x14ac:dyDescent="0.25">
      <c r="B19" s="4153" t="s">
        <v>13</v>
      </c>
      <c r="C19" s="4143"/>
      <c r="D19" s="1582">
        <f t="shared" ref="D19:U19" si="3">SUM(D18:D18)</f>
        <v>0</v>
      </c>
      <c r="E19" s="1583">
        <f t="shared" si="3"/>
        <v>0</v>
      </c>
      <c r="F19" s="212">
        <f t="shared" si="3"/>
        <v>0</v>
      </c>
      <c r="G19" s="919">
        <f t="shared" si="3"/>
        <v>1</v>
      </c>
      <c r="H19" s="1583">
        <f t="shared" si="3"/>
        <v>0</v>
      </c>
      <c r="I19" s="212">
        <f t="shared" si="3"/>
        <v>1</v>
      </c>
      <c r="J19" s="919">
        <f t="shared" si="3"/>
        <v>1</v>
      </c>
      <c r="K19" s="1583">
        <f t="shared" si="3"/>
        <v>0</v>
      </c>
      <c r="L19" s="212">
        <f t="shared" si="3"/>
        <v>1</v>
      </c>
      <c r="M19" s="919">
        <f t="shared" si="3"/>
        <v>0</v>
      </c>
      <c r="N19" s="1583">
        <f t="shared" si="3"/>
        <v>0</v>
      </c>
      <c r="O19" s="212">
        <f t="shared" si="3"/>
        <v>0</v>
      </c>
      <c r="P19" s="919">
        <f t="shared" si="3"/>
        <v>0</v>
      </c>
      <c r="Q19" s="1583">
        <f t="shared" si="3"/>
        <v>0</v>
      </c>
      <c r="R19" s="212">
        <f t="shared" si="3"/>
        <v>0</v>
      </c>
      <c r="S19" s="919">
        <f t="shared" si="3"/>
        <v>2</v>
      </c>
      <c r="T19" s="1583">
        <f t="shared" si="3"/>
        <v>0</v>
      </c>
      <c r="U19" s="212">
        <f t="shared" si="3"/>
        <v>2</v>
      </c>
    </row>
    <row r="20" spans="2:21" s="115" customFormat="1" ht="33.75" customHeight="1" x14ac:dyDescent="0.2">
      <c r="B20" s="4168" t="s">
        <v>10</v>
      </c>
      <c r="C20" s="4168"/>
      <c r="D20" s="1584">
        <f t="shared" ref="D20:U20" si="4">D16</f>
        <v>7</v>
      </c>
      <c r="E20" s="1585">
        <f t="shared" si="4"/>
        <v>0</v>
      </c>
      <c r="F20" s="905">
        <f t="shared" si="4"/>
        <v>7</v>
      </c>
      <c r="G20" s="1586">
        <f t="shared" si="4"/>
        <v>2</v>
      </c>
      <c r="H20" s="1585">
        <f t="shared" si="4"/>
        <v>0</v>
      </c>
      <c r="I20" s="905">
        <f t="shared" si="4"/>
        <v>2</v>
      </c>
      <c r="J20" s="1586">
        <f t="shared" si="4"/>
        <v>5</v>
      </c>
      <c r="K20" s="1585">
        <f t="shared" si="4"/>
        <v>2</v>
      </c>
      <c r="L20" s="905">
        <f t="shared" si="4"/>
        <v>7</v>
      </c>
      <c r="M20" s="1586">
        <f t="shared" si="4"/>
        <v>0</v>
      </c>
      <c r="N20" s="1585">
        <f t="shared" si="4"/>
        <v>0</v>
      </c>
      <c r="O20" s="905">
        <f t="shared" si="4"/>
        <v>0</v>
      </c>
      <c r="P20" s="1586">
        <f t="shared" si="4"/>
        <v>9</v>
      </c>
      <c r="Q20" s="1585">
        <f t="shared" si="4"/>
        <v>2</v>
      </c>
      <c r="R20" s="905">
        <f t="shared" si="4"/>
        <v>11</v>
      </c>
      <c r="S20" s="1586">
        <f t="shared" si="4"/>
        <v>23</v>
      </c>
      <c r="T20" s="1585">
        <f t="shared" si="4"/>
        <v>4</v>
      </c>
      <c r="U20" s="905">
        <f t="shared" si="4"/>
        <v>27</v>
      </c>
    </row>
    <row r="21" spans="2:21" s="115" customFormat="1" ht="37.5" customHeight="1" thickBot="1" x14ac:dyDescent="0.25">
      <c r="B21" s="4169" t="s">
        <v>17</v>
      </c>
      <c r="C21" s="4169"/>
      <c r="D21" s="1587">
        <f>D19</f>
        <v>0</v>
      </c>
      <c r="E21" s="1588">
        <f t="shared" ref="E21:U21" si="5">E19</f>
        <v>0</v>
      </c>
      <c r="F21" s="1537">
        <f t="shared" si="5"/>
        <v>0</v>
      </c>
      <c r="G21" s="1589">
        <f t="shared" si="5"/>
        <v>1</v>
      </c>
      <c r="H21" s="1588">
        <f t="shared" si="5"/>
        <v>0</v>
      </c>
      <c r="I21" s="1537">
        <f t="shared" si="5"/>
        <v>1</v>
      </c>
      <c r="J21" s="1589">
        <f t="shared" si="5"/>
        <v>1</v>
      </c>
      <c r="K21" s="1588">
        <f t="shared" si="5"/>
        <v>0</v>
      </c>
      <c r="L21" s="1537">
        <f t="shared" si="5"/>
        <v>1</v>
      </c>
      <c r="M21" s="1589">
        <f t="shared" si="5"/>
        <v>0</v>
      </c>
      <c r="N21" s="1588">
        <f t="shared" si="5"/>
        <v>0</v>
      </c>
      <c r="O21" s="1537">
        <f t="shared" si="5"/>
        <v>0</v>
      </c>
      <c r="P21" s="1589">
        <f t="shared" si="5"/>
        <v>0</v>
      </c>
      <c r="Q21" s="1588">
        <f t="shared" si="5"/>
        <v>0</v>
      </c>
      <c r="R21" s="1537">
        <f t="shared" si="5"/>
        <v>0</v>
      </c>
      <c r="S21" s="1589">
        <f t="shared" si="5"/>
        <v>2</v>
      </c>
      <c r="T21" s="1588">
        <f t="shared" si="5"/>
        <v>0</v>
      </c>
      <c r="U21" s="1537">
        <f t="shared" si="5"/>
        <v>2</v>
      </c>
    </row>
    <row r="22" spans="2:21" s="115" customFormat="1" ht="27.95" customHeight="1" thickBot="1" x14ac:dyDescent="0.25">
      <c r="B22" s="4148" t="s">
        <v>18</v>
      </c>
      <c r="C22" s="4148"/>
      <c r="D22" s="1582">
        <f>D20+D21</f>
        <v>7</v>
      </c>
      <c r="E22" s="1590">
        <f t="shared" ref="E22:U22" si="6">E20+E21</f>
        <v>0</v>
      </c>
      <c r="F22" s="1591">
        <f t="shared" si="6"/>
        <v>7</v>
      </c>
      <c r="G22" s="925">
        <f t="shared" si="6"/>
        <v>3</v>
      </c>
      <c r="H22" s="926">
        <f t="shared" si="6"/>
        <v>0</v>
      </c>
      <c r="I22" s="212">
        <f t="shared" si="6"/>
        <v>3</v>
      </c>
      <c r="J22" s="925">
        <f t="shared" si="6"/>
        <v>6</v>
      </c>
      <c r="K22" s="926">
        <f t="shared" si="6"/>
        <v>2</v>
      </c>
      <c r="L22" s="212">
        <f t="shared" si="6"/>
        <v>8</v>
      </c>
      <c r="M22" s="925">
        <f t="shared" si="6"/>
        <v>0</v>
      </c>
      <c r="N22" s="926">
        <f t="shared" si="6"/>
        <v>0</v>
      </c>
      <c r="O22" s="212">
        <f t="shared" si="6"/>
        <v>0</v>
      </c>
      <c r="P22" s="925">
        <f t="shared" si="6"/>
        <v>9</v>
      </c>
      <c r="Q22" s="926">
        <f t="shared" si="6"/>
        <v>2</v>
      </c>
      <c r="R22" s="212">
        <f t="shared" si="6"/>
        <v>11</v>
      </c>
      <c r="S22" s="925">
        <f t="shared" si="6"/>
        <v>25</v>
      </c>
      <c r="T22" s="926">
        <f t="shared" si="6"/>
        <v>4</v>
      </c>
      <c r="U22" s="212">
        <f t="shared" si="6"/>
        <v>29</v>
      </c>
    </row>
    <row r="23" spans="2:21" ht="27" customHeight="1" x14ac:dyDescent="0.2"/>
    <row r="24" spans="2:21" ht="44.25" customHeight="1" x14ac:dyDescent="0.2">
      <c r="B24" s="4090"/>
      <c r="C24" s="4090"/>
      <c r="D24" s="4090"/>
      <c r="E24" s="4090"/>
      <c r="F24" s="4090"/>
      <c r="G24" s="4090"/>
      <c r="H24" s="4090"/>
      <c r="I24" s="4090"/>
      <c r="J24" s="4090"/>
      <c r="K24" s="4090"/>
      <c r="L24" s="4090"/>
      <c r="M24" s="4090"/>
      <c r="N24" s="4090"/>
      <c r="O24" s="4090"/>
      <c r="P24" s="4090"/>
      <c r="Q24" s="4090"/>
      <c r="R24" s="94"/>
      <c r="S24" s="93"/>
    </row>
    <row r="25" spans="2:21" ht="30" customHeight="1" x14ac:dyDescent="0.2"/>
    <row r="26" spans="2:21" s="326" customFormat="1" ht="30.6" customHeight="1" x14ac:dyDescent="0.2"/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64"/>
  <sheetViews>
    <sheetView topLeftCell="B22" zoomScale="60" zoomScaleNormal="60" workbookViewId="0">
      <selection activeCell="R67" sqref="R67"/>
    </sheetView>
  </sheetViews>
  <sheetFormatPr defaultColWidth="9.28515625" defaultRowHeight="22.5" customHeight="1" x14ac:dyDescent="0.2"/>
  <cols>
    <col min="1" max="1" width="9.28515625" style="76"/>
    <col min="2" max="2" width="11.5703125" style="76" customWidth="1"/>
    <col min="3" max="3" width="68.5703125" style="76" customWidth="1"/>
    <col min="4" max="4" width="13.42578125" style="76" customWidth="1"/>
    <col min="5" max="5" width="14" style="76" customWidth="1"/>
    <col min="6" max="6" width="11.5703125" style="115" customWidth="1"/>
    <col min="7" max="7" width="13.7109375" style="76" customWidth="1"/>
    <col min="8" max="8" width="12.28515625" style="76" customWidth="1"/>
    <col min="9" max="9" width="11.5703125" style="115" customWidth="1"/>
    <col min="10" max="11" width="13.5703125" style="76" customWidth="1"/>
    <col min="12" max="12" width="11.28515625" style="115" customWidth="1"/>
    <col min="13" max="13" width="14.5703125" style="76" customWidth="1"/>
    <col min="14" max="14" width="13.42578125" style="76" customWidth="1"/>
    <col min="15" max="15" width="11.28515625" style="115" customWidth="1"/>
    <col min="16" max="16" width="13.7109375" style="76" customWidth="1"/>
    <col min="17" max="17" width="14.5703125" style="76" customWidth="1"/>
    <col min="18" max="18" width="11.28515625" style="115" customWidth="1"/>
    <col min="19" max="19" width="13.85546875" style="76" customWidth="1"/>
    <col min="20" max="20" width="14.42578125" style="76" customWidth="1"/>
    <col min="21" max="21" width="11.28515625" style="115" customWidth="1"/>
    <col min="22" max="22" width="10.28515625" style="76" bestFit="1" customWidth="1"/>
    <col min="23" max="25" width="9.28515625" style="76"/>
    <col min="26" max="26" width="14.42578125" style="76" bestFit="1" customWidth="1"/>
    <col min="27" max="257" width="9.28515625" style="76"/>
    <col min="258" max="258" width="11.5703125" style="76" customWidth="1"/>
    <col min="259" max="259" width="68.5703125" style="76" customWidth="1"/>
    <col min="260" max="260" width="10.28515625" style="76" customWidth="1"/>
    <col min="261" max="261" width="14" style="76" customWidth="1"/>
    <col min="262" max="262" width="11.5703125" style="76" customWidth="1"/>
    <col min="263" max="263" width="10.42578125" style="76" customWidth="1"/>
    <col min="264" max="264" width="12.28515625" style="76" customWidth="1"/>
    <col min="265" max="265" width="11.5703125" style="76" customWidth="1"/>
    <col min="266" max="266" width="9.7109375" style="76" customWidth="1"/>
    <col min="267" max="267" width="13.5703125" style="76" customWidth="1"/>
    <col min="268" max="268" width="11.28515625" style="76" customWidth="1"/>
    <col min="269" max="269" width="10" style="76" customWidth="1"/>
    <col min="270" max="270" width="13.42578125" style="76" customWidth="1"/>
    <col min="271" max="272" width="11.28515625" style="76" customWidth="1"/>
    <col min="273" max="273" width="14.5703125" style="76" customWidth="1"/>
    <col min="274" max="274" width="11.28515625" style="76" customWidth="1"/>
    <col min="275" max="275" width="9.5703125" style="76" customWidth="1"/>
    <col min="276" max="276" width="14.42578125" style="76" customWidth="1"/>
    <col min="277" max="277" width="11.28515625" style="76" customWidth="1"/>
    <col min="278" max="278" width="10.28515625" style="76" bestFit="1" customWidth="1"/>
    <col min="279" max="281" width="9.28515625" style="76"/>
    <col min="282" max="282" width="14.42578125" style="76" bestFit="1" customWidth="1"/>
    <col min="283" max="513" width="9.28515625" style="76"/>
    <col min="514" max="514" width="11.5703125" style="76" customWidth="1"/>
    <col min="515" max="515" width="68.5703125" style="76" customWidth="1"/>
    <col min="516" max="516" width="10.28515625" style="76" customWidth="1"/>
    <col min="517" max="517" width="14" style="76" customWidth="1"/>
    <col min="518" max="518" width="11.5703125" style="76" customWidth="1"/>
    <col min="519" max="519" width="10.42578125" style="76" customWidth="1"/>
    <col min="520" max="520" width="12.28515625" style="76" customWidth="1"/>
    <col min="521" max="521" width="11.5703125" style="76" customWidth="1"/>
    <col min="522" max="522" width="9.7109375" style="76" customWidth="1"/>
    <col min="523" max="523" width="13.5703125" style="76" customWidth="1"/>
    <col min="524" max="524" width="11.28515625" style="76" customWidth="1"/>
    <col min="525" max="525" width="10" style="76" customWidth="1"/>
    <col min="526" max="526" width="13.42578125" style="76" customWidth="1"/>
    <col min="527" max="528" width="11.28515625" style="76" customWidth="1"/>
    <col min="529" max="529" width="14.5703125" style="76" customWidth="1"/>
    <col min="530" max="530" width="11.28515625" style="76" customWidth="1"/>
    <col min="531" max="531" width="9.5703125" style="76" customWidth="1"/>
    <col min="532" max="532" width="14.42578125" style="76" customWidth="1"/>
    <col min="533" max="533" width="11.28515625" style="76" customWidth="1"/>
    <col min="534" max="534" width="10.28515625" style="76" bestFit="1" customWidth="1"/>
    <col min="535" max="537" width="9.28515625" style="76"/>
    <col min="538" max="538" width="14.42578125" style="76" bestFit="1" customWidth="1"/>
    <col min="539" max="769" width="9.28515625" style="76"/>
    <col min="770" max="770" width="11.5703125" style="76" customWidth="1"/>
    <col min="771" max="771" width="68.5703125" style="76" customWidth="1"/>
    <col min="772" max="772" width="10.28515625" style="76" customWidth="1"/>
    <col min="773" max="773" width="14" style="76" customWidth="1"/>
    <col min="774" max="774" width="11.5703125" style="76" customWidth="1"/>
    <col min="775" max="775" width="10.42578125" style="76" customWidth="1"/>
    <col min="776" max="776" width="12.28515625" style="76" customWidth="1"/>
    <col min="777" max="777" width="11.5703125" style="76" customWidth="1"/>
    <col min="778" max="778" width="9.7109375" style="76" customWidth="1"/>
    <col min="779" max="779" width="13.5703125" style="76" customWidth="1"/>
    <col min="780" max="780" width="11.28515625" style="76" customWidth="1"/>
    <col min="781" max="781" width="10" style="76" customWidth="1"/>
    <col min="782" max="782" width="13.42578125" style="76" customWidth="1"/>
    <col min="783" max="784" width="11.28515625" style="76" customWidth="1"/>
    <col min="785" max="785" width="14.5703125" style="76" customWidth="1"/>
    <col min="786" max="786" width="11.28515625" style="76" customWidth="1"/>
    <col min="787" max="787" width="9.5703125" style="76" customWidth="1"/>
    <col min="788" max="788" width="14.42578125" style="76" customWidth="1"/>
    <col min="789" max="789" width="11.28515625" style="76" customWidth="1"/>
    <col min="790" max="790" width="10.28515625" style="76" bestFit="1" customWidth="1"/>
    <col min="791" max="793" width="9.28515625" style="76"/>
    <col min="794" max="794" width="14.42578125" style="76" bestFit="1" customWidth="1"/>
    <col min="795" max="1025" width="9.28515625" style="76"/>
    <col min="1026" max="1026" width="11.5703125" style="76" customWidth="1"/>
    <col min="1027" max="1027" width="68.5703125" style="76" customWidth="1"/>
    <col min="1028" max="1028" width="10.28515625" style="76" customWidth="1"/>
    <col min="1029" max="1029" width="14" style="76" customWidth="1"/>
    <col min="1030" max="1030" width="11.5703125" style="76" customWidth="1"/>
    <col min="1031" max="1031" width="10.42578125" style="76" customWidth="1"/>
    <col min="1032" max="1032" width="12.28515625" style="76" customWidth="1"/>
    <col min="1033" max="1033" width="11.5703125" style="76" customWidth="1"/>
    <col min="1034" max="1034" width="9.7109375" style="76" customWidth="1"/>
    <col min="1035" max="1035" width="13.5703125" style="76" customWidth="1"/>
    <col min="1036" max="1036" width="11.28515625" style="76" customWidth="1"/>
    <col min="1037" max="1037" width="10" style="76" customWidth="1"/>
    <col min="1038" max="1038" width="13.42578125" style="76" customWidth="1"/>
    <col min="1039" max="1040" width="11.28515625" style="76" customWidth="1"/>
    <col min="1041" max="1041" width="14.5703125" style="76" customWidth="1"/>
    <col min="1042" max="1042" width="11.28515625" style="76" customWidth="1"/>
    <col min="1043" max="1043" width="9.5703125" style="76" customWidth="1"/>
    <col min="1044" max="1044" width="14.42578125" style="76" customWidth="1"/>
    <col min="1045" max="1045" width="11.28515625" style="76" customWidth="1"/>
    <col min="1046" max="1046" width="10.28515625" style="76" bestFit="1" customWidth="1"/>
    <col min="1047" max="1049" width="9.28515625" style="76"/>
    <col min="1050" max="1050" width="14.42578125" style="76" bestFit="1" customWidth="1"/>
    <col min="1051" max="1281" width="9.28515625" style="76"/>
    <col min="1282" max="1282" width="11.5703125" style="76" customWidth="1"/>
    <col min="1283" max="1283" width="68.5703125" style="76" customWidth="1"/>
    <col min="1284" max="1284" width="10.28515625" style="76" customWidth="1"/>
    <col min="1285" max="1285" width="14" style="76" customWidth="1"/>
    <col min="1286" max="1286" width="11.5703125" style="76" customWidth="1"/>
    <col min="1287" max="1287" width="10.42578125" style="76" customWidth="1"/>
    <col min="1288" max="1288" width="12.28515625" style="76" customWidth="1"/>
    <col min="1289" max="1289" width="11.5703125" style="76" customWidth="1"/>
    <col min="1290" max="1290" width="9.7109375" style="76" customWidth="1"/>
    <col min="1291" max="1291" width="13.5703125" style="76" customWidth="1"/>
    <col min="1292" max="1292" width="11.28515625" style="76" customWidth="1"/>
    <col min="1293" max="1293" width="10" style="76" customWidth="1"/>
    <col min="1294" max="1294" width="13.42578125" style="76" customWidth="1"/>
    <col min="1295" max="1296" width="11.28515625" style="76" customWidth="1"/>
    <col min="1297" max="1297" width="14.5703125" style="76" customWidth="1"/>
    <col min="1298" max="1298" width="11.28515625" style="76" customWidth="1"/>
    <col min="1299" max="1299" width="9.5703125" style="76" customWidth="1"/>
    <col min="1300" max="1300" width="14.42578125" style="76" customWidth="1"/>
    <col min="1301" max="1301" width="11.28515625" style="76" customWidth="1"/>
    <col min="1302" max="1302" width="10.28515625" style="76" bestFit="1" customWidth="1"/>
    <col min="1303" max="1305" width="9.28515625" style="76"/>
    <col min="1306" max="1306" width="14.42578125" style="76" bestFit="1" customWidth="1"/>
    <col min="1307" max="1537" width="9.28515625" style="76"/>
    <col min="1538" max="1538" width="11.5703125" style="76" customWidth="1"/>
    <col min="1539" max="1539" width="68.5703125" style="76" customWidth="1"/>
    <col min="1540" max="1540" width="10.28515625" style="76" customWidth="1"/>
    <col min="1541" max="1541" width="14" style="76" customWidth="1"/>
    <col min="1542" max="1542" width="11.5703125" style="76" customWidth="1"/>
    <col min="1543" max="1543" width="10.42578125" style="76" customWidth="1"/>
    <col min="1544" max="1544" width="12.28515625" style="76" customWidth="1"/>
    <col min="1545" max="1545" width="11.5703125" style="76" customWidth="1"/>
    <col min="1546" max="1546" width="9.7109375" style="76" customWidth="1"/>
    <col min="1547" max="1547" width="13.5703125" style="76" customWidth="1"/>
    <col min="1548" max="1548" width="11.28515625" style="76" customWidth="1"/>
    <col min="1549" max="1549" width="10" style="76" customWidth="1"/>
    <col min="1550" max="1550" width="13.42578125" style="76" customWidth="1"/>
    <col min="1551" max="1552" width="11.28515625" style="76" customWidth="1"/>
    <col min="1553" max="1553" width="14.5703125" style="76" customWidth="1"/>
    <col min="1554" max="1554" width="11.28515625" style="76" customWidth="1"/>
    <col min="1555" max="1555" width="9.5703125" style="76" customWidth="1"/>
    <col min="1556" max="1556" width="14.42578125" style="76" customWidth="1"/>
    <col min="1557" max="1557" width="11.28515625" style="76" customWidth="1"/>
    <col min="1558" max="1558" width="10.28515625" style="76" bestFit="1" customWidth="1"/>
    <col min="1559" max="1561" width="9.28515625" style="76"/>
    <col min="1562" max="1562" width="14.42578125" style="76" bestFit="1" customWidth="1"/>
    <col min="1563" max="1793" width="9.28515625" style="76"/>
    <col min="1794" max="1794" width="11.5703125" style="76" customWidth="1"/>
    <col min="1795" max="1795" width="68.5703125" style="76" customWidth="1"/>
    <col min="1796" max="1796" width="10.28515625" style="76" customWidth="1"/>
    <col min="1797" max="1797" width="14" style="76" customWidth="1"/>
    <col min="1798" max="1798" width="11.5703125" style="76" customWidth="1"/>
    <col min="1799" max="1799" width="10.42578125" style="76" customWidth="1"/>
    <col min="1800" max="1800" width="12.28515625" style="76" customWidth="1"/>
    <col min="1801" max="1801" width="11.5703125" style="76" customWidth="1"/>
    <col min="1802" max="1802" width="9.7109375" style="76" customWidth="1"/>
    <col min="1803" max="1803" width="13.5703125" style="76" customWidth="1"/>
    <col min="1804" max="1804" width="11.28515625" style="76" customWidth="1"/>
    <col min="1805" max="1805" width="10" style="76" customWidth="1"/>
    <col min="1806" max="1806" width="13.42578125" style="76" customWidth="1"/>
    <col min="1807" max="1808" width="11.28515625" style="76" customWidth="1"/>
    <col min="1809" max="1809" width="14.5703125" style="76" customWidth="1"/>
    <col min="1810" max="1810" width="11.28515625" style="76" customWidth="1"/>
    <col min="1811" max="1811" width="9.5703125" style="76" customWidth="1"/>
    <col min="1812" max="1812" width="14.42578125" style="76" customWidth="1"/>
    <col min="1813" max="1813" width="11.28515625" style="76" customWidth="1"/>
    <col min="1814" max="1814" width="10.28515625" style="76" bestFit="1" customWidth="1"/>
    <col min="1815" max="1817" width="9.28515625" style="76"/>
    <col min="1818" max="1818" width="14.42578125" style="76" bestFit="1" customWidth="1"/>
    <col min="1819" max="2049" width="9.28515625" style="76"/>
    <col min="2050" max="2050" width="11.5703125" style="76" customWidth="1"/>
    <col min="2051" max="2051" width="68.5703125" style="76" customWidth="1"/>
    <col min="2052" max="2052" width="10.28515625" style="76" customWidth="1"/>
    <col min="2053" max="2053" width="14" style="76" customWidth="1"/>
    <col min="2054" max="2054" width="11.5703125" style="76" customWidth="1"/>
    <col min="2055" max="2055" width="10.42578125" style="76" customWidth="1"/>
    <col min="2056" max="2056" width="12.28515625" style="76" customWidth="1"/>
    <col min="2057" max="2057" width="11.5703125" style="76" customWidth="1"/>
    <col min="2058" max="2058" width="9.7109375" style="76" customWidth="1"/>
    <col min="2059" max="2059" width="13.5703125" style="76" customWidth="1"/>
    <col min="2060" max="2060" width="11.28515625" style="76" customWidth="1"/>
    <col min="2061" max="2061" width="10" style="76" customWidth="1"/>
    <col min="2062" max="2062" width="13.42578125" style="76" customWidth="1"/>
    <col min="2063" max="2064" width="11.28515625" style="76" customWidth="1"/>
    <col min="2065" max="2065" width="14.5703125" style="76" customWidth="1"/>
    <col min="2066" max="2066" width="11.28515625" style="76" customWidth="1"/>
    <col min="2067" max="2067" width="9.5703125" style="76" customWidth="1"/>
    <col min="2068" max="2068" width="14.42578125" style="76" customWidth="1"/>
    <col min="2069" max="2069" width="11.28515625" style="76" customWidth="1"/>
    <col min="2070" max="2070" width="10.28515625" style="76" bestFit="1" customWidth="1"/>
    <col min="2071" max="2073" width="9.28515625" style="76"/>
    <col min="2074" max="2074" width="14.42578125" style="76" bestFit="1" customWidth="1"/>
    <col min="2075" max="2305" width="9.28515625" style="76"/>
    <col min="2306" max="2306" width="11.5703125" style="76" customWidth="1"/>
    <col min="2307" max="2307" width="68.5703125" style="76" customWidth="1"/>
    <col min="2308" max="2308" width="10.28515625" style="76" customWidth="1"/>
    <col min="2309" max="2309" width="14" style="76" customWidth="1"/>
    <col min="2310" max="2310" width="11.5703125" style="76" customWidth="1"/>
    <col min="2311" max="2311" width="10.42578125" style="76" customWidth="1"/>
    <col min="2312" max="2312" width="12.28515625" style="76" customWidth="1"/>
    <col min="2313" max="2313" width="11.5703125" style="76" customWidth="1"/>
    <col min="2314" max="2314" width="9.7109375" style="76" customWidth="1"/>
    <col min="2315" max="2315" width="13.5703125" style="76" customWidth="1"/>
    <col min="2316" max="2316" width="11.28515625" style="76" customWidth="1"/>
    <col min="2317" max="2317" width="10" style="76" customWidth="1"/>
    <col min="2318" max="2318" width="13.42578125" style="76" customWidth="1"/>
    <col min="2319" max="2320" width="11.28515625" style="76" customWidth="1"/>
    <col min="2321" max="2321" width="14.5703125" style="76" customWidth="1"/>
    <col min="2322" max="2322" width="11.28515625" style="76" customWidth="1"/>
    <col min="2323" max="2323" width="9.5703125" style="76" customWidth="1"/>
    <col min="2324" max="2324" width="14.42578125" style="76" customWidth="1"/>
    <col min="2325" max="2325" width="11.28515625" style="76" customWidth="1"/>
    <col min="2326" max="2326" width="10.28515625" style="76" bestFit="1" customWidth="1"/>
    <col min="2327" max="2329" width="9.28515625" style="76"/>
    <col min="2330" max="2330" width="14.42578125" style="76" bestFit="1" customWidth="1"/>
    <col min="2331" max="2561" width="9.28515625" style="76"/>
    <col min="2562" max="2562" width="11.5703125" style="76" customWidth="1"/>
    <col min="2563" max="2563" width="68.5703125" style="76" customWidth="1"/>
    <col min="2564" max="2564" width="10.28515625" style="76" customWidth="1"/>
    <col min="2565" max="2565" width="14" style="76" customWidth="1"/>
    <col min="2566" max="2566" width="11.5703125" style="76" customWidth="1"/>
    <col min="2567" max="2567" width="10.42578125" style="76" customWidth="1"/>
    <col min="2568" max="2568" width="12.28515625" style="76" customWidth="1"/>
    <col min="2569" max="2569" width="11.5703125" style="76" customWidth="1"/>
    <col min="2570" max="2570" width="9.7109375" style="76" customWidth="1"/>
    <col min="2571" max="2571" width="13.5703125" style="76" customWidth="1"/>
    <col min="2572" max="2572" width="11.28515625" style="76" customWidth="1"/>
    <col min="2573" max="2573" width="10" style="76" customWidth="1"/>
    <col min="2574" max="2574" width="13.42578125" style="76" customWidth="1"/>
    <col min="2575" max="2576" width="11.28515625" style="76" customWidth="1"/>
    <col min="2577" max="2577" width="14.5703125" style="76" customWidth="1"/>
    <col min="2578" max="2578" width="11.28515625" style="76" customWidth="1"/>
    <col min="2579" max="2579" width="9.5703125" style="76" customWidth="1"/>
    <col min="2580" max="2580" width="14.42578125" style="76" customWidth="1"/>
    <col min="2581" max="2581" width="11.28515625" style="76" customWidth="1"/>
    <col min="2582" max="2582" width="10.28515625" style="76" bestFit="1" customWidth="1"/>
    <col min="2583" max="2585" width="9.28515625" style="76"/>
    <col min="2586" max="2586" width="14.42578125" style="76" bestFit="1" customWidth="1"/>
    <col min="2587" max="2817" width="9.28515625" style="76"/>
    <col min="2818" max="2818" width="11.5703125" style="76" customWidth="1"/>
    <col min="2819" max="2819" width="68.5703125" style="76" customWidth="1"/>
    <col min="2820" max="2820" width="10.28515625" style="76" customWidth="1"/>
    <col min="2821" max="2821" width="14" style="76" customWidth="1"/>
    <col min="2822" max="2822" width="11.5703125" style="76" customWidth="1"/>
    <col min="2823" max="2823" width="10.42578125" style="76" customWidth="1"/>
    <col min="2824" max="2824" width="12.28515625" style="76" customWidth="1"/>
    <col min="2825" max="2825" width="11.5703125" style="76" customWidth="1"/>
    <col min="2826" max="2826" width="9.7109375" style="76" customWidth="1"/>
    <col min="2827" max="2827" width="13.5703125" style="76" customWidth="1"/>
    <col min="2828" max="2828" width="11.28515625" style="76" customWidth="1"/>
    <col min="2829" max="2829" width="10" style="76" customWidth="1"/>
    <col min="2830" max="2830" width="13.42578125" style="76" customWidth="1"/>
    <col min="2831" max="2832" width="11.28515625" style="76" customWidth="1"/>
    <col min="2833" max="2833" width="14.5703125" style="76" customWidth="1"/>
    <col min="2834" max="2834" width="11.28515625" style="76" customWidth="1"/>
    <col min="2835" max="2835" width="9.5703125" style="76" customWidth="1"/>
    <col min="2836" max="2836" width="14.42578125" style="76" customWidth="1"/>
    <col min="2837" max="2837" width="11.28515625" style="76" customWidth="1"/>
    <col min="2838" max="2838" width="10.28515625" style="76" bestFit="1" customWidth="1"/>
    <col min="2839" max="2841" width="9.28515625" style="76"/>
    <col min="2842" max="2842" width="14.42578125" style="76" bestFit="1" customWidth="1"/>
    <col min="2843" max="3073" width="9.28515625" style="76"/>
    <col min="3074" max="3074" width="11.5703125" style="76" customWidth="1"/>
    <col min="3075" max="3075" width="68.5703125" style="76" customWidth="1"/>
    <col min="3076" max="3076" width="10.28515625" style="76" customWidth="1"/>
    <col min="3077" max="3077" width="14" style="76" customWidth="1"/>
    <col min="3078" max="3078" width="11.5703125" style="76" customWidth="1"/>
    <col min="3079" max="3079" width="10.42578125" style="76" customWidth="1"/>
    <col min="3080" max="3080" width="12.28515625" style="76" customWidth="1"/>
    <col min="3081" max="3081" width="11.5703125" style="76" customWidth="1"/>
    <col min="3082" max="3082" width="9.7109375" style="76" customWidth="1"/>
    <col min="3083" max="3083" width="13.5703125" style="76" customWidth="1"/>
    <col min="3084" max="3084" width="11.28515625" style="76" customWidth="1"/>
    <col min="3085" max="3085" width="10" style="76" customWidth="1"/>
    <col min="3086" max="3086" width="13.42578125" style="76" customWidth="1"/>
    <col min="3087" max="3088" width="11.28515625" style="76" customWidth="1"/>
    <col min="3089" max="3089" width="14.5703125" style="76" customWidth="1"/>
    <col min="3090" max="3090" width="11.28515625" style="76" customWidth="1"/>
    <col min="3091" max="3091" width="9.5703125" style="76" customWidth="1"/>
    <col min="3092" max="3092" width="14.42578125" style="76" customWidth="1"/>
    <col min="3093" max="3093" width="11.28515625" style="76" customWidth="1"/>
    <col min="3094" max="3094" width="10.28515625" style="76" bestFit="1" customWidth="1"/>
    <col min="3095" max="3097" width="9.28515625" style="76"/>
    <col min="3098" max="3098" width="14.42578125" style="76" bestFit="1" customWidth="1"/>
    <col min="3099" max="3329" width="9.28515625" style="76"/>
    <col min="3330" max="3330" width="11.5703125" style="76" customWidth="1"/>
    <col min="3331" max="3331" width="68.5703125" style="76" customWidth="1"/>
    <col min="3332" max="3332" width="10.28515625" style="76" customWidth="1"/>
    <col min="3333" max="3333" width="14" style="76" customWidth="1"/>
    <col min="3334" max="3334" width="11.5703125" style="76" customWidth="1"/>
    <col min="3335" max="3335" width="10.42578125" style="76" customWidth="1"/>
    <col min="3336" max="3336" width="12.28515625" style="76" customWidth="1"/>
    <col min="3337" max="3337" width="11.5703125" style="76" customWidth="1"/>
    <col min="3338" max="3338" width="9.7109375" style="76" customWidth="1"/>
    <col min="3339" max="3339" width="13.5703125" style="76" customWidth="1"/>
    <col min="3340" max="3340" width="11.28515625" style="76" customWidth="1"/>
    <col min="3341" max="3341" width="10" style="76" customWidth="1"/>
    <col min="3342" max="3342" width="13.42578125" style="76" customWidth="1"/>
    <col min="3343" max="3344" width="11.28515625" style="76" customWidth="1"/>
    <col min="3345" max="3345" width="14.5703125" style="76" customWidth="1"/>
    <col min="3346" max="3346" width="11.28515625" style="76" customWidth="1"/>
    <col min="3347" max="3347" width="9.5703125" style="76" customWidth="1"/>
    <col min="3348" max="3348" width="14.42578125" style="76" customWidth="1"/>
    <col min="3349" max="3349" width="11.28515625" style="76" customWidth="1"/>
    <col min="3350" max="3350" width="10.28515625" style="76" bestFit="1" customWidth="1"/>
    <col min="3351" max="3353" width="9.28515625" style="76"/>
    <col min="3354" max="3354" width="14.42578125" style="76" bestFit="1" customWidth="1"/>
    <col min="3355" max="3585" width="9.28515625" style="76"/>
    <col min="3586" max="3586" width="11.5703125" style="76" customWidth="1"/>
    <col min="3587" max="3587" width="68.5703125" style="76" customWidth="1"/>
    <col min="3588" max="3588" width="10.28515625" style="76" customWidth="1"/>
    <col min="3589" max="3589" width="14" style="76" customWidth="1"/>
    <col min="3590" max="3590" width="11.5703125" style="76" customWidth="1"/>
    <col min="3591" max="3591" width="10.42578125" style="76" customWidth="1"/>
    <col min="3592" max="3592" width="12.28515625" style="76" customWidth="1"/>
    <col min="3593" max="3593" width="11.5703125" style="76" customWidth="1"/>
    <col min="3594" max="3594" width="9.7109375" style="76" customWidth="1"/>
    <col min="3595" max="3595" width="13.5703125" style="76" customWidth="1"/>
    <col min="3596" max="3596" width="11.28515625" style="76" customWidth="1"/>
    <col min="3597" max="3597" width="10" style="76" customWidth="1"/>
    <col min="3598" max="3598" width="13.42578125" style="76" customWidth="1"/>
    <col min="3599" max="3600" width="11.28515625" style="76" customWidth="1"/>
    <col min="3601" max="3601" width="14.5703125" style="76" customWidth="1"/>
    <col min="3602" max="3602" width="11.28515625" style="76" customWidth="1"/>
    <col min="3603" max="3603" width="9.5703125" style="76" customWidth="1"/>
    <col min="3604" max="3604" width="14.42578125" style="76" customWidth="1"/>
    <col min="3605" max="3605" width="11.28515625" style="76" customWidth="1"/>
    <col min="3606" max="3606" width="10.28515625" style="76" bestFit="1" customWidth="1"/>
    <col min="3607" max="3609" width="9.28515625" style="76"/>
    <col min="3610" max="3610" width="14.42578125" style="76" bestFit="1" customWidth="1"/>
    <col min="3611" max="3841" width="9.28515625" style="76"/>
    <col min="3842" max="3842" width="11.5703125" style="76" customWidth="1"/>
    <col min="3843" max="3843" width="68.5703125" style="76" customWidth="1"/>
    <col min="3844" max="3844" width="10.28515625" style="76" customWidth="1"/>
    <col min="3845" max="3845" width="14" style="76" customWidth="1"/>
    <col min="3846" max="3846" width="11.5703125" style="76" customWidth="1"/>
    <col min="3847" max="3847" width="10.42578125" style="76" customWidth="1"/>
    <col min="3848" max="3848" width="12.28515625" style="76" customWidth="1"/>
    <col min="3849" max="3849" width="11.5703125" style="76" customWidth="1"/>
    <col min="3850" max="3850" width="9.7109375" style="76" customWidth="1"/>
    <col min="3851" max="3851" width="13.5703125" style="76" customWidth="1"/>
    <col min="3852" max="3852" width="11.28515625" style="76" customWidth="1"/>
    <col min="3853" max="3853" width="10" style="76" customWidth="1"/>
    <col min="3854" max="3854" width="13.42578125" style="76" customWidth="1"/>
    <col min="3855" max="3856" width="11.28515625" style="76" customWidth="1"/>
    <col min="3857" max="3857" width="14.5703125" style="76" customWidth="1"/>
    <col min="3858" max="3858" width="11.28515625" style="76" customWidth="1"/>
    <col min="3859" max="3859" width="9.5703125" style="76" customWidth="1"/>
    <col min="3860" max="3860" width="14.42578125" style="76" customWidth="1"/>
    <col min="3861" max="3861" width="11.28515625" style="76" customWidth="1"/>
    <col min="3862" max="3862" width="10.28515625" style="76" bestFit="1" customWidth="1"/>
    <col min="3863" max="3865" width="9.28515625" style="76"/>
    <col min="3866" max="3866" width="14.42578125" style="76" bestFit="1" customWidth="1"/>
    <col min="3867" max="4097" width="9.28515625" style="76"/>
    <col min="4098" max="4098" width="11.5703125" style="76" customWidth="1"/>
    <col min="4099" max="4099" width="68.5703125" style="76" customWidth="1"/>
    <col min="4100" max="4100" width="10.28515625" style="76" customWidth="1"/>
    <col min="4101" max="4101" width="14" style="76" customWidth="1"/>
    <col min="4102" max="4102" width="11.5703125" style="76" customWidth="1"/>
    <col min="4103" max="4103" width="10.42578125" style="76" customWidth="1"/>
    <col min="4104" max="4104" width="12.28515625" style="76" customWidth="1"/>
    <col min="4105" max="4105" width="11.5703125" style="76" customWidth="1"/>
    <col min="4106" max="4106" width="9.7109375" style="76" customWidth="1"/>
    <col min="4107" max="4107" width="13.5703125" style="76" customWidth="1"/>
    <col min="4108" max="4108" width="11.28515625" style="76" customWidth="1"/>
    <col min="4109" max="4109" width="10" style="76" customWidth="1"/>
    <col min="4110" max="4110" width="13.42578125" style="76" customWidth="1"/>
    <col min="4111" max="4112" width="11.28515625" style="76" customWidth="1"/>
    <col min="4113" max="4113" width="14.5703125" style="76" customWidth="1"/>
    <col min="4114" max="4114" width="11.28515625" style="76" customWidth="1"/>
    <col min="4115" max="4115" width="9.5703125" style="76" customWidth="1"/>
    <col min="4116" max="4116" width="14.42578125" style="76" customWidth="1"/>
    <col min="4117" max="4117" width="11.28515625" style="76" customWidth="1"/>
    <col min="4118" max="4118" width="10.28515625" style="76" bestFit="1" customWidth="1"/>
    <col min="4119" max="4121" width="9.28515625" style="76"/>
    <col min="4122" max="4122" width="14.42578125" style="76" bestFit="1" customWidth="1"/>
    <col min="4123" max="4353" width="9.28515625" style="76"/>
    <col min="4354" max="4354" width="11.5703125" style="76" customWidth="1"/>
    <col min="4355" max="4355" width="68.5703125" style="76" customWidth="1"/>
    <col min="4356" max="4356" width="10.28515625" style="76" customWidth="1"/>
    <col min="4357" max="4357" width="14" style="76" customWidth="1"/>
    <col min="4358" max="4358" width="11.5703125" style="76" customWidth="1"/>
    <col min="4359" max="4359" width="10.42578125" style="76" customWidth="1"/>
    <col min="4360" max="4360" width="12.28515625" style="76" customWidth="1"/>
    <col min="4361" max="4361" width="11.5703125" style="76" customWidth="1"/>
    <col min="4362" max="4362" width="9.7109375" style="76" customWidth="1"/>
    <col min="4363" max="4363" width="13.5703125" style="76" customWidth="1"/>
    <col min="4364" max="4364" width="11.28515625" style="76" customWidth="1"/>
    <col min="4365" max="4365" width="10" style="76" customWidth="1"/>
    <col min="4366" max="4366" width="13.42578125" style="76" customWidth="1"/>
    <col min="4367" max="4368" width="11.28515625" style="76" customWidth="1"/>
    <col min="4369" max="4369" width="14.5703125" style="76" customWidth="1"/>
    <col min="4370" max="4370" width="11.28515625" style="76" customWidth="1"/>
    <col min="4371" max="4371" width="9.5703125" style="76" customWidth="1"/>
    <col min="4372" max="4372" width="14.42578125" style="76" customWidth="1"/>
    <col min="4373" max="4373" width="11.28515625" style="76" customWidth="1"/>
    <col min="4374" max="4374" width="10.28515625" style="76" bestFit="1" customWidth="1"/>
    <col min="4375" max="4377" width="9.28515625" style="76"/>
    <col min="4378" max="4378" width="14.42578125" style="76" bestFit="1" customWidth="1"/>
    <col min="4379" max="4609" width="9.28515625" style="76"/>
    <col min="4610" max="4610" width="11.5703125" style="76" customWidth="1"/>
    <col min="4611" max="4611" width="68.5703125" style="76" customWidth="1"/>
    <col min="4612" max="4612" width="10.28515625" style="76" customWidth="1"/>
    <col min="4613" max="4613" width="14" style="76" customWidth="1"/>
    <col min="4614" max="4614" width="11.5703125" style="76" customWidth="1"/>
    <col min="4615" max="4615" width="10.42578125" style="76" customWidth="1"/>
    <col min="4616" max="4616" width="12.28515625" style="76" customWidth="1"/>
    <col min="4617" max="4617" width="11.5703125" style="76" customWidth="1"/>
    <col min="4618" max="4618" width="9.7109375" style="76" customWidth="1"/>
    <col min="4619" max="4619" width="13.5703125" style="76" customWidth="1"/>
    <col min="4620" max="4620" width="11.28515625" style="76" customWidth="1"/>
    <col min="4621" max="4621" width="10" style="76" customWidth="1"/>
    <col min="4622" max="4622" width="13.42578125" style="76" customWidth="1"/>
    <col min="4623" max="4624" width="11.28515625" style="76" customWidth="1"/>
    <col min="4625" max="4625" width="14.5703125" style="76" customWidth="1"/>
    <col min="4626" max="4626" width="11.28515625" style="76" customWidth="1"/>
    <col min="4627" max="4627" width="9.5703125" style="76" customWidth="1"/>
    <col min="4628" max="4628" width="14.42578125" style="76" customWidth="1"/>
    <col min="4629" max="4629" width="11.28515625" style="76" customWidth="1"/>
    <col min="4630" max="4630" width="10.28515625" style="76" bestFit="1" customWidth="1"/>
    <col min="4631" max="4633" width="9.28515625" style="76"/>
    <col min="4634" max="4634" width="14.42578125" style="76" bestFit="1" customWidth="1"/>
    <col min="4635" max="4865" width="9.28515625" style="76"/>
    <col min="4866" max="4866" width="11.5703125" style="76" customWidth="1"/>
    <col min="4867" max="4867" width="68.5703125" style="76" customWidth="1"/>
    <col min="4868" max="4868" width="10.28515625" style="76" customWidth="1"/>
    <col min="4869" max="4869" width="14" style="76" customWidth="1"/>
    <col min="4870" max="4870" width="11.5703125" style="76" customWidth="1"/>
    <col min="4871" max="4871" width="10.42578125" style="76" customWidth="1"/>
    <col min="4872" max="4872" width="12.28515625" style="76" customWidth="1"/>
    <col min="4873" max="4873" width="11.5703125" style="76" customWidth="1"/>
    <col min="4874" max="4874" width="9.7109375" style="76" customWidth="1"/>
    <col min="4875" max="4875" width="13.5703125" style="76" customWidth="1"/>
    <col min="4876" max="4876" width="11.28515625" style="76" customWidth="1"/>
    <col min="4877" max="4877" width="10" style="76" customWidth="1"/>
    <col min="4878" max="4878" width="13.42578125" style="76" customWidth="1"/>
    <col min="4879" max="4880" width="11.28515625" style="76" customWidth="1"/>
    <col min="4881" max="4881" width="14.5703125" style="76" customWidth="1"/>
    <col min="4882" max="4882" width="11.28515625" style="76" customWidth="1"/>
    <col min="4883" max="4883" width="9.5703125" style="76" customWidth="1"/>
    <col min="4884" max="4884" width="14.42578125" style="76" customWidth="1"/>
    <col min="4885" max="4885" width="11.28515625" style="76" customWidth="1"/>
    <col min="4886" max="4886" width="10.28515625" style="76" bestFit="1" customWidth="1"/>
    <col min="4887" max="4889" width="9.28515625" style="76"/>
    <col min="4890" max="4890" width="14.42578125" style="76" bestFit="1" customWidth="1"/>
    <col min="4891" max="5121" width="9.28515625" style="76"/>
    <col min="5122" max="5122" width="11.5703125" style="76" customWidth="1"/>
    <col min="5123" max="5123" width="68.5703125" style="76" customWidth="1"/>
    <col min="5124" max="5124" width="10.28515625" style="76" customWidth="1"/>
    <col min="5125" max="5125" width="14" style="76" customWidth="1"/>
    <col min="5126" max="5126" width="11.5703125" style="76" customWidth="1"/>
    <col min="5127" max="5127" width="10.42578125" style="76" customWidth="1"/>
    <col min="5128" max="5128" width="12.28515625" style="76" customWidth="1"/>
    <col min="5129" max="5129" width="11.5703125" style="76" customWidth="1"/>
    <col min="5130" max="5130" width="9.7109375" style="76" customWidth="1"/>
    <col min="5131" max="5131" width="13.5703125" style="76" customWidth="1"/>
    <col min="5132" max="5132" width="11.28515625" style="76" customWidth="1"/>
    <col min="5133" max="5133" width="10" style="76" customWidth="1"/>
    <col min="5134" max="5134" width="13.42578125" style="76" customWidth="1"/>
    <col min="5135" max="5136" width="11.28515625" style="76" customWidth="1"/>
    <col min="5137" max="5137" width="14.5703125" style="76" customWidth="1"/>
    <col min="5138" max="5138" width="11.28515625" style="76" customWidth="1"/>
    <col min="5139" max="5139" width="9.5703125" style="76" customWidth="1"/>
    <col min="5140" max="5140" width="14.42578125" style="76" customWidth="1"/>
    <col min="5141" max="5141" width="11.28515625" style="76" customWidth="1"/>
    <col min="5142" max="5142" width="10.28515625" style="76" bestFit="1" customWidth="1"/>
    <col min="5143" max="5145" width="9.28515625" style="76"/>
    <col min="5146" max="5146" width="14.42578125" style="76" bestFit="1" customWidth="1"/>
    <col min="5147" max="5377" width="9.28515625" style="76"/>
    <col min="5378" max="5378" width="11.5703125" style="76" customWidth="1"/>
    <col min="5379" max="5379" width="68.5703125" style="76" customWidth="1"/>
    <col min="5380" max="5380" width="10.28515625" style="76" customWidth="1"/>
    <col min="5381" max="5381" width="14" style="76" customWidth="1"/>
    <col min="5382" max="5382" width="11.5703125" style="76" customWidth="1"/>
    <col min="5383" max="5383" width="10.42578125" style="76" customWidth="1"/>
    <col min="5384" max="5384" width="12.28515625" style="76" customWidth="1"/>
    <col min="5385" max="5385" width="11.5703125" style="76" customWidth="1"/>
    <col min="5386" max="5386" width="9.7109375" style="76" customWidth="1"/>
    <col min="5387" max="5387" width="13.5703125" style="76" customWidth="1"/>
    <col min="5388" max="5388" width="11.28515625" style="76" customWidth="1"/>
    <col min="5389" max="5389" width="10" style="76" customWidth="1"/>
    <col min="5390" max="5390" width="13.42578125" style="76" customWidth="1"/>
    <col min="5391" max="5392" width="11.28515625" style="76" customWidth="1"/>
    <col min="5393" max="5393" width="14.5703125" style="76" customWidth="1"/>
    <col min="5394" max="5394" width="11.28515625" style="76" customWidth="1"/>
    <col min="5395" max="5395" width="9.5703125" style="76" customWidth="1"/>
    <col min="5396" max="5396" width="14.42578125" style="76" customWidth="1"/>
    <col min="5397" max="5397" width="11.28515625" style="76" customWidth="1"/>
    <col min="5398" max="5398" width="10.28515625" style="76" bestFit="1" customWidth="1"/>
    <col min="5399" max="5401" width="9.28515625" style="76"/>
    <col min="5402" max="5402" width="14.42578125" style="76" bestFit="1" customWidth="1"/>
    <col min="5403" max="5633" width="9.28515625" style="76"/>
    <col min="5634" max="5634" width="11.5703125" style="76" customWidth="1"/>
    <col min="5635" max="5635" width="68.5703125" style="76" customWidth="1"/>
    <col min="5636" max="5636" width="10.28515625" style="76" customWidth="1"/>
    <col min="5637" max="5637" width="14" style="76" customWidth="1"/>
    <col min="5638" max="5638" width="11.5703125" style="76" customWidth="1"/>
    <col min="5639" max="5639" width="10.42578125" style="76" customWidth="1"/>
    <col min="5640" max="5640" width="12.28515625" style="76" customWidth="1"/>
    <col min="5641" max="5641" width="11.5703125" style="76" customWidth="1"/>
    <col min="5642" max="5642" width="9.7109375" style="76" customWidth="1"/>
    <col min="5643" max="5643" width="13.5703125" style="76" customWidth="1"/>
    <col min="5644" max="5644" width="11.28515625" style="76" customWidth="1"/>
    <col min="5645" max="5645" width="10" style="76" customWidth="1"/>
    <col min="5646" max="5646" width="13.42578125" style="76" customWidth="1"/>
    <col min="5647" max="5648" width="11.28515625" style="76" customWidth="1"/>
    <col min="5649" max="5649" width="14.5703125" style="76" customWidth="1"/>
    <col min="5650" max="5650" width="11.28515625" style="76" customWidth="1"/>
    <col min="5651" max="5651" width="9.5703125" style="76" customWidth="1"/>
    <col min="5652" max="5652" width="14.42578125" style="76" customWidth="1"/>
    <col min="5653" max="5653" width="11.28515625" style="76" customWidth="1"/>
    <col min="5654" max="5654" width="10.28515625" style="76" bestFit="1" customWidth="1"/>
    <col min="5655" max="5657" width="9.28515625" style="76"/>
    <col min="5658" max="5658" width="14.42578125" style="76" bestFit="1" customWidth="1"/>
    <col min="5659" max="5889" width="9.28515625" style="76"/>
    <col min="5890" max="5890" width="11.5703125" style="76" customWidth="1"/>
    <col min="5891" max="5891" width="68.5703125" style="76" customWidth="1"/>
    <col min="5892" max="5892" width="10.28515625" style="76" customWidth="1"/>
    <col min="5893" max="5893" width="14" style="76" customWidth="1"/>
    <col min="5894" max="5894" width="11.5703125" style="76" customWidth="1"/>
    <col min="5895" max="5895" width="10.42578125" style="76" customWidth="1"/>
    <col min="5896" max="5896" width="12.28515625" style="76" customWidth="1"/>
    <col min="5897" max="5897" width="11.5703125" style="76" customWidth="1"/>
    <col min="5898" max="5898" width="9.7109375" style="76" customWidth="1"/>
    <col min="5899" max="5899" width="13.5703125" style="76" customWidth="1"/>
    <col min="5900" max="5900" width="11.28515625" style="76" customWidth="1"/>
    <col min="5901" max="5901" width="10" style="76" customWidth="1"/>
    <col min="5902" max="5902" width="13.42578125" style="76" customWidth="1"/>
    <col min="5903" max="5904" width="11.28515625" style="76" customWidth="1"/>
    <col min="5905" max="5905" width="14.5703125" style="76" customWidth="1"/>
    <col min="5906" max="5906" width="11.28515625" style="76" customWidth="1"/>
    <col min="5907" max="5907" width="9.5703125" style="76" customWidth="1"/>
    <col min="5908" max="5908" width="14.42578125" style="76" customWidth="1"/>
    <col min="5909" max="5909" width="11.28515625" style="76" customWidth="1"/>
    <col min="5910" max="5910" width="10.28515625" style="76" bestFit="1" customWidth="1"/>
    <col min="5911" max="5913" width="9.28515625" style="76"/>
    <col min="5914" max="5914" width="14.42578125" style="76" bestFit="1" customWidth="1"/>
    <col min="5915" max="6145" width="9.28515625" style="76"/>
    <col min="6146" max="6146" width="11.5703125" style="76" customWidth="1"/>
    <col min="6147" max="6147" width="68.5703125" style="76" customWidth="1"/>
    <col min="6148" max="6148" width="10.28515625" style="76" customWidth="1"/>
    <col min="6149" max="6149" width="14" style="76" customWidth="1"/>
    <col min="6150" max="6150" width="11.5703125" style="76" customWidth="1"/>
    <col min="6151" max="6151" width="10.42578125" style="76" customWidth="1"/>
    <col min="6152" max="6152" width="12.28515625" style="76" customWidth="1"/>
    <col min="6153" max="6153" width="11.5703125" style="76" customWidth="1"/>
    <col min="6154" max="6154" width="9.7109375" style="76" customWidth="1"/>
    <col min="6155" max="6155" width="13.5703125" style="76" customWidth="1"/>
    <col min="6156" max="6156" width="11.28515625" style="76" customWidth="1"/>
    <col min="6157" max="6157" width="10" style="76" customWidth="1"/>
    <col min="6158" max="6158" width="13.42578125" style="76" customWidth="1"/>
    <col min="6159" max="6160" width="11.28515625" style="76" customWidth="1"/>
    <col min="6161" max="6161" width="14.5703125" style="76" customWidth="1"/>
    <col min="6162" max="6162" width="11.28515625" style="76" customWidth="1"/>
    <col min="6163" max="6163" width="9.5703125" style="76" customWidth="1"/>
    <col min="6164" max="6164" width="14.42578125" style="76" customWidth="1"/>
    <col min="6165" max="6165" width="11.28515625" style="76" customWidth="1"/>
    <col min="6166" max="6166" width="10.28515625" style="76" bestFit="1" customWidth="1"/>
    <col min="6167" max="6169" width="9.28515625" style="76"/>
    <col min="6170" max="6170" width="14.42578125" style="76" bestFit="1" customWidth="1"/>
    <col min="6171" max="6401" width="9.28515625" style="76"/>
    <col min="6402" max="6402" width="11.5703125" style="76" customWidth="1"/>
    <col min="6403" max="6403" width="68.5703125" style="76" customWidth="1"/>
    <col min="6404" max="6404" width="10.28515625" style="76" customWidth="1"/>
    <col min="6405" max="6405" width="14" style="76" customWidth="1"/>
    <col min="6406" max="6406" width="11.5703125" style="76" customWidth="1"/>
    <col min="6407" max="6407" width="10.42578125" style="76" customWidth="1"/>
    <col min="6408" max="6408" width="12.28515625" style="76" customWidth="1"/>
    <col min="6409" max="6409" width="11.5703125" style="76" customWidth="1"/>
    <col min="6410" max="6410" width="9.7109375" style="76" customWidth="1"/>
    <col min="6411" max="6411" width="13.5703125" style="76" customWidth="1"/>
    <col min="6412" max="6412" width="11.28515625" style="76" customWidth="1"/>
    <col min="6413" max="6413" width="10" style="76" customWidth="1"/>
    <col min="6414" max="6414" width="13.42578125" style="76" customWidth="1"/>
    <col min="6415" max="6416" width="11.28515625" style="76" customWidth="1"/>
    <col min="6417" max="6417" width="14.5703125" style="76" customWidth="1"/>
    <col min="6418" max="6418" width="11.28515625" style="76" customWidth="1"/>
    <col min="6419" max="6419" width="9.5703125" style="76" customWidth="1"/>
    <col min="6420" max="6420" width="14.42578125" style="76" customWidth="1"/>
    <col min="6421" max="6421" width="11.28515625" style="76" customWidth="1"/>
    <col min="6422" max="6422" width="10.28515625" style="76" bestFit="1" customWidth="1"/>
    <col min="6423" max="6425" width="9.28515625" style="76"/>
    <col min="6426" max="6426" width="14.42578125" style="76" bestFit="1" customWidth="1"/>
    <col min="6427" max="6657" width="9.28515625" style="76"/>
    <col min="6658" max="6658" width="11.5703125" style="76" customWidth="1"/>
    <col min="6659" max="6659" width="68.5703125" style="76" customWidth="1"/>
    <col min="6660" max="6660" width="10.28515625" style="76" customWidth="1"/>
    <col min="6661" max="6661" width="14" style="76" customWidth="1"/>
    <col min="6662" max="6662" width="11.5703125" style="76" customWidth="1"/>
    <col min="6663" max="6663" width="10.42578125" style="76" customWidth="1"/>
    <col min="6664" max="6664" width="12.28515625" style="76" customWidth="1"/>
    <col min="6665" max="6665" width="11.5703125" style="76" customWidth="1"/>
    <col min="6666" max="6666" width="9.7109375" style="76" customWidth="1"/>
    <col min="6667" max="6667" width="13.5703125" style="76" customWidth="1"/>
    <col min="6668" max="6668" width="11.28515625" style="76" customWidth="1"/>
    <col min="6669" max="6669" width="10" style="76" customWidth="1"/>
    <col min="6670" max="6670" width="13.42578125" style="76" customWidth="1"/>
    <col min="6671" max="6672" width="11.28515625" style="76" customWidth="1"/>
    <col min="6673" max="6673" width="14.5703125" style="76" customWidth="1"/>
    <col min="6674" max="6674" width="11.28515625" style="76" customWidth="1"/>
    <col min="6675" max="6675" width="9.5703125" style="76" customWidth="1"/>
    <col min="6676" max="6676" width="14.42578125" style="76" customWidth="1"/>
    <col min="6677" max="6677" width="11.28515625" style="76" customWidth="1"/>
    <col min="6678" max="6678" width="10.28515625" style="76" bestFit="1" customWidth="1"/>
    <col min="6679" max="6681" width="9.28515625" style="76"/>
    <col min="6682" max="6682" width="14.42578125" style="76" bestFit="1" customWidth="1"/>
    <col min="6683" max="6913" width="9.28515625" style="76"/>
    <col min="6914" max="6914" width="11.5703125" style="76" customWidth="1"/>
    <col min="6915" max="6915" width="68.5703125" style="76" customWidth="1"/>
    <col min="6916" max="6916" width="10.28515625" style="76" customWidth="1"/>
    <col min="6917" max="6917" width="14" style="76" customWidth="1"/>
    <col min="6918" max="6918" width="11.5703125" style="76" customWidth="1"/>
    <col min="6919" max="6919" width="10.42578125" style="76" customWidth="1"/>
    <col min="6920" max="6920" width="12.28515625" style="76" customWidth="1"/>
    <col min="6921" max="6921" width="11.5703125" style="76" customWidth="1"/>
    <col min="6922" max="6922" width="9.7109375" style="76" customWidth="1"/>
    <col min="6923" max="6923" width="13.5703125" style="76" customWidth="1"/>
    <col min="6924" max="6924" width="11.28515625" style="76" customWidth="1"/>
    <col min="6925" max="6925" width="10" style="76" customWidth="1"/>
    <col min="6926" max="6926" width="13.42578125" style="76" customWidth="1"/>
    <col min="6927" max="6928" width="11.28515625" style="76" customWidth="1"/>
    <col min="6929" max="6929" width="14.5703125" style="76" customWidth="1"/>
    <col min="6930" max="6930" width="11.28515625" style="76" customWidth="1"/>
    <col min="6931" max="6931" width="9.5703125" style="76" customWidth="1"/>
    <col min="6932" max="6932" width="14.42578125" style="76" customWidth="1"/>
    <col min="6933" max="6933" width="11.28515625" style="76" customWidth="1"/>
    <col min="6934" max="6934" width="10.28515625" style="76" bestFit="1" customWidth="1"/>
    <col min="6935" max="6937" width="9.28515625" style="76"/>
    <col min="6938" max="6938" width="14.42578125" style="76" bestFit="1" customWidth="1"/>
    <col min="6939" max="7169" width="9.28515625" style="76"/>
    <col min="7170" max="7170" width="11.5703125" style="76" customWidth="1"/>
    <col min="7171" max="7171" width="68.5703125" style="76" customWidth="1"/>
    <col min="7172" max="7172" width="10.28515625" style="76" customWidth="1"/>
    <col min="7173" max="7173" width="14" style="76" customWidth="1"/>
    <col min="7174" max="7174" width="11.5703125" style="76" customWidth="1"/>
    <col min="7175" max="7175" width="10.42578125" style="76" customWidth="1"/>
    <col min="7176" max="7176" width="12.28515625" style="76" customWidth="1"/>
    <col min="7177" max="7177" width="11.5703125" style="76" customWidth="1"/>
    <col min="7178" max="7178" width="9.7109375" style="76" customWidth="1"/>
    <col min="7179" max="7179" width="13.5703125" style="76" customWidth="1"/>
    <col min="7180" max="7180" width="11.28515625" style="76" customWidth="1"/>
    <col min="7181" max="7181" width="10" style="76" customWidth="1"/>
    <col min="7182" max="7182" width="13.42578125" style="76" customWidth="1"/>
    <col min="7183" max="7184" width="11.28515625" style="76" customWidth="1"/>
    <col min="7185" max="7185" width="14.5703125" style="76" customWidth="1"/>
    <col min="7186" max="7186" width="11.28515625" style="76" customWidth="1"/>
    <col min="7187" max="7187" width="9.5703125" style="76" customWidth="1"/>
    <col min="7188" max="7188" width="14.42578125" style="76" customWidth="1"/>
    <col min="7189" max="7189" width="11.28515625" style="76" customWidth="1"/>
    <col min="7190" max="7190" width="10.28515625" style="76" bestFit="1" customWidth="1"/>
    <col min="7191" max="7193" width="9.28515625" style="76"/>
    <col min="7194" max="7194" width="14.42578125" style="76" bestFit="1" customWidth="1"/>
    <col min="7195" max="7425" width="9.28515625" style="76"/>
    <col min="7426" max="7426" width="11.5703125" style="76" customWidth="1"/>
    <col min="7427" max="7427" width="68.5703125" style="76" customWidth="1"/>
    <col min="7428" max="7428" width="10.28515625" style="76" customWidth="1"/>
    <col min="7429" max="7429" width="14" style="76" customWidth="1"/>
    <col min="7430" max="7430" width="11.5703125" style="76" customWidth="1"/>
    <col min="7431" max="7431" width="10.42578125" style="76" customWidth="1"/>
    <col min="7432" max="7432" width="12.28515625" style="76" customWidth="1"/>
    <col min="7433" max="7433" width="11.5703125" style="76" customWidth="1"/>
    <col min="7434" max="7434" width="9.7109375" style="76" customWidth="1"/>
    <col min="7435" max="7435" width="13.5703125" style="76" customWidth="1"/>
    <col min="7436" max="7436" width="11.28515625" style="76" customWidth="1"/>
    <col min="7437" max="7437" width="10" style="76" customWidth="1"/>
    <col min="7438" max="7438" width="13.42578125" style="76" customWidth="1"/>
    <col min="7439" max="7440" width="11.28515625" style="76" customWidth="1"/>
    <col min="7441" max="7441" width="14.5703125" style="76" customWidth="1"/>
    <col min="7442" max="7442" width="11.28515625" style="76" customWidth="1"/>
    <col min="7443" max="7443" width="9.5703125" style="76" customWidth="1"/>
    <col min="7444" max="7444" width="14.42578125" style="76" customWidth="1"/>
    <col min="7445" max="7445" width="11.28515625" style="76" customWidth="1"/>
    <col min="7446" max="7446" width="10.28515625" style="76" bestFit="1" customWidth="1"/>
    <col min="7447" max="7449" width="9.28515625" style="76"/>
    <col min="7450" max="7450" width="14.42578125" style="76" bestFit="1" customWidth="1"/>
    <col min="7451" max="7681" width="9.28515625" style="76"/>
    <col min="7682" max="7682" width="11.5703125" style="76" customWidth="1"/>
    <col min="7683" max="7683" width="68.5703125" style="76" customWidth="1"/>
    <col min="7684" max="7684" width="10.28515625" style="76" customWidth="1"/>
    <col min="7685" max="7685" width="14" style="76" customWidth="1"/>
    <col min="7686" max="7686" width="11.5703125" style="76" customWidth="1"/>
    <col min="7687" max="7687" width="10.42578125" style="76" customWidth="1"/>
    <col min="7688" max="7688" width="12.28515625" style="76" customWidth="1"/>
    <col min="7689" max="7689" width="11.5703125" style="76" customWidth="1"/>
    <col min="7690" max="7690" width="9.7109375" style="76" customWidth="1"/>
    <col min="7691" max="7691" width="13.5703125" style="76" customWidth="1"/>
    <col min="7692" max="7692" width="11.28515625" style="76" customWidth="1"/>
    <col min="7693" max="7693" width="10" style="76" customWidth="1"/>
    <col min="7694" max="7694" width="13.42578125" style="76" customWidth="1"/>
    <col min="7695" max="7696" width="11.28515625" style="76" customWidth="1"/>
    <col min="7697" max="7697" width="14.5703125" style="76" customWidth="1"/>
    <col min="7698" max="7698" width="11.28515625" style="76" customWidth="1"/>
    <col min="7699" max="7699" width="9.5703125" style="76" customWidth="1"/>
    <col min="7700" max="7700" width="14.42578125" style="76" customWidth="1"/>
    <col min="7701" max="7701" width="11.28515625" style="76" customWidth="1"/>
    <col min="7702" max="7702" width="10.28515625" style="76" bestFit="1" customWidth="1"/>
    <col min="7703" max="7705" width="9.28515625" style="76"/>
    <col min="7706" max="7706" width="14.42578125" style="76" bestFit="1" customWidth="1"/>
    <col min="7707" max="7937" width="9.28515625" style="76"/>
    <col min="7938" max="7938" width="11.5703125" style="76" customWidth="1"/>
    <col min="7939" max="7939" width="68.5703125" style="76" customWidth="1"/>
    <col min="7940" max="7940" width="10.28515625" style="76" customWidth="1"/>
    <col min="7941" max="7941" width="14" style="76" customWidth="1"/>
    <col min="7942" max="7942" width="11.5703125" style="76" customWidth="1"/>
    <col min="7943" max="7943" width="10.42578125" style="76" customWidth="1"/>
    <col min="7944" max="7944" width="12.28515625" style="76" customWidth="1"/>
    <col min="7945" max="7945" width="11.5703125" style="76" customWidth="1"/>
    <col min="7946" max="7946" width="9.7109375" style="76" customWidth="1"/>
    <col min="7947" max="7947" width="13.5703125" style="76" customWidth="1"/>
    <col min="7948" max="7948" width="11.28515625" style="76" customWidth="1"/>
    <col min="7949" max="7949" width="10" style="76" customWidth="1"/>
    <col min="7950" max="7950" width="13.42578125" style="76" customWidth="1"/>
    <col min="7951" max="7952" width="11.28515625" style="76" customWidth="1"/>
    <col min="7953" max="7953" width="14.5703125" style="76" customWidth="1"/>
    <col min="7954" max="7954" width="11.28515625" style="76" customWidth="1"/>
    <col min="7955" max="7955" width="9.5703125" style="76" customWidth="1"/>
    <col min="7956" max="7956" width="14.42578125" style="76" customWidth="1"/>
    <col min="7957" max="7957" width="11.28515625" style="76" customWidth="1"/>
    <col min="7958" max="7958" width="10.28515625" style="76" bestFit="1" customWidth="1"/>
    <col min="7959" max="7961" width="9.28515625" style="76"/>
    <col min="7962" max="7962" width="14.42578125" style="76" bestFit="1" customWidth="1"/>
    <col min="7963" max="8193" width="9.28515625" style="76"/>
    <col min="8194" max="8194" width="11.5703125" style="76" customWidth="1"/>
    <col min="8195" max="8195" width="68.5703125" style="76" customWidth="1"/>
    <col min="8196" max="8196" width="10.28515625" style="76" customWidth="1"/>
    <col min="8197" max="8197" width="14" style="76" customWidth="1"/>
    <col min="8198" max="8198" width="11.5703125" style="76" customWidth="1"/>
    <col min="8199" max="8199" width="10.42578125" style="76" customWidth="1"/>
    <col min="8200" max="8200" width="12.28515625" style="76" customWidth="1"/>
    <col min="8201" max="8201" width="11.5703125" style="76" customWidth="1"/>
    <col min="8202" max="8202" width="9.7109375" style="76" customWidth="1"/>
    <col min="8203" max="8203" width="13.5703125" style="76" customWidth="1"/>
    <col min="8204" max="8204" width="11.28515625" style="76" customWidth="1"/>
    <col min="8205" max="8205" width="10" style="76" customWidth="1"/>
    <col min="8206" max="8206" width="13.42578125" style="76" customWidth="1"/>
    <col min="8207" max="8208" width="11.28515625" style="76" customWidth="1"/>
    <col min="8209" max="8209" width="14.5703125" style="76" customWidth="1"/>
    <col min="8210" max="8210" width="11.28515625" style="76" customWidth="1"/>
    <col min="8211" max="8211" width="9.5703125" style="76" customWidth="1"/>
    <col min="8212" max="8212" width="14.42578125" style="76" customWidth="1"/>
    <col min="8213" max="8213" width="11.28515625" style="76" customWidth="1"/>
    <col min="8214" max="8214" width="10.28515625" style="76" bestFit="1" customWidth="1"/>
    <col min="8215" max="8217" width="9.28515625" style="76"/>
    <col min="8218" max="8218" width="14.42578125" style="76" bestFit="1" customWidth="1"/>
    <col min="8219" max="8449" width="9.28515625" style="76"/>
    <col min="8450" max="8450" width="11.5703125" style="76" customWidth="1"/>
    <col min="8451" max="8451" width="68.5703125" style="76" customWidth="1"/>
    <col min="8452" max="8452" width="10.28515625" style="76" customWidth="1"/>
    <col min="8453" max="8453" width="14" style="76" customWidth="1"/>
    <col min="8454" max="8454" width="11.5703125" style="76" customWidth="1"/>
    <col min="8455" max="8455" width="10.42578125" style="76" customWidth="1"/>
    <col min="8456" max="8456" width="12.28515625" style="76" customWidth="1"/>
    <col min="8457" max="8457" width="11.5703125" style="76" customWidth="1"/>
    <col min="8458" max="8458" width="9.7109375" style="76" customWidth="1"/>
    <col min="8459" max="8459" width="13.5703125" style="76" customWidth="1"/>
    <col min="8460" max="8460" width="11.28515625" style="76" customWidth="1"/>
    <col min="8461" max="8461" width="10" style="76" customWidth="1"/>
    <col min="8462" max="8462" width="13.42578125" style="76" customWidth="1"/>
    <col min="8463" max="8464" width="11.28515625" style="76" customWidth="1"/>
    <col min="8465" max="8465" width="14.5703125" style="76" customWidth="1"/>
    <col min="8466" max="8466" width="11.28515625" style="76" customWidth="1"/>
    <col min="8467" max="8467" width="9.5703125" style="76" customWidth="1"/>
    <col min="8468" max="8468" width="14.42578125" style="76" customWidth="1"/>
    <col min="8469" max="8469" width="11.28515625" style="76" customWidth="1"/>
    <col min="8470" max="8470" width="10.28515625" style="76" bestFit="1" customWidth="1"/>
    <col min="8471" max="8473" width="9.28515625" style="76"/>
    <col min="8474" max="8474" width="14.42578125" style="76" bestFit="1" customWidth="1"/>
    <col min="8475" max="8705" width="9.28515625" style="76"/>
    <col min="8706" max="8706" width="11.5703125" style="76" customWidth="1"/>
    <col min="8707" max="8707" width="68.5703125" style="76" customWidth="1"/>
    <col min="8708" max="8708" width="10.28515625" style="76" customWidth="1"/>
    <col min="8709" max="8709" width="14" style="76" customWidth="1"/>
    <col min="8710" max="8710" width="11.5703125" style="76" customWidth="1"/>
    <col min="8711" max="8711" width="10.42578125" style="76" customWidth="1"/>
    <col min="8712" max="8712" width="12.28515625" style="76" customWidth="1"/>
    <col min="8713" max="8713" width="11.5703125" style="76" customWidth="1"/>
    <col min="8714" max="8714" width="9.7109375" style="76" customWidth="1"/>
    <col min="8715" max="8715" width="13.5703125" style="76" customWidth="1"/>
    <col min="8716" max="8716" width="11.28515625" style="76" customWidth="1"/>
    <col min="8717" max="8717" width="10" style="76" customWidth="1"/>
    <col min="8718" max="8718" width="13.42578125" style="76" customWidth="1"/>
    <col min="8719" max="8720" width="11.28515625" style="76" customWidth="1"/>
    <col min="8721" max="8721" width="14.5703125" style="76" customWidth="1"/>
    <col min="8722" max="8722" width="11.28515625" style="76" customWidth="1"/>
    <col min="8723" max="8723" width="9.5703125" style="76" customWidth="1"/>
    <col min="8724" max="8724" width="14.42578125" style="76" customWidth="1"/>
    <col min="8725" max="8725" width="11.28515625" style="76" customWidth="1"/>
    <col min="8726" max="8726" width="10.28515625" style="76" bestFit="1" customWidth="1"/>
    <col min="8727" max="8729" width="9.28515625" style="76"/>
    <col min="8730" max="8730" width="14.42578125" style="76" bestFit="1" customWidth="1"/>
    <col min="8731" max="8961" width="9.28515625" style="76"/>
    <col min="8962" max="8962" width="11.5703125" style="76" customWidth="1"/>
    <col min="8963" max="8963" width="68.5703125" style="76" customWidth="1"/>
    <col min="8964" max="8964" width="10.28515625" style="76" customWidth="1"/>
    <col min="8965" max="8965" width="14" style="76" customWidth="1"/>
    <col min="8966" max="8966" width="11.5703125" style="76" customWidth="1"/>
    <col min="8967" max="8967" width="10.42578125" style="76" customWidth="1"/>
    <col min="8968" max="8968" width="12.28515625" style="76" customWidth="1"/>
    <col min="8969" max="8969" width="11.5703125" style="76" customWidth="1"/>
    <col min="8970" max="8970" width="9.7109375" style="76" customWidth="1"/>
    <col min="8971" max="8971" width="13.5703125" style="76" customWidth="1"/>
    <col min="8972" max="8972" width="11.28515625" style="76" customWidth="1"/>
    <col min="8973" max="8973" width="10" style="76" customWidth="1"/>
    <col min="8974" max="8974" width="13.42578125" style="76" customWidth="1"/>
    <col min="8975" max="8976" width="11.28515625" style="76" customWidth="1"/>
    <col min="8977" max="8977" width="14.5703125" style="76" customWidth="1"/>
    <col min="8978" max="8978" width="11.28515625" style="76" customWidth="1"/>
    <col min="8979" max="8979" width="9.5703125" style="76" customWidth="1"/>
    <col min="8980" max="8980" width="14.42578125" style="76" customWidth="1"/>
    <col min="8981" max="8981" width="11.28515625" style="76" customWidth="1"/>
    <col min="8982" max="8982" width="10.28515625" style="76" bestFit="1" customWidth="1"/>
    <col min="8983" max="8985" width="9.28515625" style="76"/>
    <col min="8986" max="8986" width="14.42578125" style="76" bestFit="1" customWidth="1"/>
    <col min="8987" max="9217" width="9.28515625" style="76"/>
    <col min="9218" max="9218" width="11.5703125" style="76" customWidth="1"/>
    <col min="9219" max="9219" width="68.5703125" style="76" customWidth="1"/>
    <col min="9220" max="9220" width="10.28515625" style="76" customWidth="1"/>
    <col min="9221" max="9221" width="14" style="76" customWidth="1"/>
    <col min="9222" max="9222" width="11.5703125" style="76" customWidth="1"/>
    <col min="9223" max="9223" width="10.42578125" style="76" customWidth="1"/>
    <col min="9224" max="9224" width="12.28515625" style="76" customWidth="1"/>
    <col min="9225" max="9225" width="11.5703125" style="76" customWidth="1"/>
    <col min="9226" max="9226" width="9.7109375" style="76" customWidth="1"/>
    <col min="9227" max="9227" width="13.5703125" style="76" customWidth="1"/>
    <col min="9228" max="9228" width="11.28515625" style="76" customWidth="1"/>
    <col min="9229" max="9229" width="10" style="76" customWidth="1"/>
    <col min="9230" max="9230" width="13.42578125" style="76" customWidth="1"/>
    <col min="9231" max="9232" width="11.28515625" style="76" customWidth="1"/>
    <col min="9233" max="9233" width="14.5703125" style="76" customWidth="1"/>
    <col min="9234" max="9234" width="11.28515625" style="76" customWidth="1"/>
    <col min="9235" max="9235" width="9.5703125" style="76" customWidth="1"/>
    <col min="9236" max="9236" width="14.42578125" style="76" customWidth="1"/>
    <col min="9237" max="9237" width="11.28515625" style="76" customWidth="1"/>
    <col min="9238" max="9238" width="10.28515625" style="76" bestFit="1" customWidth="1"/>
    <col min="9239" max="9241" width="9.28515625" style="76"/>
    <col min="9242" max="9242" width="14.42578125" style="76" bestFit="1" customWidth="1"/>
    <col min="9243" max="9473" width="9.28515625" style="76"/>
    <col min="9474" max="9474" width="11.5703125" style="76" customWidth="1"/>
    <col min="9475" max="9475" width="68.5703125" style="76" customWidth="1"/>
    <col min="9476" max="9476" width="10.28515625" style="76" customWidth="1"/>
    <col min="9477" max="9477" width="14" style="76" customWidth="1"/>
    <col min="9478" max="9478" width="11.5703125" style="76" customWidth="1"/>
    <col min="9479" max="9479" width="10.42578125" style="76" customWidth="1"/>
    <col min="9480" max="9480" width="12.28515625" style="76" customWidth="1"/>
    <col min="9481" max="9481" width="11.5703125" style="76" customWidth="1"/>
    <col min="9482" max="9482" width="9.7109375" style="76" customWidth="1"/>
    <col min="9483" max="9483" width="13.5703125" style="76" customWidth="1"/>
    <col min="9484" max="9484" width="11.28515625" style="76" customWidth="1"/>
    <col min="9485" max="9485" width="10" style="76" customWidth="1"/>
    <col min="9486" max="9486" width="13.42578125" style="76" customWidth="1"/>
    <col min="9487" max="9488" width="11.28515625" style="76" customWidth="1"/>
    <col min="9489" max="9489" width="14.5703125" style="76" customWidth="1"/>
    <col min="9490" max="9490" width="11.28515625" style="76" customWidth="1"/>
    <col min="9491" max="9491" width="9.5703125" style="76" customWidth="1"/>
    <col min="9492" max="9492" width="14.42578125" style="76" customWidth="1"/>
    <col min="9493" max="9493" width="11.28515625" style="76" customWidth="1"/>
    <col min="9494" max="9494" width="10.28515625" style="76" bestFit="1" customWidth="1"/>
    <col min="9495" max="9497" width="9.28515625" style="76"/>
    <col min="9498" max="9498" width="14.42578125" style="76" bestFit="1" customWidth="1"/>
    <col min="9499" max="9729" width="9.28515625" style="76"/>
    <col min="9730" max="9730" width="11.5703125" style="76" customWidth="1"/>
    <col min="9731" max="9731" width="68.5703125" style="76" customWidth="1"/>
    <col min="9732" max="9732" width="10.28515625" style="76" customWidth="1"/>
    <col min="9733" max="9733" width="14" style="76" customWidth="1"/>
    <col min="9734" max="9734" width="11.5703125" style="76" customWidth="1"/>
    <col min="9735" max="9735" width="10.42578125" style="76" customWidth="1"/>
    <col min="9736" max="9736" width="12.28515625" style="76" customWidth="1"/>
    <col min="9737" max="9737" width="11.5703125" style="76" customWidth="1"/>
    <col min="9738" max="9738" width="9.7109375" style="76" customWidth="1"/>
    <col min="9739" max="9739" width="13.5703125" style="76" customWidth="1"/>
    <col min="9740" max="9740" width="11.28515625" style="76" customWidth="1"/>
    <col min="9741" max="9741" width="10" style="76" customWidth="1"/>
    <col min="9742" max="9742" width="13.42578125" style="76" customWidth="1"/>
    <col min="9743" max="9744" width="11.28515625" style="76" customWidth="1"/>
    <col min="9745" max="9745" width="14.5703125" style="76" customWidth="1"/>
    <col min="9746" max="9746" width="11.28515625" style="76" customWidth="1"/>
    <col min="9747" max="9747" width="9.5703125" style="76" customWidth="1"/>
    <col min="9748" max="9748" width="14.42578125" style="76" customWidth="1"/>
    <col min="9749" max="9749" width="11.28515625" style="76" customWidth="1"/>
    <col min="9750" max="9750" width="10.28515625" style="76" bestFit="1" customWidth="1"/>
    <col min="9751" max="9753" width="9.28515625" style="76"/>
    <col min="9754" max="9754" width="14.42578125" style="76" bestFit="1" customWidth="1"/>
    <col min="9755" max="9985" width="9.28515625" style="76"/>
    <col min="9986" max="9986" width="11.5703125" style="76" customWidth="1"/>
    <col min="9987" max="9987" width="68.5703125" style="76" customWidth="1"/>
    <col min="9988" max="9988" width="10.28515625" style="76" customWidth="1"/>
    <col min="9989" max="9989" width="14" style="76" customWidth="1"/>
    <col min="9990" max="9990" width="11.5703125" style="76" customWidth="1"/>
    <col min="9991" max="9991" width="10.42578125" style="76" customWidth="1"/>
    <col min="9992" max="9992" width="12.28515625" style="76" customWidth="1"/>
    <col min="9993" max="9993" width="11.5703125" style="76" customWidth="1"/>
    <col min="9994" max="9994" width="9.7109375" style="76" customWidth="1"/>
    <col min="9995" max="9995" width="13.5703125" style="76" customWidth="1"/>
    <col min="9996" max="9996" width="11.28515625" style="76" customWidth="1"/>
    <col min="9997" max="9997" width="10" style="76" customWidth="1"/>
    <col min="9998" max="9998" width="13.42578125" style="76" customWidth="1"/>
    <col min="9999" max="10000" width="11.28515625" style="76" customWidth="1"/>
    <col min="10001" max="10001" width="14.5703125" style="76" customWidth="1"/>
    <col min="10002" max="10002" width="11.28515625" style="76" customWidth="1"/>
    <col min="10003" max="10003" width="9.5703125" style="76" customWidth="1"/>
    <col min="10004" max="10004" width="14.42578125" style="76" customWidth="1"/>
    <col min="10005" max="10005" width="11.28515625" style="76" customWidth="1"/>
    <col min="10006" max="10006" width="10.28515625" style="76" bestFit="1" customWidth="1"/>
    <col min="10007" max="10009" width="9.28515625" style="76"/>
    <col min="10010" max="10010" width="14.42578125" style="76" bestFit="1" customWidth="1"/>
    <col min="10011" max="10241" width="9.28515625" style="76"/>
    <col min="10242" max="10242" width="11.5703125" style="76" customWidth="1"/>
    <col min="10243" max="10243" width="68.5703125" style="76" customWidth="1"/>
    <col min="10244" max="10244" width="10.28515625" style="76" customWidth="1"/>
    <col min="10245" max="10245" width="14" style="76" customWidth="1"/>
    <col min="10246" max="10246" width="11.5703125" style="76" customWidth="1"/>
    <col min="10247" max="10247" width="10.42578125" style="76" customWidth="1"/>
    <col min="10248" max="10248" width="12.28515625" style="76" customWidth="1"/>
    <col min="10249" max="10249" width="11.5703125" style="76" customWidth="1"/>
    <col min="10250" max="10250" width="9.7109375" style="76" customWidth="1"/>
    <col min="10251" max="10251" width="13.5703125" style="76" customWidth="1"/>
    <col min="10252" max="10252" width="11.28515625" style="76" customWidth="1"/>
    <col min="10253" max="10253" width="10" style="76" customWidth="1"/>
    <col min="10254" max="10254" width="13.42578125" style="76" customWidth="1"/>
    <col min="10255" max="10256" width="11.28515625" style="76" customWidth="1"/>
    <col min="10257" max="10257" width="14.5703125" style="76" customWidth="1"/>
    <col min="10258" max="10258" width="11.28515625" style="76" customWidth="1"/>
    <col min="10259" max="10259" width="9.5703125" style="76" customWidth="1"/>
    <col min="10260" max="10260" width="14.42578125" style="76" customWidth="1"/>
    <col min="10261" max="10261" width="11.28515625" style="76" customWidth="1"/>
    <col min="10262" max="10262" width="10.28515625" style="76" bestFit="1" customWidth="1"/>
    <col min="10263" max="10265" width="9.28515625" style="76"/>
    <col min="10266" max="10266" width="14.42578125" style="76" bestFit="1" customWidth="1"/>
    <col min="10267" max="10497" width="9.28515625" style="76"/>
    <col min="10498" max="10498" width="11.5703125" style="76" customWidth="1"/>
    <col min="10499" max="10499" width="68.5703125" style="76" customWidth="1"/>
    <col min="10500" max="10500" width="10.28515625" style="76" customWidth="1"/>
    <col min="10501" max="10501" width="14" style="76" customWidth="1"/>
    <col min="10502" max="10502" width="11.5703125" style="76" customWidth="1"/>
    <col min="10503" max="10503" width="10.42578125" style="76" customWidth="1"/>
    <col min="10504" max="10504" width="12.28515625" style="76" customWidth="1"/>
    <col min="10505" max="10505" width="11.5703125" style="76" customWidth="1"/>
    <col min="10506" max="10506" width="9.7109375" style="76" customWidth="1"/>
    <col min="10507" max="10507" width="13.5703125" style="76" customWidth="1"/>
    <col min="10508" max="10508" width="11.28515625" style="76" customWidth="1"/>
    <col min="10509" max="10509" width="10" style="76" customWidth="1"/>
    <col min="10510" max="10510" width="13.42578125" style="76" customWidth="1"/>
    <col min="10511" max="10512" width="11.28515625" style="76" customWidth="1"/>
    <col min="10513" max="10513" width="14.5703125" style="76" customWidth="1"/>
    <col min="10514" max="10514" width="11.28515625" style="76" customWidth="1"/>
    <col min="10515" max="10515" width="9.5703125" style="76" customWidth="1"/>
    <col min="10516" max="10516" width="14.42578125" style="76" customWidth="1"/>
    <col min="10517" max="10517" width="11.28515625" style="76" customWidth="1"/>
    <col min="10518" max="10518" width="10.28515625" style="76" bestFit="1" customWidth="1"/>
    <col min="10519" max="10521" width="9.28515625" style="76"/>
    <col min="10522" max="10522" width="14.42578125" style="76" bestFit="1" customWidth="1"/>
    <col min="10523" max="10753" width="9.28515625" style="76"/>
    <col min="10754" max="10754" width="11.5703125" style="76" customWidth="1"/>
    <col min="10755" max="10755" width="68.5703125" style="76" customWidth="1"/>
    <col min="10756" max="10756" width="10.28515625" style="76" customWidth="1"/>
    <col min="10757" max="10757" width="14" style="76" customWidth="1"/>
    <col min="10758" max="10758" width="11.5703125" style="76" customWidth="1"/>
    <col min="10759" max="10759" width="10.42578125" style="76" customWidth="1"/>
    <col min="10760" max="10760" width="12.28515625" style="76" customWidth="1"/>
    <col min="10761" max="10761" width="11.5703125" style="76" customWidth="1"/>
    <col min="10762" max="10762" width="9.7109375" style="76" customWidth="1"/>
    <col min="10763" max="10763" width="13.5703125" style="76" customWidth="1"/>
    <col min="10764" max="10764" width="11.28515625" style="76" customWidth="1"/>
    <col min="10765" max="10765" width="10" style="76" customWidth="1"/>
    <col min="10766" max="10766" width="13.42578125" style="76" customWidth="1"/>
    <col min="10767" max="10768" width="11.28515625" style="76" customWidth="1"/>
    <col min="10769" max="10769" width="14.5703125" style="76" customWidth="1"/>
    <col min="10770" max="10770" width="11.28515625" style="76" customWidth="1"/>
    <col min="10771" max="10771" width="9.5703125" style="76" customWidth="1"/>
    <col min="10772" max="10772" width="14.42578125" style="76" customWidth="1"/>
    <col min="10773" max="10773" width="11.28515625" style="76" customWidth="1"/>
    <col min="10774" max="10774" width="10.28515625" style="76" bestFit="1" customWidth="1"/>
    <col min="10775" max="10777" width="9.28515625" style="76"/>
    <col min="10778" max="10778" width="14.42578125" style="76" bestFit="1" customWidth="1"/>
    <col min="10779" max="11009" width="9.28515625" style="76"/>
    <col min="11010" max="11010" width="11.5703125" style="76" customWidth="1"/>
    <col min="11011" max="11011" width="68.5703125" style="76" customWidth="1"/>
    <col min="11012" max="11012" width="10.28515625" style="76" customWidth="1"/>
    <col min="11013" max="11013" width="14" style="76" customWidth="1"/>
    <col min="11014" max="11014" width="11.5703125" style="76" customWidth="1"/>
    <col min="11015" max="11015" width="10.42578125" style="76" customWidth="1"/>
    <col min="11016" max="11016" width="12.28515625" style="76" customWidth="1"/>
    <col min="11017" max="11017" width="11.5703125" style="76" customWidth="1"/>
    <col min="11018" max="11018" width="9.7109375" style="76" customWidth="1"/>
    <col min="11019" max="11019" width="13.5703125" style="76" customWidth="1"/>
    <col min="11020" max="11020" width="11.28515625" style="76" customWidth="1"/>
    <col min="11021" max="11021" width="10" style="76" customWidth="1"/>
    <col min="11022" max="11022" width="13.42578125" style="76" customWidth="1"/>
    <col min="11023" max="11024" width="11.28515625" style="76" customWidth="1"/>
    <col min="11025" max="11025" width="14.5703125" style="76" customWidth="1"/>
    <col min="11026" max="11026" width="11.28515625" style="76" customWidth="1"/>
    <col min="11027" max="11027" width="9.5703125" style="76" customWidth="1"/>
    <col min="11028" max="11028" width="14.42578125" style="76" customWidth="1"/>
    <col min="11029" max="11029" width="11.28515625" style="76" customWidth="1"/>
    <col min="11030" max="11030" width="10.28515625" style="76" bestFit="1" customWidth="1"/>
    <col min="11031" max="11033" width="9.28515625" style="76"/>
    <col min="11034" max="11034" width="14.42578125" style="76" bestFit="1" customWidth="1"/>
    <col min="11035" max="11265" width="9.28515625" style="76"/>
    <col min="11266" max="11266" width="11.5703125" style="76" customWidth="1"/>
    <col min="11267" max="11267" width="68.5703125" style="76" customWidth="1"/>
    <col min="11268" max="11268" width="10.28515625" style="76" customWidth="1"/>
    <col min="11269" max="11269" width="14" style="76" customWidth="1"/>
    <col min="11270" max="11270" width="11.5703125" style="76" customWidth="1"/>
    <col min="11271" max="11271" width="10.42578125" style="76" customWidth="1"/>
    <col min="11272" max="11272" width="12.28515625" style="76" customWidth="1"/>
    <col min="11273" max="11273" width="11.5703125" style="76" customWidth="1"/>
    <col min="11274" max="11274" width="9.7109375" style="76" customWidth="1"/>
    <col min="11275" max="11275" width="13.5703125" style="76" customWidth="1"/>
    <col min="11276" max="11276" width="11.28515625" style="76" customWidth="1"/>
    <col min="11277" max="11277" width="10" style="76" customWidth="1"/>
    <col min="11278" max="11278" width="13.42578125" style="76" customWidth="1"/>
    <col min="11279" max="11280" width="11.28515625" style="76" customWidth="1"/>
    <col min="11281" max="11281" width="14.5703125" style="76" customWidth="1"/>
    <col min="11282" max="11282" width="11.28515625" style="76" customWidth="1"/>
    <col min="11283" max="11283" width="9.5703125" style="76" customWidth="1"/>
    <col min="11284" max="11284" width="14.42578125" style="76" customWidth="1"/>
    <col min="11285" max="11285" width="11.28515625" style="76" customWidth="1"/>
    <col min="11286" max="11286" width="10.28515625" style="76" bestFit="1" customWidth="1"/>
    <col min="11287" max="11289" width="9.28515625" style="76"/>
    <col min="11290" max="11290" width="14.42578125" style="76" bestFit="1" customWidth="1"/>
    <col min="11291" max="11521" width="9.28515625" style="76"/>
    <col min="11522" max="11522" width="11.5703125" style="76" customWidth="1"/>
    <col min="11523" max="11523" width="68.5703125" style="76" customWidth="1"/>
    <col min="11524" max="11524" width="10.28515625" style="76" customWidth="1"/>
    <col min="11525" max="11525" width="14" style="76" customWidth="1"/>
    <col min="11526" max="11526" width="11.5703125" style="76" customWidth="1"/>
    <col min="11527" max="11527" width="10.42578125" style="76" customWidth="1"/>
    <col min="11528" max="11528" width="12.28515625" style="76" customWidth="1"/>
    <col min="11529" max="11529" width="11.5703125" style="76" customWidth="1"/>
    <col min="11530" max="11530" width="9.7109375" style="76" customWidth="1"/>
    <col min="11531" max="11531" width="13.5703125" style="76" customWidth="1"/>
    <col min="11532" max="11532" width="11.28515625" style="76" customWidth="1"/>
    <col min="11533" max="11533" width="10" style="76" customWidth="1"/>
    <col min="11534" max="11534" width="13.42578125" style="76" customWidth="1"/>
    <col min="11535" max="11536" width="11.28515625" style="76" customWidth="1"/>
    <col min="11537" max="11537" width="14.5703125" style="76" customWidth="1"/>
    <col min="11538" max="11538" width="11.28515625" style="76" customWidth="1"/>
    <col min="11539" max="11539" width="9.5703125" style="76" customWidth="1"/>
    <col min="11540" max="11540" width="14.42578125" style="76" customWidth="1"/>
    <col min="11541" max="11541" width="11.28515625" style="76" customWidth="1"/>
    <col min="11542" max="11542" width="10.28515625" style="76" bestFit="1" customWidth="1"/>
    <col min="11543" max="11545" width="9.28515625" style="76"/>
    <col min="11546" max="11546" width="14.42578125" style="76" bestFit="1" customWidth="1"/>
    <col min="11547" max="11777" width="9.28515625" style="76"/>
    <col min="11778" max="11778" width="11.5703125" style="76" customWidth="1"/>
    <col min="11779" max="11779" width="68.5703125" style="76" customWidth="1"/>
    <col min="11780" max="11780" width="10.28515625" style="76" customWidth="1"/>
    <col min="11781" max="11781" width="14" style="76" customWidth="1"/>
    <col min="11782" max="11782" width="11.5703125" style="76" customWidth="1"/>
    <col min="11783" max="11783" width="10.42578125" style="76" customWidth="1"/>
    <col min="11784" max="11784" width="12.28515625" style="76" customWidth="1"/>
    <col min="11785" max="11785" width="11.5703125" style="76" customWidth="1"/>
    <col min="11786" max="11786" width="9.7109375" style="76" customWidth="1"/>
    <col min="11787" max="11787" width="13.5703125" style="76" customWidth="1"/>
    <col min="11788" max="11788" width="11.28515625" style="76" customWidth="1"/>
    <col min="11789" max="11789" width="10" style="76" customWidth="1"/>
    <col min="11790" max="11790" width="13.42578125" style="76" customWidth="1"/>
    <col min="11791" max="11792" width="11.28515625" style="76" customWidth="1"/>
    <col min="11793" max="11793" width="14.5703125" style="76" customWidth="1"/>
    <col min="11794" max="11794" width="11.28515625" style="76" customWidth="1"/>
    <col min="11795" max="11795" width="9.5703125" style="76" customWidth="1"/>
    <col min="11796" max="11796" width="14.42578125" style="76" customWidth="1"/>
    <col min="11797" max="11797" width="11.28515625" style="76" customWidth="1"/>
    <col min="11798" max="11798" width="10.28515625" style="76" bestFit="1" customWidth="1"/>
    <col min="11799" max="11801" width="9.28515625" style="76"/>
    <col min="11802" max="11802" width="14.42578125" style="76" bestFit="1" customWidth="1"/>
    <col min="11803" max="12033" width="9.28515625" style="76"/>
    <col min="12034" max="12034" width="11.5703125" style="76" customWidth="1"/>
    <col min="12035" max="12035" width="68.5703125" style="76" customWidth="1"/>
    <col min="12036" max="12036" width="10.28515625" style="76" customWidth="1"/>
    <col min="12037" max="12037" width="14" style="76" customWidth="1"/>
    <col min="12038" max="12038" width="11.5703125" style="76" customWidth="1"/>
    <col min="12039" max="12039" width="10.42578125" style="76" customWidth="1"/>
    <col min="12040" max="12040" width="12.28515625" style="76" customWidth="1"/>
    <col min="12041" max="12041" width="11.5703125" style="76" customWidth="1"/>
    <col min="12042" max="12042" width="9.7109375" style="76" customWidth="1"/>
    <col min="12043" max="12043" width="13.5703125" style="76" customWidth="1"/>
    <col min="12044" max="12044" width="11.28515625" style="76" customWidth="1"/>
    <col min="12045" max="12045" width="10" style="76" customWidth="1"/>
    <col min="12046" max="12046" width="13.42578125" style="76" customWidth="1"/>
    <col min="12047" max="12048" width="11.28515625" style="76" customWidth="1"/>
    <col min="12049" max="12049" width="14.5703125" style="76" customWidth="1"/>
    <col min="12050" max="12050" width="11.28515625" style="76" customWidth="1"/>
    <col min="12051" max="12051" width="9.5703125" style="76" customWidth="1"/>
    <col min="12052" max="12052" width="14.42578125" style="76" customWidth="1"/>
    <col min="12053" max="12053" width="11.28515625" style="76" customWidth="1"/>
    <col min="12054" max="12054" width="10.28515625" style="76" bestFit="1" customWidth="1"/>
    <col min="12055" max="12057" width="9.28515625" style="76"/>
    <col min="12058" max="12058" width="14.42578125" style="76" bestFit="1" customWidth="1"/>
    <col min="12059" max="12289" width="9.28515625" style="76"/>
    <col min="12290" max="12290" width="11.5703125" style="76" customWidth="1"/>
    <col min="12291" max="12291" width="68.5703125" style="76" customWidth="1"/>
    <col min="12292" max="12292" width="10.28515625" style="76" customWidth="1"/>
    <col min="12293" max="12293" width="14" style="76" customWidth="1"/>
    <col min="12294" max="12294" width="11.5703125" style="76" customWidth="1"/>
    <col min="12295" max="12295" width="10.42578125" style="76" customWidth="1"/>
    <col min="12296" max="12296" width="12.28515625" style="76" customWidth="1"/>
    <col min="12297" max="12297" width="11.5703125" style="76" customWidth="1"/>
    <col min="12298" max="12298" width="9.7109375" style="76" customWidth="1"/>
    <col min="12299" max="12299" width="13.5703125" style="76" customWidth="1"/>
    <col min="12300" max="12300" width="11.28515625" style="76" customWidth="1"/>
    <col min="12301" max="12301" width="10" style="76" customWidth="1"/>
    <col min="12302" max="12302" width="13.42578125" style="76" customWidth="1"/>
    <col min="12303" max="12304" width="11.28515625" style="76" customWidth="1"/>
    <col min="12305" max="12305" width="14.5703125" style="76" customWidth="1"/>
    <col min="12306" max="12306" width="11.28515625" style="76" customWidth="1"/>
    <col min="12307" max="12307" width="9.5703125" style="76" customWidth="1"/>
    <col min="12308" max="12308" width="14.42578125" style="76" customWidth="1"/>
    <col min="12309" max="12309" width="11.28515625" style="76" customWidth="1"/>
    <col min="12310" max="12310" width="10.28515625" style="76" bestFit="1" customWidth="1"/>
    <col min="12311" max="12313" width="9.28515625" style="76"/>
    <col min="12314" max="12314" width="14.42578125" style="76" bestFit="1" customWidth="1"/>
    <col min="12315" max="12545" width="9.28515625" style="76"/>
    <col min="12546" max="12546" width="11.5703125" style="76" customWidth="1"/>
    <col min="12547" max="12547" width="68.5703125" style="76" customWidth="1"/>
    <col min="12548" max="12548" width="10.28515625" style="76" customWidth="1"/>
    <col min="12549" max="12549" width="14" style="76" customWidth="1"/>
    <col min="12550" max="12550" width="11.5703125" style="76" customWidth="1"/>
    <col min="12551" max="12551" width="10.42578125" style="76" customWidth="1"/>
    <col min="12552" max="12552" width="12.28515625" style="76" customWidth="1"/>
    <col min="12553" max="12553" width="11.5703125" style="76" customWidth="1"/>
    <col min="12554" max="12554" width="9.7109375" style="76" customWidth="1"/>
    <col min="12555" max="12555" width="13.5703125" style="76" customWidth="1"/>
    <col min="12556" max="12556" width="11.28515625" style="76" customWidth="1"/>
    <col min="12557" max="12557" width="10" style="76" customWidth="1"/>
    <col min="12558" max="12558" width="13.42578125" style="76" customWidth="1"/>
    <col min="12559" max="12560" width="11.28515625" style="76" customWidth="1"/>
    <col min="12561" max="12561" width="14.5703125" style="76" customWidth="1"/>
    <col min="12562" max="12562" width="11.28515625" style="76" customWidth="1"/>
    <col min="12563" max="12563" width="9.5703125" style="76" customWidth="1"/>
    <col min="12564" max="12564" width="14.42578125" style="76" customWidth="1"/>
    <col min="12565" max="12565" width="11.28515625" style="76" customWidth="1"/>
    <col min="12566" max="12566" width="10.28515625" style="76" bestFit="1" customWidth="1"/>
    <col min="12567" max="12569" width="9.28515625" style="76"/>
    <col min="12570" max="12570" width="14.42578125" style="76" bestFit="1" customWidth="1"/>
    <col min="12571" max="12801" width="9.28515625" style="76"/>
    <col min="12802" max="12802" width="11.5703125" style="76" customWidth="1"/>
    <col min="12803" max="12803" width="68.5703125" style="76" customWidth="1"/>
    <col min="12804" max="12804" width="10.28515625" style="76" customWidth="1"/>
    <col min="12805" max="12805" width="14" style="76" customWidth="1"/>
    <col min="12806" max="12806" width="11.5703125" style="76" customWidth="1"/>
    <col min="12807" max="12807" width="10.42578125" style="76" customWidth="1"/>
    <col min="12808" max="12808" width="12.28515625" style="76" customWidth="1"/>
    <col min="12809" max="12809" width="11.5703125" style="76" customWidth="1"/>
    <col min="12810" max="12810" width="9.7109375" style="76" customWidth="1"/>
    <col min="12811" max="12811" width="13.5703125" style="76" customWidth="1"/>
    <col min="12812" max="12812" width="11.28515625" style="76" customWidth="1"/>
    <col min="12813" max="12813" width="10" style="76" customWidth="1"/>
    <col min="12814" max="12814" width="13.42578125" style="76" customWidth="1"/>
    <col min="12815" max="12816" width="11.28515625" style="76" customWidth="1"/>
    <col min="12817" max="12817" width="14.5703125" style="76" customWidth="1"/>
    <col min="12818" max="12818" width="11.28515625" style="76" customWidth="1"/>
    <col min="12819" max="12819" width="9.5703125" style="76" customWidth="1"/>
    <col min="12820" max="12820" width="14.42578125" style="76" customWidth="1"/>
    <col min="12821" max="12821" width="11.28515625" style="76" customWidth="1"/>
    <col min="12822" max="12822" width="10.28515625" style="76" bestFit="1" customWidth="1"/>
    <col min="12823" max="12825" width="9.28515625" style="76"/>
    <col min="12826" max="12826" width="14.42578125" style="76" bestFit="1" customWidth="1"/>
    <col min="12827" max="13057" width="9.28515625" style="76"/>
    <col min="13058" max="13058" width="11.5703125" style="76" customWidth="1"/>
    <col min="13059" max="13059" width="68.5703125" style="76" customWidth="1"/>
    <col min="13060" max="13060" width="10.28515625" style="76" customWidth="1"/>
    <col min="13061" max="13061" width="14" style="76" customWidth="1"/>
    <col min="13062" max="13062" width="11.5703125" style="76" customWidth="1"/>
    <col min="13063" max="13063" width="10.42578125" style="76" customWidth="1"/>
    <col min="13064" max="13064" width="12.28515625" style="76" customWidth="1"/>
    <col min="13065" max="13065" width="11.5703125" style="76" customWidth="1"/>
    <col min="13066" max="13066" width="9.7109375" style="76" customWidth="1"/>
    <col min="13067" max="13067" width="13.5703125" style="76" customWidth="1"/>
    <col min="13068" max="13068" width="11.28515625" style="76" customWidth="1"/>
    <col min="13069" max="13069" width="10" style="76" customWidth="1"/>
    <col min="13070" max="13070" width="13.42578125" style="76" customWidth="1"/>
    <col min="13071" max="13072" width="11.28515625" style="76" customWidth="1"/>
    <col min="13073" max="13073" width="14.5703125" style="76" customWidth="1"/>
    <col min="13074" max="13074" width="11.28515625" style="76" customWidth="1"/>
    <col min="13075" max="13075" width="9.5703125" style="76" customWidth="1"/>
    <col min="13076" max="13076" width="14.42578125" style="76" customWidth="1"/>
    <col min="13077" max="13077" width="11.28515625" style="76" customWidth="1"/>
    <col min="13078" max="13078" width="10.28515625" style="76" bestFit="1" customWidth="1"/>
    <col min="13079" max="13081" width="9.28515625" style="76"/>
    <col min="13082" max="13082" width="14.42578125" style="76" bestFit="1" customWidth="1"/>
    <col min="13083" max="13313" width="9.28515625" style="76"/>
    <col min="13314" max="13314" width="11.5703125" style="76" customWidth="1"/>
    <col min="13315" max="13315" width="68.5703125" style="76" customWidth="1"/>
    <col min="13316" max="13316" width="10.28515625" style="76" customWidth="1"/>
    <col min="13317" max="13317" width="14" style="76" customWidth="1"/>
    <col min="13318" max="13318" width="11.5703125" style="76" customWidth="1"/>
    <col min="13319" max="13319" width="10.42578125" style="76" customWidth="1"/>
    <col min="13320" max="13320" width="12.28515625" style="76" customWidth="1"/>
    <col min="13321" max="13321" width="11.5703125" style="76" customWidth="1"/>
    <col min="13322" max="13322" width="9.7109375" style="76" customWidth="1"/>
    <col min="13323" max="13323" width="13.5703125" style="76" customWidth="1"/>
    <col min="13324" max="13324" width="11.28515625" style="76" customWidth="1"/>
    <col min="13325" max="13325" width="10" style="76" customWidth="1"/>
    <col min="13326" max="13326" width="13.42578125" style="76" customWidth="1"/>
    <col min="13327" max="13328" width="11.28515625" style="76" customWidth="1"/>
    <col min="13329" max="13329" width="14.5703125" style="76" customWidth="1"/>
    <col min="13330" max="13330" width="11.28515625" style="76" customWidth="1"/>
    <col min="13331" max="13331" width="9.5703125" style="76" customWidth="1"/>
    <col min="13332" max="13332" width="14.42578125" style="76" customWidth="1"/>
    <col min="13333" max="13333" width="11.28515625" style="76" customWidth="1"/>
    <col min="13334" max="13334" width="10.28515625" style="76" bestFit="1" customWidth="1"/>
    <col min="13335" max="13337" width="9.28515625" style="76"/>
    <col min="13338" max="13338" width="14.42578125" style="76" bestFit="1" customWidth="1"/>
    <col min="13339" max="13569" width="9.28515625" style="76"/>
    <col min="13570" max="13570" width="11.5703125" style="76" customWidth="1"/>
    <col min="13571" max="13571" width="68.5703125" style="76" customWidth="1"/>
    <col min="13572" max="13572" width="10.28515625" style="76" customWidth="1"/>
    <col min="13573" max="13573" width="14" style="76" customWidth="1"/>
    <col min="13574" max="13574" width="11.5703125" style="76" customWidth="1"/>
    <col min="13575" max="13575" width="10.42578125" style="76" customWidth="1"/>
    <col min="13576" max="13576" width="12.28515625" style="76" customWidth="1"/>
    <col min="13577" max="13577" width="11.5703125" style="76" customWidth="1"/>
    <col min="13578" max="13578" width="9.7109375" style="76" customWidth="1"/>
    <col min="13579" max="13579" width="13.5703125" style="76" customWidth="1"/>
    <col min="13580" max="13580" width="11.28515625" style="76" customWidth="1"/>
    <col min="13581" max="13581" width="10" style="76" customWidth="1"/>
    <col min="13582" max="13582" width="13.42578125" style="76" customWidth="1"/>
    <col min="13583" max="13584" width="11.28515625" style="76" customWidth="1"/>
    <col min="13585" max="13585" width="14.5703125" style="76" customWidth="1"/>
    <col min="13586" max="13586" width="11.28515625" style="76" customWidth="1"/>
    <col min="13587" max="13587" width="9.5703125" style="76" customWidth="1"/>
    <col min="13588" max="13588" width="14.42578125" style="76" customWidth="1"/>
    <col min="13589" max="13589" width="11.28515625" style="76" customWidth="1"/>
    <col min="13590" max="13590" width="10.28515625" style="76" bestFit="1" customWidth="1"/>
    <col min="13591" max="13593" width="9.28515625" style="76"/>
    <col min="13594" max="13594" width="14.42578125" style="76" bestFit="1" customWidth="1"/>
    <col min="13595" max="13825" width="9.28515625" style="76"/>
    <col min="13826" max="13826" width="11.5703125" style="76" customWidth="1"/>
    <col min="13827" max="13827" width="68.5703125" style="76" customWidth="1"/>
    <col min="13828" max="13828" width="10.28515625" style="76" customWidth="1"/>
    <col min="13829" max="13829" width="14" style="76" customWidth="1"/>
    <col min="13830" max="13830" width="11.5703125" style="76" customWidth="1"/>
    <col min="13831" max="13831" width="10.42578125" style="76" customWidth="1"/>
    <col min="13832" max="13832" width="12.28515625" style="76" customWidth="1"/>
    <col min="13833" max="13833" width="11.5703125" style="76" customWidth="1"/>
    <col min="13834" max="13834" width="9.7109375" style="76" customWidth="1"/>
    <col min="13835" max="13835" width="13.5703125" style="76" customWidth="1"/>
    <col min="13836" max="13836" width="11.28515625" style="76" customWidth="1"/>
    <col min="13837" max="13837" width="10" style="76" customWidth="1"/>
    <col min="13838" max="13838" width="13.42578125" style="76" customWidth="1"/>
    <col min="13839" max="13840" width="11.28515625" style="76" customWidth="1"/>
    <col min="13841" max="13841" width="14.5703125" style="76" customWidth="1"/>
    <col min="13842" max="13842" width="11.28515625" style="76" customWidth="1"/>
    <col min="13843" max="13843" width="9.5703125" style="76" customWidth="1"/>
    <col min="13844" max="13844" width="14.42578125" style="76" customWidth="1"/>
    <col min="13845" max="13845" width="11.28515625" style="76" customWidth="1"/>
    <col min="13846" max="13846" width="10.28515625" style="76" bestFit="1" customWidth="1"/>
    <col min="13847" max="13849" width="9.28515625" style="76"/>
    <col min="13850" max="13850" width="14.42578125" style="76" bestFit="1" customWidth="1"/>
    <col min="13851" max="14081" width="9.28515625" style="76"/>
    <col min="14082" max="14082" width="11.5703125" style="76" customWidth="1"/>
    <col min="14083" max="14083" width="68.5703125" style="76" customWidth="1"/>
    <col min="14084" max="14084" width="10.28515625" style="76" customWidth="1"/>
    <col min="14085" max="14085" width="14" style="76" customWidth="1"/>
    <col min="14086" max="14086" width="11.5703125" style="76" customWidth="1"/>
    <col min="14087" max="14087" width="10.42578125" style="76" customWidth="1"/>
    <col min="14088" max="14088" width="12.28515625" style="76" customWidth="1"/>
    <col min="14089" max="14089" width="11.5703125" style="76" customWidth="1"/>
    <col min="14090" max="14090" width="9.7109375" style="76" customWidth="1"/>
    <col min="14091" max="14091" width="13.5703125" style="76" customWidth="1"/>
    <col min="14092" max="14092" width="11.28515625" style="76" customWidth="1"/>
    <col min="14093" max="14093" width="10" style="76" customWidth="1"/>
    <col min="14094" max="14094" width="13.42578125" style="76" customWidth="1"/>
    <col min="14095" max="14096" width="11.28515625" style="76" customWidth="1"/>
    <col min="14097" max="14097" width="14.5703125" style="76" customWidth="1"/>
    <col min="14098" max="14098" width="11.28515625" style="76" customWidth="1"/>
    <col min="14099" max="14099" width="9.5703125" style="76" customWidth="1"/>
    <col min="14100" max="14100" width="14.42578125" style="76" customWidth="1"/>
    <col min="14101" max="14101" width="11.28515625" style="76" customWidth="1"/>
    <col min="14102" max="14102" width="10.28515625" style="76" bestFit="1" customWidth="1"/>
    <col min="14103" max="14105" width="9.28515625" style="76"/>
    <col min="14106" max="14106" width="14.42578125" style="76" bestFit="1" customWidth="1"/>
    <col min="14107" max="14337" width="9.28515625" style="76"/>
    <col min="14338" max="14338" width="11.5703125" style="76" customWidth="1"/>
    <col min="14339" max="14339" width="68.5703125" style="76" customWidth="1"/>
    <col min="14340" max="14340" width="10.28515625" style="76" customWidth="1"/>
    <col min="14341" max="14341" width="14" style="76" customWidth="1"/>
    <col min="14342" max="14342" width="11.5703125" style="76" customWidth="1"/>
    <col min="14343" max="14343" width="10.42578125" style="76" customWidth="1"/>
    <col min="14344" max="14344" width="12.28515625" style="76" customWidth="1"/>
    <col min="14345" max="14345" width="11.5703125" style="76" customWidth="1"/>
    <col min="14346" max="14346" width="9.7109375" style="76" customWidth="1"/>
    <col min="14347" max="14347" width="13.5703125" style="76" customWidth="1"/>
    <col min="14348" max="14348" width="11.28515625" style="76" customWidth="1"/>
    <col min="14349" max="14349" width="10" style="76" customWidth="1"/>
    <col min="14350" max="14350" width="13.42578125" style="76" customWidth="1"/>
    <col min="14351" max="14352" width="11.28515625" style="76" customWidth="1"/>
    <col min="14353" max="14353" width="14.5703125" style="76" customWidth="1"/>
    <col min="14354" max="14354" width="11.28515625" style="76" customWidth="1"/>
    <col min="14355" max="14355" width="9.5703125" style="76" customWidth="1"/>
    <col min="14356" max="14356" width="14.42578125" style="76" customWidth="1"/>
    <col min="14357" max="14357" width="11.28515625" style="76" customWidth="1"/>
    <col min="14358" max="14358" width="10.28515625" style="76" bestFit="1" customWidth="1"/>
    <col min="14359" max="14361" width="9.28515625" style="76"/>
    <col min="14362" max="14362" width="14.42578125" style="76" bestFit="1" customWidth="1"/>
    <col min="14363" max="14593" width="9.28515625" style="76"/>
    <col min="14594" max="14594" width="11.5703125" style="76" customWidth="1"/>
    <col min="14595" max="14595" width="68.5703125" style="76" customWidth="1"/>
    <col min="14596" max="14596" width="10.28515625" style="76" customWidth="1"/>
    <col min="14597" max="14597" width="14" style="76" customWidth="1"/>
    <col min="14598" max="14598" width="11.5703125" style="76" customWidth="1"/>
    <col min="14599" max="14599" width="10.42578125" style="76" customWidth="1"/>
    <col min="14600" max="14600" width="12.28515625" style="76" customWidth="1"/>
    <col min="14601" max="14601" width="11.5703125" style="76" customWidth="1"/>
    <col min="14602" max="14602" width="9.7109375" style="76" customWidth="1"/>
    <col min="14603" max="14603" width="13.5703125" style="76" customWidth="1"/>
    <col min="14604" max="14604" width="11.28515625" style="76" customWidth="1"/>
    <col min="14605" max="14605" width="10" style="76" customWidth="1"/>
    <col min="14606" max="14606" width="13.42578125" style="76" customWidth="1"/>
    <col min="14607" max="14608" width="11.28515625" style="76" customWidth="1"/>
    <col min="14609" max="14609" width="14.5703125" style="76" customWidth="1"/>
    <col min="14610" max="14610" width="11.28515625" style="76" customWidth="1"/>
    <col min="14611" max="14611" width="9.5703125" style="76" customWidth="1"/>
    <col min="14612" max="14612" width="14.42578125" style="76" customWidth="1"/>
    <col min="14613" max="14613" width="11.28515625" style="76" customWidth="1"/>
    <col min="14614" max="14614" width="10.28515625" style="76" bestFit="1" customWidth="1"/>
    <col min="14615" max="14617" width="9.28515625" style="76"/>
    <col min="14618" max="14618" width="14.42578125" style="76" bestFit="1" customWidth="1"/>
    <col min="14619" max="14849" width="9.28515625" style="76"/>
    <col min="14850" max="14850" width="11.5703125" style="76" customWidth="1"/>
    <col min="14851" max="14851" width="68.5703125" style="76" customWidth="1"/>
    <col min="14852" max="14852" width="10.28515625" style="76" customWidth="1"/>
    <col min="14853" max="14853" width="14" style="76" customWidth="1"/>
    <col min="14854" max="14854" width="11.5703125" style="76" customWidth="1"/>
    <col min="14855" max="14855" width="10.42578125" style="76" customWidth="1"/>
    <col min="14856" max="14856" width="12.28515625" style="76" customWidth="1"/>
    <col min="14857" max="14857" width="11.5703125" style="76" customWidth="1"/>
    <col min="14858" max="14858" width="9.7109375" style="76" customWidth="1"/>
    <col min="14859" max="14859" width="13.5703125" style="76" customWidth="1"/>
    <col min="14860" max="14860" width="11.28515625" style="76" customWidth="1"/>
    <col min="14861" max="14861" width="10" style="76" customWidth="1"/>
    <col min="14862" max="14862" width="13.42578125" style="76" customWidth="1"/>
    <col min="14863" max="14864" width="11.28515625" style="76" customWidth="1"/>
    <col min="14865" max="14865" width="14.5703125" style="76" customWidth="1"/>
    <col min="14866" max="14866" width="11.28515625" style="76" customWidth="1"/>
    <col min="14867" max="14867" width="9.5703125" style="76" customWidth="1"/>
    <col min="14868" max="14868" width="14.42578125" style="76" customWidth="1"/>
    <col min="14869" max="14869" width="11.28515625" style="76" customWidth="1"/>
    <col min="14870" max="14870" width="10.28515625" style="76" bestFit="1" customWidth="1"/>
    <col min="14871" max="14873" width="9.28515625" style="76"/>
    <col min="14874" max="14874" width="14.42578125" style="76" bestFit="1" customWidth="1"/>
    <col min="14875" max="15105" width="9.28515625" style="76"/>
    <col min="15106" max="15106" width="11.5703125" style="76" customWidth="1"/>
    <col min="15107" max="15107" width="68.5703125" style="76" customWidth="1"/>
    <col min="15108" max="15108" width="10.28515625" style="76" customWidth="1"/>
    <col min="15109" max="15109" width="14" style="76" customWidth="1"/>
    <col min="15110" max="15110" width="11.5703125" style="76" customWidth="1"/>
    <col min="15111" max="15111" width="10.42578125" style="76" customWidth="1"/>
    <col min="15112" max="15112" width="12.28515625" style="76" customWidth="1"/>
    <col min="15113" max="15113" width="11.5703125" style="76" customWidth="1"/>
    <col min="15114" max="15114" width="9.7109375" style="76" customWidth="1"/>
    <col min="15115" max="15115" width="13.5703125" style="76" customWidth="1"/>
    <col min="15116" max="15116" width="11.28515625" style="76" customWidth="1"/>
    <col min="15117" max="15117" width="10" style="76" customWidth="1"/>
    <col min="15118" max="15118" width="13.42578125" style="76" customWidth="1"/>
    <col min="15119" max="15120" width="11.28515625" style="76" customWidth="1"/>
    <col min="15121" max="15121" width="14.5703125" style="76" customWidth="1"/>
    <col min="15122" max="15122" width="11.28515625" style="76" customWidth="1"/>
    <col min="15123" max="15123" width="9.5703125" style="76" customWidth="1"/>
    <col min="15124" max="15124" width="14.42578125" style="76" customWidth="1"/>
    <col min="15125" max="15125" width="11.28515625" style="76" customWidth="1"/>
    <col min="15126" max="15126" width="10.28515625" style="76" bestFit="1" customWidth="1"/>
    <col min="15127" max="15129" width="9.28515625" style="76"/>
    <col min="15130" max="15130" width="14.42578125" style="76" bestFit="1" customWidth="1"/>
    <col min="15131" max="15361" width="9.28515625" style="76"/>
    <col min="15362" max="15362" width="11.5703125" style="76" customWidth="1"/>
    <col min="15363" max="15363" width="68.5703125" style="76" customWidth="1"/>
    <col min="15364" max="15364" width="10.28515625" style="76" customWidth="1"/>
    <col min="15365" max="15365" width="14" style="76" customWidth="1"/>
    <col min="15366" max="15366" width="11.5703125" style="76" customWidth="1"/>
    <col min="15367" max="15367" width="10.42578125" style="76" customWidth="1"/>
    <col min="15368" max="15368" width="12.28515625" style="76" customWidth="1"/>
    <col min="15369" max="15369" width="11.5703125" style="76" customWidth="1"/>
    <col min="15370" max="15370" width="9.7109375" style="76" customWidth="1"/>
    <col min="15371" max="15371" width="13.5703125" style="76" customWidth="1"/>
    <col min="15372" max="15372" width="11.28515625" style="76" customWidth="1"/>
    <col min="15373" max="15373" width="10" style="76" customWidth="1"/>
    <col min="15374" max="15374" width="13.42578125" style="76" customWidth="1"/>
    <col min="15375" max="15376" width="11.28515625" style="76" customWidth="1"/>
    <col min="15377" max="15377" width="14.5703125" style="76" customWidth="1"/>
    <col min="15378" max="15378" width="11.28515625" style="76" customWidth="1"/>
    <col min="15379" max="15379" width="9.5703125" style="76" customWidth="1"/>
    <col min="15380" max="15380" width="14.42578125" style="76" customWidth="1"/>
    <col min="15381" max="15381" width="11.28515625" style="76" customWidth="1"/>
    <col min="15382" max="15382" width="10.28515625" style="76" bestFit="1" customWidth="1"/>
    <col min="15383" max="15385" width="9.28515625" style="76"/>
    <col min="15386" max="15386" width="14.42578125" style="76" bestFit="1" customWidth="1"/>
    <col min="15387" max="15617" width="9.28515625" style="76"/>
    <col min="15618" max="15618" width="11.5703125" style="76" customWidth="1"/>
    <col min="15619" max="15619" width="68.5703125" style="76" customWidth="1"/>
    <col min="15620" max="15620" width="10.28515625" style="76" customWidth="1"/>
    <col min="15621" max="15621" width="14" style="76" customWidth="1"/>
    <col min="15622" max="15622" width="11.5703125" style="76" customWidth="1"/>
    <col min="15623" max="15623" width="10.42578125" style="76" customWidth="1"/>
    <col min="15624" max="15624" width="12.28515625" style="76" customWidth="1"/>
    <col min="15625" max="15625" width="11.5703125" style="76" customWidth="1"/>
    <col min="15626" max="15626" width="9.7109375" style="76" customWidth="1"/>
    <col min="15627" max="15627" width="13.5703125" style="76" customWidth="1"/>
    <col min="15628" max="15628" width="11.28515625" style="76" customWidth="1"/>
    <col min="15629" max="15629" width="10" style="76" customWidth="1"/>
    <col min="15630" max="15630" width="13.42578125" style="76" customWidth="1"/>
    <col min="15631" max="15632" width="11.28515625" style="76" customWidth="1"/>
    <col min="15633" max="15633" width="14.5703125" style="76" customWidth="1"/>
    <col min="15634" max="15634" width="11.28515625" style="76" customWidth="1"/>
    <col min="15635" max="15635" width="9.5703125" style="76" customWidth="1"/>
    <col min="15636" max="15636" width="14.42578125" style="76" customWidth="1"/>
    <col min="15637" max="15637" width="11.28515625" style="76" customWidth="1"/>
    <col min="15638" max="15638" width="10.28515625" style="76" bestFit="1" customWidth="1"/>
    <col min="15639" max="15641" width="9.28515625" style="76"/>
    <col min="15642" max="15642" width="14.42578125" style="76" bestFit="1" customWidth="1"/>
    <col min="15643" max="15873" width="9.28515625" style="76"/>
    <col min="15874" max="15874" width="11.5703125" style="76" customWidth="1"/>
    <col min="15875" max="15875" width="68.5703125" style="76" customWidth="1"/>
    <col min="15876" max="15876" width="10.28515625" style="76" customWidth="1"/>
    <col min="15877" max="15877" width="14" style="76" customWidth="1"/>
    <col min="15878" max="15878" width="11.5703125" style="76" customWidth="1"/>
    <col min="15879" max="15879" width="10.42578125" style="76" customWidth="1"/>
    <col min="15880" max="15880" width="12.28515625" style="76" customWidth="1"/>
    <col min="15881" max="15881" width="11.5703125" style="76" customWidth="1"/>
    <col min="15882" max="15882" width="9.7109375" style="76" customWidth="1"/>
    <col min="15883" max="15883" width="13.5703125" style="76" customWidth="1"/>
    <col min="15884" max="15884" width="11.28515625" style="76" customWidth="1"/>
    <col min="15885" max="15885" width="10" style="76" customWidth="1"/>
    <col min="15886" max="15886" width="13.42578125" style="76" customWidth="1"/>
    <col min="15887" max="15888" width="11.28515625" style="76" customWidth="1"/>
    <col min="15889" max="15889" width="14.5703125" style="76" customWidth="1"/>
    <col min="15890" max="15890" width="11.28515625" style="76" customWidth="1"/>
    <col min="15891" max="15891" width="9.5703125" style="76" customWidth="1"/>
    <col min="15892" max="15892" width="14.42578125" style="76" customWidth="1"/>
    <col min="15893" max="15893" width="11.28515625" style="76" customWidth="1"/>
    <col min="15894" max="15894" width="10.28515625" style="76" bestFit="1" customWidth="1"/>
    <col min="15895" max="15897" width="9.28515625" style="76"/>
    <col min="15898" max="15898" width="14.42578125" style="76" bestFit="1" customWidth="1"/>
    <col min="15899" max="16129" width="9.28515625" style="76"/>
    <col min="16130" max="16130" width="11.5703125" style="76" customWidth="1"/>
    <col min="16131" max="16131" width="68.5703125" style="76" customWidth="1"/>
    <col min="16132" max="16132" width="10.28515625" style="76" customWidth="1"/>
    <col min="16133" max="16133" width="14" style="76" customWidth="1"/>
    <col min="16134" max="16134" width="11.5703125" style="76" customWidth="1"/>
    <col min="16135" max="16135" width="10.42578125" style="76" customWidth="1"/>
    <col min="16136" max="16136" width="12.28515625" style="76" customWidth="1"/>
    <col min="16137" max="16137" width="11.5703125" style="76" customWidth="1"/>
    <col min="16138" max="16138" width="9.7109375" style="76" customWidth="1"/>
    <col min="16139" max="16139" width="13.5703125" style="76" customWidth="1"/>
    <col min="16140" max="16140" width="11.28515625" style="76" customWidth="1"/>
    <col min="16141" max="16141" width="10" style="76" customWidth="1"/>
    <col min="16142" max="16142" width="13.42578125" style="76" customWidth="1"/>
    <col min="16143" max="16144" width="11.28515625" style="76" customWidth="1"/>
    <col min="16145" max="16145" width="14.5703125" style="76" customWidth="1"/>
    <col min="16146" max="16146" width="11.28515625" style="76" customWidth="1"/>
    <col min="16147" max="16147" width="9.5703125" style="76" customWidth="1"/>
    <col min="16148" max="16148" width="14.42578125" style="76" customWidth="1"/>
    <col min="16149" max="16149" width="11.28515625" style="76" customWidth="1"/>
    <col min="16150" max="16150" width="10.28515625" style="76" bestFit="1" customWidth="1"/>
    <col min="16151" max="16153" width="9.28515625" style="76"/>
    <col min="16154" max="16154" width="14.42578125" style="76" bestFit="1" customWidth="1"/>
    <col min="16155" max="16384" width="9.28515625" style="76"/>
  </cols>
  <sheetData>
    <row r="1" spans="2:21" s="93" customFormat="1" ht="22.5" customHeight="1" x14ac:dyDescent="0.2">
      <c r="B1" s="4085" t="str">
        <f>[2]СПО!B1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  <c r="M1" s="4085"/>
      <c r="N1" s="4085"/>
      <c r="O1" s="4085"/>
      <c r="P1" s="4085"/>
      <c r="Q1" s="4085"/>
      <c r="R1" s="4085"/>
      <c r="S1" s="4085"/>
      <c r="T1" s="4085"/>
      <c r="U1" s="4085"/>
    </row>
    <row r="2" spans="2:21" s="93" customFormat="1" ht="22.5" customHeight="1" x14ac:dyDescent="0.2">
      <c r="B2" s="4085"/>
      <c r="C2" s="4085"/>
      <c r="D2" s="4085"/>
      <c r="E2" s="4085"/>
      <c r="F2" s="4085"/>
      <c r="G2" s="4085"/>
      <c r="H2" s="4085"/>
      <c r="I2" s="4085"/>
      <c r="J2" s="4085"/>
      <c r="K2" s="4085"/>
      <c r="L2" s="4085"/>
      <c r="M2" s="4085"/>
      <c r="N2" s="4085"/>
      <c r="O2" s="4085"/>
      <c r="P2" s="4085"/>
      <c r="Q2" s="4085"/>
      <c r="R2" s="4085"/>
      <c r="S2" s="4085"/>
      <c r="T2" s="4085"/>
      <c r="U2" s="4085"/>
    </row>
    <row r="3" spans="2:21" s="93" customFormat="1" ht="22.5" customHeight="1" x14ac:dyDescent="0.2">
      <c r="B3" s="4089" t="s">
        <v>242</v>
      </c>
      <c r="C3" s="4089"/>
      <c r="D3" s="4089"/>
      <c r="E3" s="4089"/>
      <c r="F3" s="4089"/>
      <c r="G3" s="4089"/>
      <c r="H3" s="4089"/>
      <c r="I3" s="4085" t="str">
        <f>[2]СПО!F3</f>
        <v>01.07.2020 г.</v>
      </c>
      <c r="J3" s="4085"/>
      <c r="K3" s="4086" t="s">
        <v>241</v>
      </c>
      <c r="L3" s="4086"/>
      <c r="M3" s="4086"/>
      <c r="N3" s="4086"/>
      <c r="O3" s="4086"/>
      <c r="P3" s="4086"/>
      <c r="Q3" s="4086"/>
      <c r="R3" s="4086"/>
      <c r="S3" s="4086"/>
      <c r="T3" s="4086"/>
      <c r="U3" s="4086"/>
    </row>
    <row r="4" spans="2:21" s="93" customFormat="1" ht="22.5" customHeight="1" thickBot="1" x14ac:dyDescent="0.25">
      <c r="C4" s="1346"/>
      <c r="F4" s="94"/>
      <c r="I4" s="94"/>
      <c r="L4" s="94"/>
      <c r="O4" s="94"/>
      <c r="R4" s="94"/>
      <c r="U4" s="94"/>
    </row>
    <row r="5" spans="2:21" s="93" customFormat="1" ht="22.5" customHeight="1" thickBot="1" x14ac:dyDescent="0.25">
      <c r="B5" s="4181" t="s">
        <v>9</v>
      </c>
      <c r="C5" s="4157"/>
      <c r="D5" s="4162" t="s">
        <v>0</v>
      </c>
      <c r="E5" s="4149"/>
      <c r="F5" s="4149"/>
      <c r="G5" s="4116" t="s">
        <v>1</v>
      </c>
      <c r="H5" s="4116"/>
      <c r="I5" s="4116"/>
      <c r="J5" s="4163" t="s">
        <v>2</v>
      </c>
      <c r="K5" s="4163"/>
      <c r="L5" s="4163"/>
      <c r="M5" s="4116" t="s">
        <v>3</v>
      </c>
      <c r="N5" s="4116"/>
      <c r="O5" s="4116"/>
      <c r="P5" s="4149">
        <v>5</v>
      </c>
      <c r="Q5" s="4149"/>
      <c r="R5" s="4149"/>
      <c r="S5" s="4151" t="s">
        <v>6</v>
      </c>
      <c r="T5" s="4151"/>
      <c r="U5" s="4152"/>
    </row>
    <row r="6" spans="2:21" s="93" customFormat="1" ht="22.5" customHeight="1" thickBot="1" x14ac:dyDescent="0.25">
      <c r="B6" s="4182"/>
      <c r="C6" s="4159"/>
      <c r="D6" s="4164"/>
      <c r="E6" s="4150"/>
      <c r="F6" s="4150"/>
      <c r="G6" s="4118"/>
      <c r="H6" s="4118"/>
      <c r="I6" s="4118"/>
      <c r="J6" s="4165"/>
      <c r="K6" s="4165"/>
      <c r="L6" s="4165"/>
      <c r="M6" s="4118"/>
      <c r="N6" s="4118"/>
      <c r="O6" s="4118"/>
      <c r="P6" s="4150"/>
      <c r="Q6" s="4150"/>
      <c r="R6" s="4150"/>
      <c r="S6" s="4130"/>
      <c r="T6" s="4130"/>
      <c r="U6" s="4131"/>
    </row>
    <row r="7" spans="2:21" s="93" customFormat="1" ht="70.5" customHeight="1" thickBot="1" x14ac:dyDescent="0.25">
      <c r="B7" s="4182"/>
      <c r="C7" s="4159"/>
      <c r="D7" s="1558" t="s">
        <v>26</v>
      </c>
      <c r="E7" s="1559" t="s">
        <v>27</v>
      </c>
      <c r="F7" s="1560" t="s">
        <v>4</v>
      </c>
      <c r="G7" s="1561" t="s">
        <v>26</v>
      </c>
      <c r="H7" s="1559" t="s">
        <v>27</v>
      </c>
      <c r="I7" s="1560" t="s">
        <v>4</v>
      </c>
      <c r="J7" s="1561" t="s">
        <v>26</v>
      </c>
      <c r="K7" s="1559" t="s">
        <v>27</v>
      </c>
      <c r="L7" s="1560" t="s">
        <v>4</v>
      </c>
      <c r="M7" s="1561" t="s">
        <v>26</v>
      </c>
      <c r="N7" s="1559" t="s">
        <v>27</v>
      </c>
      <c r="O7" s="1560" t="s">
        <v>4</v>
      </c>
      <c r="P7" s="1561" t="s">
        <v>26</v>
      </c>
      <c r="Q7" s="1559" t="s">
        <v>27</v>
      </c>
      <c r="R7" s="1560" t="s">
        <v>4</v>
      </c>
      <c r="S7" s="1561" t="s">
        <v>26</v>
      </c>
      <c r="T7" s="1559" t="s">
        <v>27</v>
      </c>
      <c r="U7" s="1560" t="s">
        <v>4</v>
      </c>
    </row>
    <row r="8" spans="2:21" s="93" customFormat="1" ht="22.5" customHeight="1" thickBot="1" x14ac:dyDescent="0.25">
      <c r="B8" s="4166" t="s">
        <v>22</v>
      </c>
      <c r="C8" s="4167"/>
      <c r="D8" s="1526">
        <f t="shared" ref="D8:U8" si="0">SUM(D9:D24)</f>
        <v>37</v>
      </c>
      <c r="E8" s="1527">
        <f t="shared" si="0"/>
        <v>35</v>
      </c>
      <c r="F8" s="1511">
        <f t="shared" si="0"/>
        <v>72</v>
      </c>
      <c r="G8" s="1528">
        <f t="shared" si="0"/>
        <v>93</v>
      </c>
      <c r="H8" s="1527">
        <f t="shared" si="0"/>
        <v>42</v>
      </c>
      <c r="I8" s="1511">
        <f t="shared" si="0"/>
        <v>135</v>
      </c>
      <c r="J8" s="1528">
        <f t="shared" si="0"/>
        <v>61</v>
      </c>
      <c r="K8" s="1527">
        <f t="shared" si="0"/>
        <v>18</v>
      </c>
      <c r="L8" s="1511">
        <f t="shared" si="0"/>
        <v>79</v>
      </c>
      <c r="M8" s="1528">
        <f t="shared" si="0"/>
        <v>70</v>
      </c>
      <c r="N8" s="1527">
        <f t="shared" si="0"/>
        <v>37</v>
      </c>
      <c r="O8" s="1511">
        <f t="shared" si="0"/>
        <v>107</v>
      </c>
      <c r="P8" s="1528">
        <f t="shared" si="0"/>
        <v>46</v>
      </c>
      <c r="Q8" s="1527">
        <f t="shared" si="0"/>
        <v>110</v>
      </c>
      <c r="R8" s="1511">
        <f t="shared" si="0"/>
        <v>156</v>
      </c>
      <c r="S8" s="1528">
        <f t="shared" si="0"/>
        <v>307</v>
      </c>
      <c r="T8" s="1527">
        <f t="shared" si="0"/>
        <v>242</v>
      </c>
      <c r="U8" s="1511">
        <f t="shared" si="0"/>
        <v>549</v>
      </c>
    </row>
    <row r="9" spans="2:21" s="93" customFormat="1" ht="22.5" customHeight="1" x14ac:dyDescent="0.2">
      <c r="B9" s="911" t="s">
        <v>182</v>
      </c>
      <c r="C9" s="912" t="s">
        <v>183</v>
      </c>
      <c r="D9" s="1543">
        <v>0</v>
      </c>
      <c r="E9" s="1544">
        <v>0</v>
      </c>
      <c r="F9" s="1545">
        <v>0</v>
      </c>
      <c r="G9" s="1546">
        <v>7</v>
      </c>
      <c r="H9" s="1544">
        <v>1</v>
      </c>
      <c r="I9" s="1545">
        <v>8</v>
      </c>
      <c r="J9" s="1546">
        <v>8</v>
      </c>
      <c r="K9" s="1544">
        <v>0</v>
      </c>
      <c r="L9" s="1545">
        <v>8</v>
      </c>
      <c r="M9" s="1546">
        <v>3</v>
      </c>
      <c r="N9" s="1544">
        <v>1</v>
      </c>
      <c r="O9" s="1545">
        <v>4</v>
      </c>
      <c r="P9" s="1546">
        <v>2</v>
      </c>
      <c r="Q9" s="1544">
        <v>2</v>
      </c>
      <c r="R9" s="1545">
        <v>4</v>
      </c>
      <c r="S9" s="916">
        <v>20</v>
      </c>
      <c r="T9" s="914">
        <v>4</v>
      </c>
      <c r="U9" s="915">
        <v>24</v>
      </c>
    </row>
    <row r="10" spans="2:21" ht="24" customHeight="1" x14ac:dyDescent="0.2">
      <c r="B10" s="1493" t="s">
        <v>184</v>
      </c>
      <c r="C10" s="1494" t="s">
        <v>185</v>
      </c>
      <c r="D10" s="1547">
        <v>0</v>
      </c>
      <c r="E10" s="1548">
        <v>0</v>
      </c>
      <c r="F10" s="1549">
        <v>0</v>
      </c>
      <c r="G10" s="1550">
        <v>8</v>
      </c>
      <c r="H10" s="1548">
        <v>7</v>
      </c>
      <c r="I10" s="1549">
        <v>15</v>
      </c>
      <c r="J10" s="1550">
        <v>6</v>
      </c>
      <c r="K10" s="1548">
        <v>0</v>
      </c>
      <c r="L10" s="1549">
        <v>6</v>
      </c>
      <c r="M10" s="1550">
        <v>5</v>
      </c>
      <c r="N10" s="1548">
        <v>5</v>
      </c>
      <c r="O10" s="1549">
        <v>10</v>
      </c>
      <c r="P10" s="1550">
        <v>0</v>
      </c>
      <c r="Q10" s="1548">
        <v>10</v>
      </c>
      <c r="R10" s="1549">
        <v>10</v>
      </c>
      <c r="S10" s="1498">
        <v>19</v>
      </c>
      <c r="T10" s="1496">
        <v>22</v>
      </c>
      <c r="U10" s="1497">
        <v>41</v>
      </c>
    </row>
    <row r="11" spans="2:21" ht="22.5" customHeight="1" x14ac:dyDescent="0.2">
      <c r="B11" s="1493" t="s">
        <v>186</v>
      </c>
      <c r="C11" s="1494" t="s">
        <v>187</v>
      </c>
      <c r="D11" s="1547">
        <v>1</v>
      </c>
      <c r="E11" s="1548">
        <v>8</v>
      </c>
      <c r="F11" s="1549">
        <v>9</v>
      </c>
      <c r="G11" s="1550">
        <v>15</v>
      </c>
      <c r="H11" s="1548">
        <v>1</v>
      </c>
      <c r="I11" s="1549">
        <v>16</v>
      </c>
      <c r="J11" s="1550">
        <v>8</v>
      </c>
      <c r="K11" s="1548">
        <v>2</v>
      </c>
      <c r="L11" s="1549">
        <v>10</v>
      </c>
      <c r="M11" s="1550">
        <v>9</v>
      </c>
      <c r="N11" s="1548">
        <v>6</v>
      </c>
      <c r="O11" s="1549">
        <v>15</v>
      </c>
      <c r="P11" s="1550">
        <v>3</v>
      </c>
      <c r="Q11" s="1548">
        <v>18</v>
      </c>
      <c r="R11" s="1549">
        <v>21</v>
      </c>
      <c r="S11" s="1498">
        <v>36</v>
      </c>
      <c r="T11" s="1496">
        <v>35</v>
      </c>
      <c r="U11" s="1497">
        <v>71</v>
      </c>
    </row>
    <row r="12" spans="2:21" ht="22.5" customHeight="1" x14ac:dyDescent="0.2">
      <c r="B12" s="1493" t="s">
        <v>188</v>
      </c>
      <c r="C12" s="1494" t="s">
        <v>189</v>
      </c>
      <c r="D12" s="1547">
        <v>0</v>
      </c>
      <c r="E12" s="1548">
        <v>5</v>
      </c>
      <c r="F12" s="1549">
        <v>5</v>
      </c>
      <c r="G12" s="1550">
        <v>10</v>
      </c>
      <c r="H12" s="1548">
        <v>4</v>
      </c>
      <c r="I12" s="1549">
        <v>14</v>
      </c>
      <c r="J12" s="1550">
        <v>2</v>
      </c>
      <c r="K12" s="1548">
        <v>2</v>
      </c>
      <c r="L12" s="1549">
        <v>4</v>
      </c>
      <c r="M12" s="1550">
        <v>6</v>
      </c>
      <c r="N12" s="1548">
        <v>7</v>
      </c>
      <c r="O12" s="1549">
        <v>13</v>
      </c>
      <c r="P12" s="1550">
        <v>3</v>
      </c>
      <c r="Q12" s="1548">
        <v>23</v>
      </c>
      <c r="R12" s="1549">
        <v>26</v>
      </c>
      <c r="S12" s="1498">
        <v>21</v>
      </c>
      <c r="T12" s="1496">
        <v>41</v>
      </c>
      <c r="U12" s="1497">
        <v>62</v>
      </c>
    </row>
    <row r="13" spans="2:21" ht="21.6" customHeight="1" x14ac:dyDescent="0.2">
      <c r="B13" s="1493" t="s">
        <v>190</v>
      </c>
      <c r="C13" s="1494" t="s">
        <v>191</v>
      </c>
      <c r="D13" s="1547">
        <v>9</v>
      </c>
      <c r="E13" s="1548">
        <v>6</v>
      </c>
      <c r="F13" s="1549">
        <v>15</v>
      </c>
      <c r="G13" s="1550">
        <v>10</v>
      </c>
      <c r="H13" s="1548">
        <v>0</v>
      </c>
      <c r="I13" s="1549">
        <v>10</v>
      </c>
      <c r="J13" s="1550">
        <v>4</v>
      </c>
      <c r="K13" s="1548">
        <v>1</v>
      </c>
      <c r="L13" s="1549">
        <v>5</v>
      </c>
      <c r="M13" s="1550">
        <v>6</v>
      </c>
      <c r="N13" s="1548">
        <v>2</v>
      </c>
      <c r="O13" s="1549">
        <v>8</v>
      </c>
      <c r="P13" s="1550">
        <v>4</v>
      </c>
      <c r="Q13" s="1548">
        <v>8</v>
      </c>
      <c r="R13" s="1549">
        <v>12</v>
      </c>
      <c r="S13" s="1498">
        <v>33</v>
      </c>
      <c r="T13" s="1496">
        <v>17</v>
      </c>
      <c r="U13" s="1497">
        <v>50</v>
      </c>
    </row>
    <row r="14" spans="2:21" ht="22.5" customHeight="1" x14ac:dyDescent="0.2">
      <c r="B14" s="1493" t="s">
        <v>192</v>
      </c>
      <c r="C14" s="1494" t="s">
        <v>193</v>
      </c>
      <c r="D14" s="1547">
        <v>12</v>
      </c>
      <c r="E14" s="1548">
        <v>0</v>
      </c>
      <c r="F14" s="1549">
        <v>12</v>
      </c>
      <c r="G14" s="1550">
        <v>6</v>
      </c>
      <c r="H14" s="1548">
        <v>0</v>
      </c>
      <c r="I14" s="1549">
        <v>6</v>
      </c>
      <c r="J14" s="1550">
        <v>12</v>
      </c>
      <c r="K14" s="1548">
        <v>1</v>
      </c>
      <c r="L14" s="1549">
        <v>13</v>
      </c>
      <c r="M14" s="1550">
        <v>13</v>
      </c>
      <c r="N14" s="1548">
        <v>4</v>
      </c>
      <c r="O14" s="1549">
        <v>17</v>
      </c>
      <c r="P14" s="1550">
        <v>7</v>
      </c>
      <c r="Q14" s="1548">
        <v>16</v>
      </c>
      <c r="R14" s="1549">
        <v>23</v>
      </c>
      <c r="S14" s="1498">
        <v>50</v>
      </c>
      <c r="T14" s="1496">
        <v>21</v>
      </c>
      <c r="U14" s="1497">
        <v>71</v>
      </c>
    </row>
    <row r="15" spans="2:21" ht="22.5" customHeight="1" x14ac:dyDescent="0.2">
      <c r="B15" s="1493" t="s">
        <v>194</v>
      </c>
      <c r="C15" s="1494" t="s">
        <v>195</v>
      </c>
      <c r="D15" s="1547">
        <v>5</v>
      </c>
      <c r="E15" s="1548">
        <v>7</v>
      </c>
      <c r="F15" s="1549">
        <v>12</v>
      </c>
      <c r="G15" s="1550">
        <v>10</v>
      </c>
      <c r="H15" s="1548">
        <v>2</v>
      </c>
      <c r="I15" s="1549">
        <v>12</v>
      </c>
      <c r="J15" s="1550">
        <v>5</v>
      </c>
      <c r="K15" s="1548">
        <v>0</v>
      </c>
      <c r="L15" s="1549">
        <v>5</v>
      </c>
      <c r="M15" s="1550">
        <v>4</v>
      </c>
      <c r="N15" s="1548">
        <v>1</v>
      </c>
      <c r="O15" s="1549">
        <v>5</v>
      </c>
      <c r="P15" s="1550">
        <v>5</v>
      </c>
      <c r="Q15" s="1548">
        <v>13</v>
      </c>
      <c r="R15" s="1549">
        <v>18</v>
      </c>
      <c r="S15" s="1498">
        <v>29</v>
      </c>
      <c r="T15" s="1496">
        <v>23</v>
      </c>
      <c r="U15" s="1497">
        <v>52</v>
      </c>
    </row>
    <row r="16" spans="2:21" ht="27" customHeight="1" x14ac:dyDescent="0.2">
      <c r="B16" s="1493" t="s">
        <v>196</v>
      </c>
      <c r="C16" s="1494" t="s">
        <v>197</v>
      </c>
      <c r="D16" s="1547">
        <v>0</v>
      </c>
      <c r="E16" s="1548">
        <v>0</v>
      </c>
      <c r="F16" s="1549">
        <v>0</v>
      </c>
      <c r="G16" s="1550">
        <v>10</v>
      </c>
      <c r="H16" s="1548">
        <v>3</v>
      </c>
      <c r="I16" s="1549">
        <v>13</v>
      </c>
      <c r="J16" s="1550">
        <v>0</v>
      </c>
      <c r="K16" s="1548">
        <v>0</v>
      </c>
      <c r="L16" s="1549">
        <v>0</v>
      </c>
      <c r="M16" s="1550">
        <v>0</v>
      </c>
      <c r="N16" s="1548">
        <v>0</v>
      </c>
      <c r="O16" s="1549">
        <v>0</v>
      </c>
      <c r="P16" s="1550">
        <v>0</v>
      </c>
      <c r="Q16" s="1548">
        <v>0</v>
      </c>
      <c r="R16" s="1549">
        <v>0</v>
      </c>
      <c r="S16" s="1498">
        <v>10</v>
      </c>
      <c r="T16" s="1496">
        <v>3</v>
      </c>
      <c r="U16" s="1497">
        <v>13</v>
      </c>
    </row>
    <row r="17" spans="2:21" ht="18.75" x14ac:dyDescent="0.2">
      <c r="B17" s="1493" t="s">
        <v>198</v>
      </c>
      <c r="C17" s="1494" t="s">
        <v>199</v>
      </c>
      <c r="D17" s="1547">
        <v>10</v>
      </c>
      <c r="E17" s="1548">
        <v>1</v>
      </c>
      <c r="F17" s="1549">
        <v>11</v>
      </c>
      <c r="G17" s="1550">
        <v>15</v>
      </c>
      <c r="H17" s="1548">
        <v>8</v>
      </c>
      <c r="I17" s="1549">
        <v>23</v>
      </c>
      <c r="J17" s="1550">
        <v>13</v>
      </c>
      <c r="K17" s="1548">
        <v>4</v>
      </c>
      <c r="L17" s="1549">
        <v>17</v>
      </c>
      <c r="M17" s="1550">
        <v>19</v>
      </c>
      <c r="N17" s="1548">
        <v>5</v>
      </c>
      <c r="O17" s="1549">
        <v>24</v>
      </c>
      <c r="P17" s="1550">
        <v>14</v>
      </c>
      <c r="Q17" s="1548">
        <v>10</v>
      </c>
      <c r="R17" s="1549">
        <v>24</v>
      </c>
      <c r="S17" s="1498">
        <v>71</v>
      </c>
      <c r="T17" s="1496">
        <v>28</v>
      </c>
      <c r="U17" s="1497">
        <v>99</v>
      </c>
    </row>
    <row r="18" spans="2:21" ht="22.5" customHeight="1" x14ac:dyDescent="0.2">
      <c r="B18" s="1493" t="s">
        <v>200</v>
      </c>
      <c r="C18" s="1494" t="s">
        <v>201</v>
      </c>
      <c r="D18" s="1547">
        <v>0</v>
      </c>
      <c r="E18" s="1548">
        <v>0</v>
      </c>
      <c r="F18" s="1549">
        <v>0</v>
      </c>
      <c r="G18" s="1550">
        <v>0</v>
      </c>
      <c r="H18" s="1548">
        <v>0</v>
      </c>
      <c r="I18" s="1549">
        <v>0</v>
      </c>
      <c r="J18" s="1550">
        <v>0</v>
      </c>
      <c r="K18" s="1548">
        <v>0</v>
      </c>
      <c r="L18" s="1549">
        <v>0</v>
      </c>
      <c r="M18" s="1550">
        <v>0</v>
      </c>
      <c r="N18" s="1548">
        <v>0</v>
      </c>
      <c r="O18" s="1549">
        <v>0</v>
      </c>
      <c r="P18" s="1550">
        <v>6</v>
      </c>
      <c r="Q18" s="1548">
        <v>0</v>
      </c>
      <c r="R18" s="1549">
        <v>6</v>
      </c>
      <c r="S18" s="1498">
        <v>6</v>
      </c>
      <c r="T18" s="1496">
        <v>0</v>
      </c>
      <c r="U18" s="1497">
        <v>6</v>
      </c>
    </row>
    <row r="19" spans="2:21" ht="36" customHeight="1" x14ac:dyDescent="0.2">
      <c r="B19" s="1493" t="s">
        <v>204</v>
      </c>
      <c r="C19" s="1494" t="s">
        <v>205</v>
      </c>
      <c r="D19" s="1547">
        <v>0</v>
      </c>
      <c r="E19" s="1548">
        <v>1</v>
      </c>
      <c r="F19" s="1549">
        <v>1</v>
      </c>
      <c r="G19" s="1550">
        <v>0</v>
      </c>
      <c r="H19" s="1548">
        <v>9</v>
      </c>
      <c r="I19" s="1549">
        <v>9</v>
      </c>
      <c r="J19" s="1550">
        <v>0</v>
      </c>
      <c r="K19" s="1548">
        <v>2</v>
      </c>
      <c r="L19" s="1549">
        <v>2</v>
      </c>
      <c r="M19" s="1550">
        <v>0</v>
      </c>
      <c r="N19" s="1548">
        <v>4</v>
      </c>
      <c r="O19" s="1549">
        <v>4</v>
      </c>
      <c r="P19" s="1550">
        <v>0</v>
      </c>
      <c r="Q19" s="1548">
        <v>3</v>
      </c>
      <c r="R19" s="1549">
        <v>3</v>
      </c>
      <c r="S19" s="1498">
        <v>0</v>
      </c>
      <c r="T19" s="1496">
        <v>19</v>
      </c>
      <c r="U19" s="1497">
        <v>19</v>
      </c>
    </row>
    <row r="20" spans="2:21" ht="18.75" x14ac:dyDescent="0.2">
      <c r="B20" s="1493" t="s">
        <v>206</v>
      </c>
      <c r="C20" s="1494" t="s">
        <v>207</v>
      </c>
      <c r="D20" s="1547">
        <v>0</v>
      </c>
      <c r="E20" s="1548">
        <v>0</v>
      </c>
      <c r="F20" s="1549">
        <v>0</v>
      </c>
      <c r="G20" s="1550">
        <v>2</v>
      </c>
      <c r="H20" s="1548">
        <v>0</v>
      </c>
      <c r="I20" s="1549">
        <v>2</v>
      </c>
      <c r="J20" s="1550">
        <v>3</v>
      </c>
      <c r="K20" s="1548">
        <v>1</v>
      </c>
      <c r="L20" s="1549">
        <v>4</v>
      </c>
      <c r="M20" s="1550">
        <v>0</v>
      </c>
      <c r="N20" s="1548">
        <v>0</v>
      </c>
      <c r="O20" s="1549">
        <v>0</v>
      </c>
      <c r="P20" s="1550">
        <v>0</v>
      </c>
      <c r="Q20" s="1548">
        <v>4</v>
      </c>
      <c r="R20" s="1549">
        <v>4</v>
      </c>
      <c r="S20" s="1498">
        <v>5</v>
      </c>
      <c r="T20" s="1496">
        <v>5</v>
      </c>
      <c r="U20" s="1497">
        <v>10</v>
      </c>
    </row>
    <row r="21" spans="2:21" ht="22.5" customHeight="1" x14ac:dyDescent="0.2">
      <c r="B21" s="1493" t="s">
        <v>208</v>
      </c>
      <c r="C21" s="1494" t="s">
        <v>209</v>
      </c>
      <c r="D21" s="1547">
        <v>0</v>
      </c>
      <c r="E21" s="1548">
        <v>1</v>
      </c>
      <c r="F21" s="1549">
        <v>1</v>
      </c>
      <c r="G21" s="1550">
        <v>0</v>
      </c>
      <c r="H21" s="1548">
        <v>1</v>
      </c>
      <c r="I21" s="1549">
        <v>1</v>
      </c>
      <c r="J21" s="1550">
        <v>0</v>
      </c>
      <c r="K21" s="1548">
        <v>5</v>
      </c>
      <c r="L21" s="1549">
        <v>5</v>
      </c>
      <c r="M21" s="1550">
        <v>0</v>
      </c>
      <c r="N21" s="1548">
        <v>1</v>
      </c>
      <c r="O21" s="1549">
        <v>1</v>
      </c>
      <c r="P21" s="1550">
        <v>0</v>
      </c>
      <c r="Q21" s="1548">
        <v>2</v>
      </c>
      <c r="R21" s="1549">
        <v>2</v>
      </c>
      <c r="S21" s="1498">
        <v>0</v>
      </c>
      <c r="T21" s="1496">
        <v>10</v>
      </c>
      <c r="U21" s="1497">
        <v>10</v>
      </c>
    </row>
    <row r="22" spans="2:21" ht="22.5" customHeight="1" x14ac:dyDescent="0.2">
      <c r="B22" s="1493" t="s">
        <v>210</v>
      </c>
      <c r="C22" s="1494" t="s">
        <v>211</v>
      </c>
      <c r="D22" s="1547">
        <v>0</v>
      </c>
      <c r="E22" s="1548">
        <v>4</v>
      </c>
      <c r="F22" s="1549">
        <v>4</v>
      </c>
      <c r="G22" s="1550">
        <v>0</v>
      </c>
      <c r="H22" s="1548">
        <v>6</v>
      </c>
      <c r="I22" s="1549">
        <v>6</v>
      </c>
      <c r="J22" s="1550">
        <v>0</v>
      </c>
      <c r="K22" s="1548">
        <v>0</v>
      </c>
      <c r="L22" s="1549">
        <v>0</v>
      </c>
      <c r="M22" s="1550">
        <v>5</v>
      </c>
      <c r="N22" s="1548">
        <v>0</v>
      </c>
      <c r="O22" s="1549">
        <v>5</v>
      </c>
      <c r="P22" s="1550">
        <v>2</v>
      </c>
      <c r="Q22" s="1548">
        <v>0</v>
      </c>
      <c r="R22" s="1549">
        <v>2</v>
      </c>
      <c r="S22" s="1498">
        <v>7</v>
      </c>
      <c r="T22" s="1496">
        <v>10</v>
      </c>
      <c r="U22" s="1497">
        <v>17</v>
      </c>
    </row>
    <row r="23" spans="2:21" ht="22.5" customHeight="1" x14ac:dyDescent="0.2">
      <c r="B23" s="1493" t="s">
        <v>212</v>
      </c>
      <c r="C23" s="1494" t="s">
        <v>213</v>
      </c>
      <c r="D23" s="1547">
        <v>0</v>
      </c>
      <c r="E23" s="1548">
        <v>2</v>
      </c>
      <c r="F23" s="1549">
        <v>2</v>
      </c>
      <c r="G23" s="1550">
        <v>0</v>
      </c>
      <c r="H23" s="1548">
        <v>0</v>
      </c>
      <c r="I23" s="1549">
        <v>0</v>
      </c>
      <c r="J23" s="1550">
        <v>0</v>
      </c>
      <c r="K23" s="1548">
        <v>0</v>
      </c>
      <c r="L23" s="1549">
        <v>0</v>
      </c>
      <c r="M23" s="1550">
        <v>0</v>
      </c>
      <c r="N23" s="1548">
        <v>0</v>
      </c>
      <c r="O23" s="1549">
        <v>0</v>
      </c>
      <c r="P23" s="1550">
        <v>0</v>
      </c>
      <c r="Q23" s="1548">
        <v>1</v>
      </c>
      <c r="R23" s="1549">
        <v>1</v>
      </c>
      <c r="S23" s="1498">
        <v>0</v>
      </c>
      <c r="T23" s="1496">
        <v>3</v>
      </c>
      <c r="U23" s="1497">
        <v>3</v>
      </c>
    </row>
    <row r="24" spans="2:21" ht="22.5" customHeight="1" thickBot="1" x14ac:dyDescent="0.25">
      <c r="B24" s="1493" t="s">
        <v>218</v>
      </c>
      <c r="C24" s="1494" t="s">
        <v>219</v>
      </c>
      <c r="D24" s="1547">
        <v>0</v>
      </c>
      <c r="E24" s="1548">
        <v>0</v>
      </c>
      <c r="F24" s="1549">
        <v>0</v>
      </c>
      <c r="G24" s="1550">
        <v>0</v>
      </c>
      <c r="H24" s="1548">
        <v>0</v>
      </c>
      <c r="I24" s="1549">
        <v>0</v>
      </c>
      <c r="J24" s="1550">
        <v>0</v>
      </c>
      <c r="K24" s="1548">
        <v>0</v>
      </c>
      <c r="L24" s="1549">
        <v>0</v>
      </c>
      <c r="M24" s="1550">
        <v>0</v>
      </c>
      <c r="N24" s="1548">
        <v>1</v>
      </c>
      <c r="O24" s="1549">
        <v>1</v>
      </c>
      <c r="P24" s="1550">
        <v>0</v>
      </c>
      <c r="Q24" s="1548">
        <v>0</v>
      </c>
      <c r="R24" s="1549">
        <v>0</v>
      </c>
      <c r="S24" s="1498">
        <v>0</v>
      </c>
      <c r="T24" s="1496">
        <v>1</v>
      </c>
      <c r="U24" s="1497">
        <v>1</v>
      </c>
    </row>
    <row r="25" spans="2:21" ht="22.5" customHeight="1" thickBot="1" x14ac:dyDescent="0.25">
      <c r="B25" s="4138" t="s">
        <v>16</v>
      </c>
      <c r="C25" s="4139"/>
      <c r="D25" s="1551">
        <f t="shared" ref="D25:U25" si="1">SUM(D9:D24)</f>
        <v>37</v>
      </c>
      <c r="E25" s="1552">
        <f t="shared" si="1"/>
        <v>35</v>
      </c>
      <c r="F25" s="1553">
        <f t="shared" si="1"/>
        <v>72</v>
      </c>
      <c r="G25" s="1554">
        <f t="shared" si="1"/>
        <v>93</v>
      </c>
      <c r="H25" s="1552">
        <f t="shared" si="1"/>
        <v>42</v>
      </c>
      <c r="I25" s="1553">
        <f t="shared" si="1"/>
        <v>135</v>
      </c>
      <c r="J25" s="1554">
        <f t="shared" si="1"/>
        <v>61</v>
      </c>
      <c r="K25" s="1552">
        <f t="shared" si="1"/>
        <v>18</v>
      </c>
      <c r="L25" s="1553">
        <f t="shared" si="1"/>
        <v>79</v>
      </c>
      <c r="M25" s="1554">
        <f t="shared" si="1"/>
        <v>70</v>
      </c>
      <c r="N25" s="1552">
        <f t="shared" si="1"/>
        <v>37</v>
      </c>
      <c r="O25" s="1553">
        <f t="shared" si="1"/>
        <v>107</v>
      </c>
      <c r="P25" s="1554">
        <f t="shared" si="1"/>
        <v>46</v>
      </c>
      <c r="Q25" s="1552">
        <f t="shared" si="1"/>
        <v>110</v>
      </c>
      <c r="R25" s="1553">
        <f t="shared" si="1"/>
        <v>156</v>
      </c>
      <c r="S25" s="920">
        <f t="shared" si="1"/>
        <v>307</v>
      </c>
      <c r="T25" s="907">
        <f t="shared" si="1"/>
        <v>242</v>
      </c>
      <c r="U25" s="212">
        <f t="shared" si="1"/>
        <v>549</v>
      </c>
    </row>
    <row r="26" spans="2:21" s="93" customFormat="1" ht="22.5" customHeight="1" thickBot="1" x14ac:dyDescent="0.25">
      <c r="B26" s="4179" t="s">
        <v>23</v>
      </c>
      <c r="C26" s="4180"/>
      <c r="D26" s="1555"/>
      <c r="E26" s="1556"/>
      <c r="F26" s="1557"/>
      <c r="G26" s="1556"/>
      <c r="H26" s="1556"/>
      <c r="I26" s="1557"/>
      <c r="J26" s="1556"/>
      <c r="K26" s="1556"/>
      <c r="L26" s="1557"/>
      <c r="M26" s="1556"/>
      <c r="N26" s="1556"/>
      <c r="O26" s="1557"/>
      <c r="P26" s="1556"/>
      <c r="Q26" s="1556"/>
      <c r="R26" s="1557"/>
      <c r="S26" s="1556"/>
      <c r="T26" s="1556"/>
      <c r="U26" s="1557"/>
    </row>
    <row r="27" spans="2:21" s="93" customFormat="1" ht="22.5" customHeight="1" x14ac:dyDescent="0.2">
      <c r="B27" s="4183" t="s">
        <v>11</v>
      </c>
      <c r="C27" s="4184"/>
      <c r="D27" s="1529"/>
      <c r="E27" s="678"/>
      <c r="F27" s="549"/>
      <c r="G27" s="679"/>
      <c r="H27" s="679"/>
      <c r="I27" s="549"/>
      <c r="J27" s="679"/>
      <c r="K27" s="679"/>
      <c r="L27" s="549"/>
      <c r="M27" s="679"/>
      <c r="N27" s="679"/>
      <c r="O27" s="549"/>
      <c r="P27" s="679"/>
      <c r="Q27" s="679"/>
      <c r="R27" s="549"/>
      <c r="S27" s="679"/>
      <c r="T27" s="679"/>
      <c r="U27" s="549"/>
    </row>
    <row r="28" spans="2:21" s="93" customFormat="1" ht="22.5" customHeight="1" x14ac:dyDescent="0.2">
      <c r="B28" s="1493" t="s">
        <v>182</v>
      </c>
      <c r="C28" s="1494" t="s">
        <v>183</v>
      </c>
      <c r="D28" s="1495">
        <v>0</v>
      </c>
      <c r="E28" s="1496">
        <v>0</v>
      </c>
      <c r="F28" s="1497">
        <v>0</v>
      </c>
      <c r="G28" s="1498">
        <v>6</v>
      </c>
      <c r="H28" s="1496">
        <v>1</v>
      </c>
      <c r="I28" s="1497">
        <v>7</v>
      </c>
      <c r="J28" s="1498">
        <v>8</v>
      </c>
      <c r="K28" s="1496">
        <v>0</v>
      </c>
      <c r="L28" s="1497">
        <v>8</v>
      </c>
      <c r="M28" s="1498">
        <v>3</v>
      </c>
      <c r="N28" s="1496">
        <v>1</v>
      </c>
      <c r="O28" s="1497">
        <v>4</v>
      </c>
      <c r="P28" s="1498">
        <v>2</v>
      </c>
      <c r="Q28" s="1496">
        <v>2</v>
      </c>
      <c r="R28" s="1497">
        <v>4</v>
      </c>
      <c r="S28" s="1498">
        <v>19</v>
      </c>
      <c r="T28" s="1496">
        <v>4</v>
      </c>
      <c r="U28" s="1497">
        <v>23</v>
      </c>
    </row>
    <row r="29" spans="2:21" ht="21.6" customHeight="1" x14ac:dyDescent="0.2">
      <c r="B29" s="1493" t="s">
        <v>184</v>
      </c>
      <c r="C29" s="1494" t="s">
        <v>185</v>
      </c>
      <c r="D29" s="1495">
        <v>0</v>
      </c>
      <c r="E29" s="1496">
        <v>0</v>
      </c>
      <c r="F29" s="1497">
        <v>0</v>
      </c>
      <c r="G29" s="1498">
        <v>8</v>
      </c>
      <c r="H29" s="1496">
        <v>7</v>
      </c>
      <c r="I29" s="1497">
        <v>15</v>
      </c>
      <c r="J29" s="1498">
        <v>6</v>
      </c>
      <c r="K29" s="1496">
        <v>0</v>
      </c>
      <c r="L29" s="1497">
        <v>6</v>
      </c>
      <c r="M29" s="1498">
        <v>5</v>
      </c>
      <c r="N29" s="1496">
        <v>5</v>
      </c>
      <c r="O29" s="1497">
        <v>10</v>
      </c>
      <c r="P29" s="1498">
        <v>0</v>
      </c>
      <c r="Q29" s="1496">
        <v>9</v>
      </c>
      <c r="R29" s="1497">
        <v>9</v>
      </c>
      <c r="S29" s="1498">
        <v>19</v>
      </c>
      <c r="T29" s="1496">
        <v>21</v>
      </c>
      <c r="U29" s="1497">
        <v>40</v>
      </c>
    </row>
    <row r="30" spans="2:21" ht="22.5" customHeight="1" x14ac:dyDescent="0.2">
      <c r="B30" s="1493" t="s">
        <v>186</v>
      </c>
      <c r="C30" s="1494" t="s">
        <v>187</v>
      </c>
      <c r="D30" s="1495">
        <v>1</v>
      </c>
      <c r="E30" s="1496">
        <v>8</v>
      </c>
      <c r="F30" s="1497">
        <v>9</v>
      </c>
      <c r="G30" s="1498">
        <v>14</v>
      </c>
      <c r="H30" s="1496">
        <v>1</v>
      </c>
      <c r="I30" s="1497">
        <v>15</v>
      </c>
      <c r="J30" s="1498">
        <v>8</v>
      </c>
      <c r="K30" s="1496">
        <v>2</v>
      </c>
      <c r="L30" s="1497">
        <v>10</v>
      </c>
      <c r="M30" s="1498">
        <v>9</v>
      </c>
      <c r="N30" s="1496">
        <v>4</v>
      </c>
      <c r="O30" s="1497">
        <v>13</v>
      </c>
      <c r="P30" s="1498">
        <v>3</v>
      </c>
      <c r="Q30" s="1496">
        <v>18</v>
      </c>
      <c r="R30" s="1497">
        <v>21</v>
      </c>
      <c r="S30" s="1498">
        <v>35</v>
      </c>
      <c r="T30" s="1496">
        <v>33</v>
      </c>
      <c r="U30" s="1497">
        <v>68</v>
      </c>
    </row>
    <row r="31" spans="2:21" ht="22.5" customHeight="1" x14ac:dyDescent="0.2">
      <c r="B31" s="1493" t="s">
        <v>188</v>
      </c>
      <c r="C31" s="1494" t="s">
        <v>189</v>
      </c>
      <c r="D31" s="1495">
        <v>0</v>
      </c>
      <c r="E31" s="1496">
        <v>4</v>
      </c>
      <c r="F31" s="1497">
        <v>4</v>
      </c>
      <c r="G31" s="1498">
        <v>10</v>
      </c>
      <c r="H31" s="1496">
        <v>3</v>
      </c>
      <c r="I31" s="1497">
        <v>13</v>
      </c>
      <c r="J31" s="1498">
        <v>2</v>
      </c>
      <c r="K31" s="1496">
        <v>1</v>
      </c>
      <c r="L31" s="1497">
        <v>3</v>
      </c>
      <c r="M31" s="1498">
        <v>6</v>
      </c>
      <c r="N31" s="1496">
        <v>7</v>
      </c>
      <c r="O31" s="1497">
        <v>13</v>
      </c>
      <c r="P31" s="1498">
        <v>3</v>
      </c>
      <c r="Q31" s="1496">
        <v>20</v>
      </c>
      <c r="R31" s="1497">
        <v>23</v>
      </c>
      <c r="S31" s="1498">
        <v>21</v>
      </c>
      <c r="T31" s="1496">
        <v>35</v>
      </c>
      <c r="U31" s="1497">
        <v>56</v>
      </c>
    </row>
    <row r="32" spans="2:21" ht="22.5" customHeight="1" x14ac:dyDescent="0.2">
      <c r="B32" s="1493" t="s">
        <v>190</v>
      </c>
      <c r="C32" s="1494" t="s">
        <v>191</v>
      </c>
      <c r="D32" s="1495">
        <v>8</v>
      </c>
      <c r="E32" s="1496">
        <v>6</v>
      </c>
      <c r="F32" s="1497">
        <v>14</v>
      </c>
      <c r="G32" s="1498">
        <v>8</v>
      </c>
      <c r="H32" s="1496">
        <v>0</v>
      </c>
      <c r="I32" s="1497">
        <v>8</v>
      </c>
      <c r="J32" s="1498">
        <v>4</v>
      </c>
      <c r="K32" s="1496">
        <v>1</v>
      </c>
      <c r="L32" s="1497">
        <v>5</v>
      </c>
      <c r="M32" s="1498">
        <v>5</v>
      </c>
      <c r="N32" s="1496">
        <v>2</v>
      </c>
      <c r="O32" s="1497">
        <v>7</v>
      </c>
      <c r="P32" s="1498">
        <v>4</v>
      </c>
      <c r="Q32" s="1496">
        <v>7</v>
      </c>
      <c r="R32" s="1497">
        <v>11</v>
      </c>
      <c r="S32" s="1498">
        <v>29</v>
      </c>
      <c r="T32" s="1496">
        <v>16</v>
      </c>
      <c r="U32" s="1497">
        <v>45</v>
      </c>
    </row>
    <row r="33" spans="2:21" ht="22.5" customHeight="1" x14ac:dyDescent="0.2">
      <c r="B33" s="1493" t="s">
        <v>192</v>
      </c>
      <c r="C33" s="1494" t="s">
        <v>193</v>
      </c>
      <c r="D33" s="1495">
        <v>12</v>
      </c>
      <c r="E33" s="1496">
        <v>0</v>
      </c>
      <c r="F33" s="1497">
        <v>12</v>
      </c>
      <c r="G33" s="1498">
        <v>4</v>
      </c>
      <c r="H33" s="1496">
        <v>0</v>
      </c>
      <c r="I33" s="1497">
        <v>4</v>
      </c>
      <c r="J33" s="1498">
        <v>12</v>
      </c>
      <c r="K33" s="1496">
        <v>0</v>
      </c>
      <c r="L33" s="1497">
        <v>12</v>
      </c>
      <c r="M33" s="1498">
        <v>13</v>
      </c>
      <c r="N33" s="1496">
        <v>3</v>
      </c>
      <c r="O33" s="1497">
        <v>16</v>
      </c>
      <c r="P33" s="1498">
        <v>7</v>
      </c>
      <c r="Q33" s="1496">
        <v>16</v>
      </c>
      <c r="R33" s="1497">
        <v>23</v>
      </c>
      <c r="S33" s="1498">
        <v>48</v>
      </c>
      <c r="T33" s="1496">
        <v>19</v>
      </c>
      <c r="U33" s="1497">
        <v>67</v>
      </c>
    </row>
    <row r="34" spans="2:21" ht="22.5" customHeight="1" x14ac:dyDescent="0.2">
      <c r="B34" s="1493" t="s">
        <v>194</v>
      </c>
      <c r="C34" s="1494" t="s">
        <v>195</v>
      </c>
      <c r="D34" s="1495">
        <v>5</v>
      </c>
      <c r="E34" s="1496">
        <v>7</v>
      </c>
      <c r="F34" s="1497">
        <v>12</v>
      </c>
      <c r="G34" s="1498">
        <v>9</v>
      </c>
      <c r="H34" s="1496">
        <v>2</v>
      </c>
      <c r="I34" s="1497">
        <v>11</v>
      </c>
      <c r="J34" s="1498">
        <v>5</v>
      </c>
      <c r="K34" s="1496">
        <v>0</v>
      </c>
      <c r="L34" s="1497">
        <v>5</v>
      </c>
      <c r="M34" s="1498">
        <v>4</v>
      </c>
      <c r="N34" s="1496">
        <v>1</v>
      </c>
      <c r="O34" s="1497">
        <v>5</v>
      </c>
      <c r="P34" s="1498">
        <v>5</v>
      </c>
      <c r="Q34" s="1496">
        <v>13</v>
      </c>
      <c r="R34" s="1497">
        <v>18</v>
      </c>
      <c r="S34" s="1498">
        <v>28</v>
      </c>
      <c r="T34" s="1496">
        <v>23</v>
      </c>
      <c r="U34" s="1497">
        <v>51</v>
      </c>
    </row>
    <row r="35" spans="2:21" ht="35.450000000000003" customHeight="1" x14ac:dyDescent="0.2">
      <c r="B35" s="1493" t="s">
        <v>196</v>
      </c>
      <c r="C35" s="1494" t="s">
        <v>197</v>
      </c>
      <c r="D35" s="1495">
        <v>0</v>
      </c>
      <c r="E35" s="1496">
        <v>0</v>
      </c>
      <c r="F35" s="1497">
        <v>0</v>
      </c>
      <c r="G35" s="1498">
        <v>10</v>
      </c>
      <c r="H35" s="1496">
        <v>3</v>
      </c>
      <c r="I35" s="1497">
        <v>13</v>
      </c>
      <c r="J35" s="1498">
        <v>0</v>
      </c>
      <c r="K35" s="1496">
        <v>0</v>
      </c>
      <c r="L35" s="1497">
        <v>0</v>
      </c>
      <c r="M35" s="1498">
        <v>0</v>
      </c>
      <c r="N35" s="1496">
        <v>0</v>
      </c>
      <c r="O35" s="1497">
        <v>0</v>
      </c>
      <c r="P35" s="1498">
        <v>0</v>
      </c>
      <c r="Q35" s="1496">
        <v>0</v>
      </c>
      <c r="R35" s="1497">
        <v>0</v>
      </c>
      <c r="S35" s="1498">
        <v>10</v>
      </c>
      <c r="T35" s="1496">
        <v>3</v>
      </c>
      <c r="U35" s="1497">
        <v>13</v>
      </c>
    </row>
    <row r="36" spans="2:21" ht="18.75" x14ac:dyDescent="0.2">
      <c r="B36" s="1493" t="s">
        <v>198</v>
      </c>
      <c r="C36" s="1494" t="s">
        <v>199</v>
      </c>
      <c r="D36" s="1495">
        <v>9</v>
      </c>
      <c r="E36" s="1496">
        <v>1</v>
      </c>
      <c r="F36" s="1497">
        <v>10</v>
      </c>
      <c r="G36" s="1498">
        <v>13</v>
      </c>
      <c r="H36" s="1496">
        <v>8</v>
      </c>
      <c r="I36" s="1497">
        <v>21</v>
      </c>
      <c r="J36" s="1498">
        <v>13</v>
      </c>
      <c r="K36" s="1496">
        <v>3</v>
      </c>
      <c r="L36" s="1497">
        <v>16</v>
      </c>
      <c r="M36" s="1498">
        <v>18</v>
      </c>
      <c r="N36" s="1496">
        <v>4</v>
      </c>
      <c r="O36" s="1497">
        <v>22</v>
      </c>
      <c r="P36" s="1498">
        <v>14</v>
      </c>
      <c r="Q36" s="1496">
        <v>10</v>
      </c>
      <c r="R36" s="1497">
        <v>24</v>
      </c>
      <c r="S36" s="1498">
        <v>67</v>
      </c>
      <c r="T36" s="1496">
        <v>26</v>
      </c>
      <c r="U36" s="1497">
        <v>93</v>
      </c>
    </row>
    <row r="37" spans="2:21" ht="22.5" customHeight="1" x14ac:dyDescent="0.2">
      <c r="B37" s="1493" t="s">
        <v>200</v>
      </c>
      <c r="C37" s="1494" t="s">
        <v>201</v>
      </c>
      <c r="D37" s="1495">
        <v>0</v>
      </c>
      <c r="E37" s="1496">
        <v>0</v>
      </c>
      <c r="F37" s="1497">
        <v>0</v>
      </c>
      <c r="G37" s="1498">
        <v>0</v>
      </c>
      <c r="H37" s="1496">
        <v>0</v>
      </c>
      <c r="I37" s="1497">
        <v>0</v>
      </c>
      <c r="J37" s="1498">
        <v>0</v>
      </c>
      <c r="K37" s="1496">
        <v>0</v>
      </c>
      <c r="L37" s="1497">
        <v>0</v>
      </c>
      <c r="M37" s="1498">
        <v>0</v>
      </c>
      <c r="N37" s="1496">
        <v>0</v>
      </c>
      <c r="O37" s="1497">
        <v>0</v>
      </c>
      <c r="P37" s="1498">
        <v>6</v>
      </c>
      <c r="Q37" s="1496">
        <v>0</v>
      </c>
      <c r="R37" s="1497">
        <v>6</v>
      </c>
      <c r="S37" s="1498">
        <v>6</v>
      </c>
      <c r="T37" s="1496">
        <v>0</v>
      </c>
      <c r="U37" s="1497">
        <v>6</v>
      </c>
    </row>
    <row r="38" spans="2:21" ht="36" customHeight="1" x14ac:dyDescent="0.2">
      <c r="B38" s="1493" t="s">
        <v>204</v>
      </c>
      <c r="C38" s="1494" t="s">
        <v>205</v>
      </c>
      <c r="D38" s="1495">
        <v>0</v>
      </c>
      <c r="E38" s="1496">
        <v>1</v>
      </c>
      <c r="F38" s="1497">
        <v>1</v>
      </c>
      <c r="G38" s="1498">
        <v>0</v>
      </c>
      <c r="H38" s="1496">
        <v>9</v>
      </c>
      <c r="I38" s="1497">
        <v>9</v>
      </c>
      <c r="J38" s="1498">
        <v>0</v>
      </c>
      <c r="K38" s="1496">
        <v>2</v>
      </c>
      <c r="L38" s="1497">
        <v>2</v>
      </c>
      <c r="M38" s="1498">
        <v>0</v>
      </c>
      <c r="N38" s="1496">
        <v>3</v>
      </c>
      <c r="O38" s="1497">
        <v>3</v>
      </c>
      <c r="P38" s="1498">
        <v>0</v>
      </c>
      <c r="Q38" s="1496">
        <v>3</v>
      </c>
      <c r="R38" s="1497">
        <v>3</v>
      </c>
      <c r="S38" s="1498">
        <v>0</v>
      </c>
      <c r="T38" s="1496">
        <v>18</v>
      </c>
      <c r="U38" s="1497">
        <v>18</v>
      </c>
    </row>
    <row r="39" spans="2:21" ht="18.75" x14ac:dyDescent="0.2">
      <c r="B39" s="1493" t="s">
        <v>206</v>
      </c>
      <c r="C39" s="1494" t="s">
        <v>207</v>
      </c>
      <c r="D39" s="1495">
        <v>0</v>
      </c>
      <c r="E39" s="1496">
        <v>0</v>
      </c>
      <c r="F39" s="1497">
        <v>0</v>
      </c>
      <c r="G39" s="1498">
        <v>2</v>
      </c>
      <c r="H39" s="1496">
        <v>0</v>
      </c>
      <c r="I39" s="1497">
        <v>2</v>
      </c>
      <c r="J39" s="1498">
        <v>3</v>
      </c>
      <c r="K39" s="1496">
        <v>1</v>
      </c>
      <c r="L39" s="1497">
        <v>4</v>
      </c>
      <c r="M39" s="1498">
        <v>0</v>
      </c>
      <c r="N39" s="1496">
        <v>0</v>
      </c>
      <c r="O39" s="1497">
        <v>0</v>
      </c>
      <c r="P39" s="1498">
        <v>0</v>
      </c>
      <c r="Q39" s="1496">
        <v>4</v>
      </c>
      <c r="R39" s="1497">
        <v>4</v>
      </c>
      <c r="S39" s="1498">
        <v>5</v>
      </c>
      <c r="T39" s="1496">
        <v>5</v>
      </c>
      <c r="U39" s="1497">
        <v>10</v>
      </c>
    </row>
    <row r="40" spans="2:21" ht="18.75" x14ac:dyDescent="0.2">
      <c r="B40" s="1493" t="s">
        <v>208</v>
      </c>
      <c r="C40" s="1494" t="s">
        <v>209</v>
      </c>
      <c r="D40" s="1495">
        <v>0</v>
      </c>
      <c r="E40" s="1496">
        <v>1</v>
      </c>
      <c r="F40" s="1497">
        <v>1</v>
      </c>
      <c r="G40" s="1498">
        <v>0</v>
      </c>
      <c r="H40" s="1496">
        <v>1</v>
      </c>
      <c r="I40" s="1497">
        <v>1</v>
      </c>
      <c r="J40" s="1498">
        <v>0</v>
      </c>
      <c r="K40" s="1496">
        <v>4</v>
      </c>
      <c r="L40" s="1497">
        <v>4</v>
      </c>
      <c r="M40" s="1498">
        <v>0</v>
      </c>
      <c r="N40" s="1496">
        <v>1</v>
      </c>
      <c r="O40" s="1497">
        <v>1</v>
      </c>
      <c r="P40" s="1498">
        <v>0</v>
      </c>
      <c r="Q40" s="1496">
        <v>2</v>
      </c>
      <c r="R40" s="1497">
        <v>2</v>
      </c>
      <c r="S40" s="1498">
        <v>0</v>
      </c>
      <c r="T40" s="1496">
        <v>9</v>
      </c>
      <c r="U40" s="1497">
        <v>9</v>
      </c>
    </row>
    <row r="41" spans="2:21" ht="22.5" customHeight="1" x14ac:dyDescent="0.2">
      <c r="B41" s="1493" t="s">
        <v>210</v>
      </c>
      <c r="C41" s="1494" t="s">
        <v>211</v>
      </c>
      <c r="D41" s="1495">
        <v>0</v>
      </c>
      <c r="E41" s="1496">
        <v>4</v>
      </c>
      <c r="F41" s="1497">
        <v>4</v>
      </c>
      <c r="G41" s="1498">
        <v>0</v>
      </c>
      <c r="H41" s="1496">
        <v>6</v>
      </c>
      <c r="I41" s="1497">
        <v>6</v>
      </c>
      <c r="J41" s="1498">
        <v>0</v>
      </c>
      <c r="K41" s="1496">
        <v>0</v>
      </c>
      <c r="L41" s="1497">
        <v>0</v>
      </c>
      <c r="M41" s="1498">
        <v>5</v>
      </c>
      <c r="N41" s="1496">
        <v>0</v>
      </c>
      <c r="O41" s="1497">
        <v>5</v>
      </c>
      <c r="P41" s="1498">
        <v>2</v>
      </c>
      <c r="Q41" s="1496">
        <v>0</v>
      </c>
      <c r="R41" s="1497">
        <v>2</v>
      </c>
      <c r="S41" s="1498">
        <v>7</v>
      </c>
      <c r="T41" s="1496">
        <v>10</v>
      </c>
      <c r="U41" s="1497">
        <v>17</v>
      </c>
    </row>
    <row r="42" spans="2:21" ht="22.5" customHeight="1" x14ac:dyDescent="0.2">
      <c r="B42" s="1493" t="s">
        <v>212</v>
      </c>
      <c r="C42" s="1494" t="s">
        <v>213</v>
      </c>
      <c r="D42" s="1495">
        <v>0</v>
      </c>
      <c r="E42" s="1496">
        <v>1</v>
      </c>
      <c r="F42" s="1497">
        <v>1</v>
      </c>
      <c r="G42" s="1498">
        <v>0</v>
      </c>
      <c r="H42" s="1496">
        <v>0</v>
      </c>
      <c r="I42" s="1497">
        <v>0</v>
      </c>
      <c r="J42" s="1498">
        <v>0</v>
      </c>
      <c r="K42" s="1496">
        <v>0</v>
      </c>
      <c r="L42" s="1497">
        <v>0</v>
      </c>
      <c r="M42" s="1498">
        <v>0</v>
      </c>
      <c r="N42" s="1496">
        <v>0</v>
      </c>
      <c r="O42" s="1497">
        <v>0</v>
      </c>
      <c r="P42" s="1498">
        <v>0</v>
      </c>
      <c r="Q42" s="1496">
        <v>1</v>
      </c>
      <c r="R42" s="1497">
        <v>1</v>
      </c>
      <c r="S42" s="1498">
        <v>0</v>
      </c>
      <c r="T42" s="1496">
        <v>2</v>
      </c>
      <c r="U42" s="1497">
        <v>2</v>
      </c>
    </row>
    <row r="43" spans="2:21" ht="22.5" customHeight="1" thickBot="1" x14ac:dyDescent="0.25">
      <c r="B43" s="1493" t="s">
        <v>218</v>
      </c>
      <c r="C43" s="1494" t="s">
        <v>219</v>
      </c>
      <c r="D43" s="1495">
        <v>0</v>
      </c>
      <c r="E43" s="1496">
        <v>0</v>
      </c>
      <c r="F43" s="1497">
        <v>0</v>
      </c>
      <c r="G43" s="1498">
        <v>0</v>
      </c>
      <c r="H43" s="1496">
        <v>0</v>
      </c>
      <c r="I43" s="1497">
        <v>0</v>
      </c>
      <c r="J43" s="1498">
        <v>0</v>
      </c>
      <c r="K43" s="1496">
        <v>0</v>
      </c>
      <c r="L43" s="1497">
        <v>0</v>
      </c>
      <c r="M43" s="1498">
        <v>0</v>
      </c>
      <c r="N43" s="1496">
        <v>1</v>
      </c>
      <c r="O43" s="1497">
        <v>1</v>
      </c>
      <c r="P43" s="1498">
        <v>0</v>
      </c>
      <c r="Q43" s="1496">
        <v>0</v>
      </c>
      <c r="R43" s="1497">
        <v>0</v>
      </c>
      <c r="S43" s="1498">
        <v>0</v>
      </c>
      <c r="T43" s="1496">
        <v>1</v>
      </c>
      <c r="U43" s="1497">
        <v>1</v>
      </c>
    </row>
    <row r="44" spans="2:21" ht="22.5" customHeight="1" thickBot="1" x14ac:dyDescent="0.25">
      <c r="B44" s="4153" t="s">
        <v>16</v>
      </c>
      <c r="C44" s="4170"/>
      <c r="D44" s="921">
        <f t="shared" ref="D44:U44" si="2">SUM(D28:D43)</f>
        <v>35</v>
      </c>
      <c r="E44" s="922">
        <f t="shared" si="2"/>
        <v>33</v>
      </c>
      <c r="F44" s="827">
        <f t="shared" si="2"/>
        <v>68</v>
      </c>
      <c r="G44" s="923">
        <f t="shared" si="2"/>
        <v>84</v>
      </c>
      <c r="H44" s="924">
        <f t="shared" si="2"/>
        <v>41</v>
      </c>
      <c r="I44" s="827">
        <f t="shared" si="2"/>
        <v>125</v>
      </c>
      <c r="J44" s="923">
        <f t="shared" si="2"/>
        <v>61</v>
      </c>
      <c r="K44" s="924">
        <f t="shared" si="2"/>
        <v>14</v>
      </c>
      <c r="L44" s="827">
        <f t="shared" si="2"/>
        <v>75</v>
      </c>
      <c r="M44" s="923">
        <f t="shared" si="2"/>
        <v>68</v>
      </c>
      <c r="N44" s="924">
        <f t="shared" si="2"/>
        <v>32</v>
      </c>
      <c r="O44" s="827">
        <f t="shared" si="2"/>
        <v>100</v>
      </c>
      <c r="P44" s="923">
        <f t="shared" si="2"/>
        <v>46</v>
      </c>
      <c r="Q44" s="924">
        <f t="shared" si="2"/>
        <v>105</v>
      </c>
      <c r="R44" s="827">
        <f t="shared" si="2"/>
        <v>151</v>
      </c>
      <c r="S44" s="923">
        <f t="shared" si="2"/>
        <v>294</v>
      </c>
      <c r="T44" s="924">
        <f t="shared" si="2"/>
        <v>225</v>
      </c>
      <c r="U44" s="827">
        <f t="shared" si="2"/>
        <v>519</v>
      </c>
    </row>
    <row r="45" spans="2:21" ht="21.6" customHeight="1" x14ac:dyDescent="0.2">
      <c r="B45" s="4171" t="s">
        <v>25</v>
      </c>
      <c r="C45" s="4172"/>
      <c r="D45" s="1530"/>
      <c r="E45" s="1531"/>
      <c r="F45" s="1532"/>
      <c r="G45" s="1531"/>
      <c r="H45" s="1531"/>
      <c r="I45" s="1532"/>
      <c r="J45" s="1531"/>
      <c r="K45" s="1531"/>
      <c r="L45" s="1532"/>
      <c r="M45" s="1531"/>
      <c r="N45" s="1531"/>
      <c r="O45" s="1532"/>
      <c r="P45" s="1531"/>
      <c r="Q45" s="1531"/>
      <c r="R45" s="1532"/>
      <c r="S45" s="1531"/>
      <c r="T45" s="1531"/>
      <c r="U45" s="1532"/>
    </row>
    <row r="46" spans="2:21" ht="22.5" customHeight="1" x14ac:dyDescent="0.2">
      <c r="B46" s="1493" t="s">
        <v>182</v>
      </c>
      <c r="C46" s="1494" t="s">
        <v>183</v>
      </c>
      <c r="D46" s="1495">
        <v>0</v>
      </c>
      <c r="E46" s="1496">
        <v>0</v>
      </c>
      <c r="F46" s="1497">
        <v>0</v>
      </c>
      <c r="G46" s="1498">
        <v>1</v>
      </c>
      <c r="H46" s="1496">
        <v>0</v>
      </c>
      <c r="I46" s="1497">
        <v>1</v>
      </c>
      <c r="J46" s="1498">
        <v>0</v>
      </c>
      <c r="K46" s="1496">
        <v>0</v>
      </c>
      <c r="L46" s="1497">
        <v>0</v>
      </c>
      <c r="M46" s="1498">
        <v>0</v>
      </c>
      <c r="N46" s="1496">
        <v>0</v>
      </c>
      <c r="O46" s="1497">
        <v>0</v>
      </c>
      <c r="P46" s="1498">
        <v>0</v>
      </c>
      <c r="Q46" s="1496">
        <v>0</v>
      </c>
      <c r="R46" s="1497">
        <v>0</v>
      </c>
      <c r="S46" s="1498">
        <v>1</v>
      </c>
      <c r="T46" s="1496">
        <v>0</v>
      </c>
      <c r="U46" s="1497">
        <v>1</v>
      </c>
    </row>
    <row r="47" spans="2:21" ht="22.5" customHeight="1" x14ac:dyDescent="0.2">
      <c r="B47" s="1493" t="s">
        <v>184</v>
      </c>
      <c r="C47" s="1494" t="s">
        <v>185</v>
      </c>
      <c r="D47" s="1495">
        <v>0</v>
      </c>
      <c r="E47" s="1496">
        <v>0</v>
      </c>
      <c r="F47" s="1497">
        <v>0</v>
      </c>
      <c r="G47" s="1498">
        <v>0</v>
      </c>
      <c r="H47" s="1496">
        <v>0</v>
      </c>
      <c r="I47" s="1497">
        <v>0</v>
      </c>
      <c r="J47" s="1498">
        <v>0</v>
      </c>
      <c r="K47" s="1496">
        <v>0</v>
      </c>
      <c r="L47" s="1497">
        <v>0</v>
      </c>
      <c r="M47" s="1498">
        <v>0</v>
      </c>
      <c r="N47" s="1496">
        <v>0</v>
      </c>
      <c r="O47" s="1497">
        <v>0</v>
      </c>
      <c r="P47" s="1498">
        <v>0</v>
      </c>
      <c r="Q47" s="1496">
        <v>1</v>
      </c>
      <c r="R47" s="1497">
        <v>1</v>
      </c>
      <c r="S47" s="1498">
        <v>0</v>
      </c>
      <c r="T47" s="1496">
        <v>1</v>
      </c>
      <c r="U47" s="1497">
        <v>1</v>
      </c>
    </row>
    <row r="48" spans="2:21" ht="22.5" customHeight="1" x14ac:dyDescent="0.2">
      <c r="B48" s="1493" t="s">
        <v>186</v>
      </c>
      <c r="C48" s="1494" t="s">
        <v>187</v>
      </c>
      <c r="D48" s="1495">
        <v>0</v>
      </c>
      <c r="E48" s="1496">
        <v>0</v>
      </c>
      <c r="F48" s="1497">
        <v>0</v>
      </c>
      <c r="G48" s="1498">
        <v>1</v>
      </c>
      <c r="H48" s="1496">
        <v>0</v>
      </c>
      <c r="I48" s="1497">
        <v>1</v>
      </c>
      <c r="J48" s="1498">
        <v>0</v>
      </c>
      <c r="K48" s="1496">
        <v>0</v>
      </c>
      <c r="L48" s="1497">
        <v>0</v>
      </c>
      <c r="M48" s="1498">
        <v>0</v>
      </c>
      <c r="N48" s="1496">
        <v>2</v>
      </c>
      <c r="O48" s="1497">
        <v>2</v>
      </c>
      <c r="P48" s="1498">
        <v>0</v>
      </c>
      <c r="Q48" s="1496">
        <v>0</v>
      </c>
      <c r="R48" s="1497">
        <v>0</v>
      </c>
      <c r="S48" s="1498">
        <v>1</v>
      </c>
      <c r="T48" s="1496">
        <v>2</v>
      </c>
      <c r="U48" s="1497">
        <v>3</v>
      </c>
    </row>
    <row r="49" spans="2:21" ht="22.5" customHeight="1" x14ac:dyDescent="0.2">
      <c r="B49" s="1493" t="s">
        <v>188</v>
      </c>
      <c r="C49" s="1494" t="s">
        <v>189</v>
      </c>
      <c r="D49" s="1495">
        <v>0</v>
      </c>
      <c r="E49" s="1496">
        <v>1</v>
      </c>
      <c r="F49" s="1497">
        <v>1</v>
      </c>
      <c r="G49" s="1498">
        <v>0</v>
      </c>
      <c r="H49" s="1496">
        <v>1</v>
      </c>
      <c r="I49" s="1497">
        <v>1</v>
      </c>
      <c r="J49" s="1498">
        <v>0</v>
      </c>
      <c r="K49" s="1496">
        <v>1</v>
      </c>
      <c r="L49" s="1497">
        <v>1</v>
      </c>
      <c r="M49" s="1498">
        <v>0</v>
      </c>
      <c r="N49" s="1496">
        <v>0</v>
      </c>
      <c r="O49" s="1497">
        <v>0</v>
      </c>
      <c r="P49" s="1498">
        <v>0</v>
      </c>
      <c r="Q49" s="1496">
        <v>3</v>
      </c>
      <c r="R49" s="1497">
        <v>3</v>
      </c>
      <c r="S49" s="1498">
        <v>0</v>
      </c>
      <c r="T49" s="1496">
        <v>6</v>
      </c>
      <c r="U49" s="1497">
        <v>6</v>
      </c>
    </row>
    <row r="50" spans="2:21" ht="22.5" customHeight="1" x14ac:dyDescent="0.2">
      <c r="B50" s="1493" t="s">
        <v>190</v>
      </c>
      <c r="C50" s="1494" t="s">
        <v>191</v>
      </c>
      <c r="D50" s="1495">
        <v>1</v>
      </c>
      <c r="E50" s="1496">
        <v>0</v>
      </c>
      <c r="F50" s="1497">
        <v>1</v>
      </c>
      <c r="G50" s="1498">
        <v>2</v>
      </c>
      <c r="H50" s="1496">
        <v>0</v>
      </c>
      <c r="I50" s="1497">
        <v>2</v>
      </c>
      <c r="J50" s="1498">
        <v>0</v>
      </c>
      <c r="K50" s="1496">
        <v>0</v>
      </c>
      <c r="L50" s="1497">
        <v>0</v>
      </c>
      <c r="M50" s="1498">
        <v>1</v>
      </c>
      <c r="N50" s="1496">
        <v>0</v>
      </c>
      <c r="O50" s="1497">
        <v>1</v>
      </c>
      <c r="P50" s="1498">
        <v>0</v>
      </c>
      <c r="Q50" s="1496">
        <v>1</v>
      </c>
      <c r="R50" s="1497">
        <v>1</v>
      </c>
      <c r="S50" s="1498">
        <v>4</v>
      </c>
      <c r="T50" s="1496">
        <v>1</v>
      </c>
      <c r="U50" s="1497">
        <v>5</v>
      </c>
    </row>
    <row r="51" spans="2:21" ht="22.5" customHeight="1" x14ac:dyDescent="0.2">
      <c r="B51" s="1493" t="s">
        <v>192</v>
      </c>
      <c r="C51" s="1494" t="s">
        <v>193</v>
      </c>
      <c r="D51" s="1495">
        <v>0</v>
      </c>
      <c r="E51" s="1496">
        <v>0</v>
      </c>
      <c r="F51" s="1497">
        <v>0</v>
      </c>
      <c r="G51" s="1498">
        <v>2</v>
      </c>
      <c r="H51" s="1496">
        <v>0</v>
      </c>
      <c r="I51" s="1497">
        <v>2</v>
      </c>
      <c r="J51" s="1498">
        <v>0</v>
      </c>
      <c r="K51" s="1496">
        <v>1</v>
      </c>
      <c r="L51" s="1497">
        <v>1</v>
      </c>
      <c r="M51" s="1498">
        <v>0</v>
      </c>
      <c r="N51" s="1496">
        <v>1</v>
      </c>
      <c r="O51" s="1497">
        <v>1</v>
      </c>
      <c r="P51" s="1498">
        <v>0</v>
      </c>
      <c r="Q51" s="1496">
        <v>0</v>
      </c>
      <c r="R51" s="1497">
        <v>0</v>
      </c>
      <c r="S51" s="1498">
        <v>2</v>
      </c>
      <c r="T51" s="1496">
        <v>2</v>
      </c>
      <c r="U51" s="1497">
        <v>4</v>
      </c>
    </row>
    <row r="52" spans="2:21" ht="22.5" customHeight="1" x14ac:dyDescent="0.2">
      <c r="B52" s="1493" t="s">
        <v>194</v>
      </c>
      <c r="C52" s="1494" t="s">
        <v>195</v>
      </c>
      <c r="D52" s="1495">
        <v>0</v>
      </c>
      <c r="E52" s="1496">
        <v>0</v>
      </c>
      <c r="F52" s="1497">
        <v>0</v>
      </c>
      <c r="G52" s="1498">
        <v>1</v>
      </c>
      <c r="H52" s="1496">
        <v>0</v>
      </c>
      <c r="I52" s="1497">
        <v>1</v>
      </c>
      <c r="J52" s="1498">
        <v>0</v>
      </c>
      <c r="K52" s="1496">
        <v>0</v>
      </c>
      <c r="L52" s="1497">
        <v>0</v>
      </c>
      <c r="M52" s="1498">
        <v>0</v>
      </c>
      <c r="N52" s="1496">
        <v>0</v>
      </c>
      <c r="O52" s="1497">
        <v>0</v>
      </c>
      <c r="P52" s="1498">
        <v>0</v>
      </c>
      <c r="Q52" s="1496">
        <v>0</v>
      </c>
      <c r="R52" s="1497">
        <v>0</v>
      </c>
      <c r="S52" s="1498">
        <v>1</v>
      </c>
      <c r="T52" s="1496">
        <v>0</v>
      </c>
      <c r="U52" s="1497">
        <v>1</v>
      </c>
    </row>
    <row r="53" spans="2:21" ht="21" customHeight="1" x14ac:dyDescent="0.2">
      <c r="B53" s="1493" t="s">
        <v>198</v>
      </c>
      <c r="C53" s="1494" t="s">
        <v>199</v>
      </c>
      <c r="D53" s="1495">
        <v>1</v>
      </c>
      <c r="E53" s="1496">
        <v>0</v>
      </c>
      <c r="F53" s="1497">
        <v>1</v>
      </c>
      <c r="G53" s="1498">
        <v>2</v>
      </c>
      <c r="H53" s="1496">
        <v>0</v>
      </c>
      <c r="I53" s="1497">
        <v>2</v>
      </c>
      <c r="J53" s="1498">
        <v>0</v>
      </c>
      <c r="K53" s="1496">
        <v>1</v>
      </c>
      <c r="L53" s="1497">
        <v>1</v>
      </c>
      <c r="M53" s="1498">
        <v>1</v>
      </c>
      <c r="N53" s="1496">
        <v>1</v>
      </c>
      <c r="O53" s="1497">
        <v>2</v>
      </c>
      <c r="P53" s="1498">
        <v>0</v>
      </c>
      <c r="Q53" s="1496">
        <v>0</v>
      </c>
      <c r="R53" s="1497">
        <v>0</v>
      </c>
      <c r="S53" s="1498">
        <v>4</v>
      </c>
      <c r="T53" s="1496">
        <v>2</v>
      </c>
      <c r="U53" s="1497">
        <v>6</v>
      </c>
    </row>
    <row r="54" spans="2:21" ht="37.5" x14ac:dyDescent="0.2">
      <c r="B54" s="1493" t="s">
        <v>204</v>
      </c>
      <c r="C54" s="1494" t="s">
        <v>205</v>
      </c>
      <c r="D54" s="1495">
        <v>0</v>
      </c>
      <c r="E54" s="1496">
        <v>0</v>
      </c>
      <c r="F54" s="1497">
        <v>0</v>
      </c>
      <c r="G54" s="1498">
        <v>0</v>
      </c>
      <c r="H54" s="1496">
        <v>0</v>
      </c>
      <c r="I54" s="1497">
        <v>0</v>
      </c>
      <c r="J54" s="1498">
        <v>0</v>
      </c>
      <c r="K54" s="1496">
        <v>0</v>
      </c>
      <c r="L54" s="1497">
        <v>0</v>
      </c>
      <c r="M54" s="1498">
        <v>0</v>
      </c>
      <c r="N54" s="1496">
        <v>1</v>
      </c>
      <c r="O54" s="1497">
        <v>1</v>
      </c>
      <c r="P54" s="1498">
        <v>0</v>
      </c>
      <c r="Q54" s="1496">
        <v>0</v>
      </c>
      <c r="R54" s="1497">
        <v>0</v>
      </c>
      <c r="S54" s="1498">
        <v>0</v>
      </c>
      <c r="T54" s="1496">
        <v>1</v>
      </c>
      <c r="U54" s="1497">
        <v>1</v>
      </c>
    </row>
    <row r="55" spans="2:21" ht="37.5" customHeight="1" x14ac:dyDescent="0.2">
      <c r="B55" s="1493" t="s">
        <v>208</v>
      </c>
      <c r="C55" s="1494" t="s">
        <v>209</v>
      </c>
      <c r="D55" s="1495">
        <v>0</v>
      </c>
      <c r="E55" s="1496">
        <v>0</v>
      </c>
      <c r="F55" s="1497">
        <v>0</v>
      </c>
      <c r="G55" s="1498">
        <v>0</v>
      </c>
      <c r="H55" s="1496">
        <v>0</v>
      </c>
      <c r="I55" s="1497">
        <v>0</v>
      </c>
      <c r="J55" s="1498">
        <v>0</v>
      </c>
      <c r="K55" s="1496">
        <v>1</v>
      </c>
      <c r="L55" s="1497">
        <v>1</v>
      </c>
      <c r="M55" s="1498">
        <v>0</v>
      </c>
      <c r="N55" s="1496">
        <v>0</v>
      </c>
      <c r="O55" s="1497">
        <v>0</v>
      </c>
      <c r="P55" s="1498">
        <v>0</v>
      </c>
      <c r="Q55" s="1496">
        <v>0</v>
      </c>
      <c r="R55" s="1497">
        <v>0</v>
      </c>
      <c r="S55" s="1498">
        <v>0</v>
      </c>
      <c r="T55" s="1496">
        <v>1</v>
      </c>
      <c r="U55" s="1497">
        <v>1</v>
      </c>
    </row>
    <row r="56" spans="2:21" ht="19.5" thickBot="1" x14ac:dyDescent="0.25">
      <c r="B56" s="1533" t="s">
        <v>212</v>
      </c>
      <c r="C56" s="1534" t="s">
        <v>213</v>
      </c>
      <c r="D56" s="1535">
        <v>0</v>
      </c>
      <c r="E56" s="1536">
        <v>1</v>
      </c>
      <c r="F56" s="1537">
        <v>1</v>
      </c>
      <c r="G56" s="1538">
        <v>0</v>
      </c>
      <c r="H56" s="1536">
        <v>0</v>
      </c>
      <c r="I56" s="1537">
        <v>0</v>
      </c>
      <c r="J56" s="1538">
        <v>0</v>
      </c>
      <c r="K56" s="1536">
        <v>0</v>
      </c>
      <c r="L56" s="1537">
        <v>0</v>
      </c>
      <c r="M56" s="1538">
        <v>0</v>
      </c>
      <c r="N56" s="1536">
        <v>0</v>
      </c>
      <c r="O56" s="1537">
        <v>0</v>
      </c>
      <c r="P56" s="1538">
        <v>0</v>
      </c>
      <c r="Q56" s="1536">
        <v>0</v>
      </c>
      <c r="R56" s="1537">
        <v>0</v>
      </c>
      <c r="S56" s="1538">
        <v>0</v>
      </c>
      <c r="T56" s="1536">
        <v>1</v>
      </c>
      <c r="U56" s="1537">
        <v>1</v>
      </c>
    </row>
    <row r="57" spans="2:21" ht="22.5" customHeight="1" thickBot="1" x14ac:dyDescent="0.25">
      <c r="B57" s="4177" t="s">
        <v>16</v>
      </c>
      <c r="C57" s="4178"/>
      <c r="D57" s="263">
        <f t="shared" ref="D57:U57" si="3">SUM(D46:D56)</f>
        <v>2</v>
      </c>
      <c r="E57" s="826">
        <f t="shared" si="3"/>
        <v>2</v>
      </c>
      <c r="F57" s="308">
        <f t="shared" si="3"/>
        <v>4</v>
      </c>
      <c r="G57" s="1539">
        <f t="shared" si="3"/>
        <v>9</v>
      </c>
      <c r="H57" s="826">
        <f t="shared" si="3"/>
        <v>1</v>
      </c>
      <c r="I57" s="308">
        <f t="shared" si="3"/>
        <v>10</v>
      </c>
      <c r="J57" s="1539">
        <f t="shared" si="3"/>
        <v>0</v>
      </c>
      <c r="K57" s="826">
        <f t="shared" si="3"/>
        <v>4</v>
      </c>
      <c r="L57" s="308">
        <f t="shared" si="3"/>
        <v>4</v>
      </c>
      <c r="M57" s="1539">
        <f t="shared" si="3"/>
        <v>2</v>
      </c>
      <c r="N57" s="826">
        <f t="shared" si="3"/>
        <v>5</v>
      </c>
      <c r="O57" s="308">
        <f t="shared" si="3"/>
        <v>7</v>
      </c>
      <c r="P57" s="1539">
        <f t="shared" si="3"/>
        <v>0</v>
      </c>
      <c r="Q57" s="826">
        <f t="shared" si="3"/>
        <v>5</v>
      </c>
      <c r="R57" s="308">
        <f t="shared" si="3"/>
        <v>5</v>
      </c>
      <c r="S57" s="1539">
        <f t="shared" si="3"/>
        <v>13</v>
      </c>
      <c r="T57" s="826">
        <f t="shared" si="3"/>
        <v>17</v>
      </c>
      <c r="U57" s="308">
        <f t="shared" si="3"/>
        <v>30</v>
      </c>
    </row>
    <row r="58" spans="2:21" ht="22.5" customHeight="1" thickBot="1" x14ac:dyDescent="0.25">
      <c r="B58" s="4173" t="s">
        <v>10</v>
      </c>
      <c r="C58" s="4174"/>
      <c r="D58" s="337">
        <f t="shared" ref="D58:U58" si="4">D44</f>
        <v>35</v>
      </c>
      <c r="E58" s="1540">
        <f t="shared" si="4"/>
        <v>33</v>
      </c>
      <c r="F58" s="224">
        <f t="shared" si="4"/>
        <v>68</v>
      </c>
      <c r="G58" s="1541">
        <f t="shared" si="4"/>
        <v>84</v>
      </c>
      <c r="H58" s="1540">
        <f t="shared" si="4"/>
        <v>41</v>
      </c>
      <c r="I58" s="224">
        <f t="shared" si="4"/>
        <v>125</v>
      </c>
      <c r="J58" s="1541">
        <f t="shared" si="4"/>
        <v>61</v>
      </c>
      <c r="K58" s="1540">
        <f t="shared" si="4"/>
        <v>14</v>
      </c>
      <c r="L58" s="224">
        <f t="shared" si="4"/>
        <v>75</v>
      </c>
      <c r="M58" s="1541">
        <f t="shared" si="4"/>
        <v>68</v>
      </c>
      <c r="N58" s="1540">
        <f t="shared" si="4"/>
        <v>32</v>
      </c>
      <c r="O58" s="224">
        <f t="shared" si="4"/>
        <v>100</v>
      </c>
      <c r="P58" s="1541">
        <f t="shared" si="4"/>
        <v>46</v>
      </c>
      <c r="Q58" s="1540">
        <f t="shared" si="4"/>
        <v>105</v>
      </c>
      <c r="R58" s="224">
        <f t="shared" si="4"/>
        <v>151</v>
      </c>
      <c r="S58" s="1541">
        <f t="shared" si="4"/>
        <v>294</v>
      </c>
      <c r="T58" s="1540">
        <f t="shared" si="4"/>
        <v>225</v>
      </c>
      <c r="U58" s="224">
        <f t="shared" si="4"/>
        <v>519</v>
      </c>
    </row>
    <row r="59" spans="2:21" ht="22.5" customHeight="1" thickBot="1" x14ac:dyDescent="0.25">
      <c r="B59" s="4175" t="s">
        <v>17</v>
      </c>
      <c r="C59" s="4176"/>
      <c r="D59" s="680">
        <f>D57</f>
        <v>2</v>
      </c>
      <c r="E59" s="1542">
        <f t="shared" ref="E59:U59" si="5">E57</f>
        <v>2</v>
      </c>
      <c r="F59" s="224">
        <f t="shared" si="5"/>
        <v>4</v>
      </c>
      <c r="G59" s="550">
        <f t="shared" si="5"/>
        <v>9</v>
      </c>
      <c r="H59" s="1542">
        <f t="shared" si="5"/>
        <v>1</v>
      </c>
      <c r="I59" s="183">
        <f t="shared" si="5"/>
        <v>10</v>
      </c>
      <c r="J59" s="550">
        <f t="shared" si="5"/>
        <v>0</v>
      </c>
      <c r="K59" s="1542">
        <f t="shared" si="5"/>
        <v>4</v>
      </c>
      <c r="L59" s="224">
        <f t="shared" si="5"/>
        <v>4</v>
      </c>
      <c r="M59" s="550">
        <f t="shared" si="5"/>
        <v>2</v>
      </c>
      <c r="N59" s="1542">
        <f t="shared" si="5"/>
        <v>5</v>
      </c>
      <c r="O59" s="183">
        <f t="shared" si="5"/>
        <v>7</v>
      </c>
      <c r="P59" s="550">
        <f t="shared" si="5"/>
        <v>0</v>
      </c>
      <c r="Q59" s="1542">
        <f t="shared" si="5"/>
        <v>5</v>
      </c>
      <c r="R59" s="183">
        <f t="shared" si="5"/>
        <v>5</v>
      </c>
      <c r="S59" s="550">
        <f t="shared" si="5"/>
        <v>13</v>
      </c>
      <c r="T59" s="1542">
        <f t="shared" si="5"/>
        <v>17</v>
      </c>
      <c r="U59" s="183">
        <f t="shared" si="5"/>
        <v>30</v>
      </c>
    </row>
    <row r="60" spans="2:21" ht="30" customHeight="1" thickBot="1" x14ac:dyDescent="0.25">
      <c r="B60" s="4148" t="s">
        <v>18</v>
      </c>
      <c r="C60" s="4148"/>
      <c r="D60" s="1562">
        <f>D58+D59</f>
        <v>37</v>
      </c>
      <c r="E60" s="1563">
        <f t="shared" ref="E60:U60" si="6">E58+E59</f>
        <v>35</v>
      </c>
      <c r="F60" s="1564">
        <f t="shared" si="6"/>
        <v>72</v>
      </c>
      <c r="G60" s="1565">
        <f t="shared" si="6"/>
        <v>93</v>
      </c>
      <c r="H60" s="1563">
        <f t="shared" si="6"/>
        <v>42</v>
      </c>
      <c r="I60" s="1566">
        <f t="shared" si="6"/>
        <v>135</v>
      </c>
      <c r="J60" s="1565">
        <f t="shared" si="6"/>
        <v>61</v>
      </c>
      <c r="K60" s="1563">
        <f t="shared" si="6"/>
        <v>18</v>
      </c>
      <c r="L60" s="1567">
        <f t="shared" si="6"/>
        <v>79</v>
      </c>
      <c r="M60" s="1565">
        <f t="shared" si="6"/>
        <v>70</v>
      </c>
      <c r="N60" s="1563">
        <f t="shared" si="6"/>
        <v>37</v>
      </c>
      <c r="O60" s="1566">
        <f t="shared" si="6"/>
        <v>107</v>
      </c>
      <c r="P60" s="1565">
        <f t="shared" si="6"/>
        <v>46</v>
      </c>
      <c r="Q60" s="1563">
        <f t="shared" si="6"/>
        <v>110</v>
      </c>
      <c r="R60" s="1566">
        <f t="shared" si="6"/>
        <v>156</v>
      </c>
      <c r="S60" s="1565">
        <f t="shared" si="6"/>
        <v>307</v>
      </c>
      <c r="T60" s="1563">
        <f t="shared" si="6"/>
        <v>242</v>
      </c>
      <c r="U60" s="1566">
        <f t="shared" si="6"/>
        <v>549</v>
      </c>
    </row>
    <row r="61" spans="2:21" ht="22.5" customHeight="1" x14ac:dyDescent="0.2">
      <c r="H61" s="225"/>
    </row>
    <row r="62" spans="2:21" ht="22.5" customHeight="1" x14ac:dyDescent="0.2">
      <c r="B62" s="4090"/>
      <c r="C62" s="4090"/>
      <c r="D62" s="4090"/>
      <c r="E62" s="4090"/>
      <c r="F62" s="4090"/>
      <c r="G62" s="4090"/>
      <c r="H62" s="4090"/>
      <c r="I62" s="4090"/>
      <c r="J62" s="4090"/>
      <c r="K62" s="4090"/>
      <c r="L62" s="4090"/>
      <c r="M62" s="4090"/>
      <c r="N62" s="4090"/>
      <c r="O62" s="4090"/>
      <c r="P62" s="4090"/>
      <c r="Q62" s="4090"/>
      <c r="R62" s="94"/>
      <c r="S62" s="93"/>
    </row>
    <row r="64" spans="2:21" ht="22.5" customHeight="1" x14ac:dyDescent="0.2"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</row>
  </sheetData>
  <mergeCells count="23">
    <mergeCell ref="B62:Q62"/>
    <mergeCell ref="M5:O6"/>
    <mergeCell ref="P5:R6"/>
    <mergeCell ref="B1:U1"/>
    <mergeCell ref="B2:U2"/>
    <mergeCell ref="B3:H3"/>
    <mergeCell ref="I3:J3"/>
    <mergeCell ref="K3:U3"/>
    <mergeCell ref="S5:U6"/>
    <mergeCell ref="B5:C7"/>
    <mergeCell ref="D5:F6"/>
    <mergeCell ref="G5:I6"/>
    <mergeCell ref="J5:L6"/>
    <mergeCell ref="B8:C8"/>
    <mergeCell ref="B27:C27"/>
    <mergeCell ref="B60:C60"/>
    <mergeCell ref="B25:C25"/>
    <mergeCell ref="B44:C44"/>
    <mergeCell ref="B45:C45"/>
    <mergeCell ref="B58:C58"/>
    <mergeCell ref="B59:C59"/>
    <mergeCell ref="B57:C57"/>
    <mergeCell ref="B26:C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J34" sqref="J34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882"/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3882"/>
      <c r="O1" s="3882"/>
      <c r="P1" s="3882"/>
      <c r="Q1" s="3882"/>
      <c r="R1" s="3882"/>
      <c r="S1" s="3882"/>
      <c r="T1" s="3882"/>
    </row>
    <row r="2" spans="1:20" ht="30.75" customHeight="1" x14ac:dyDescent="0.35">
      <c r="A2" s="3872" t="s">
        <v>269</v>
      </c>
      <c r="B2" s="3872"/>
      <c r="C2" s="3872"/>
      <c r="D2" s="3872"/>
      <c r="E2" s="3872"/>
      <c r="F2" s="3872"/>
      <c r="G2" s="3872"/>
      <c r="H2" s="3872"/>
      <c r="I2" s="3872"/>
      <c r="J2" s="3872"/>
      <c r="K2" s="3872"/>
      <c r="L2" s="3872"/>
      <c r="M2" s="3872"/>
      <c r="N2" s="3872"/>
      <c r="O2" s="3872"/>
      <c r="P2" s="3872"/>
    </row>
    <row r="3" spans="1:20" ht="24.75" customHeight="1" x14ac:dyDescent="0.35">
      <c r="A3" s="3872" t="s">
        <v>354</v>
      </c>
      <c r="B3" s="3872"/>
      <c r="C3" s="3872"/>
      <c r="D3" s="3872"/>
      <c r="E3" s="3872"/>
      <c r="F3" s="3872"/>
      <c r="G3" s="3872"/>
      <c r="H3" s="3872"/>
      <c r="I3" s="3872"/>
      <c r="J3" s="3872"/>
      <c r="K3" s="3872"/>
      <c r="L3" s="3872"/>
      <c r="M3" s="3872"/>
      <c r="N3" s="305"/>
      <c r="O3" s="305"/>
      <c r="P3" s="306"/>
    </row>
    <row r="4" spans="1:20" ht="33" customHeight="1" thickBot="1" x14ac:dyDescent="0.4">
      <c r="A4" s="307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20" ht="33" customHeight="1" thickBot="1" x14ac:dyDescent="0.4">
      <c r="A5" s="3875" t="s">
        <v>9</v>
      </c>
      <c r="B5" s="3884" t="s">
        <v>19</v>
      </c>
      <c r="C5" s="3885"/>
      <c r="D5" s="3886"/>
      <c r="E5" s="3884" t="s">
        <v>20</v>
      </c>
      <c r="F5" s="3885"/>
      <c r="G5" s="3886"/>
      <c r="H5" s="3884" t="s">
        <v>29</v>
      </c>
      <c r="I5" s="3885"/>
      <c r="J5" s="3886"/>
      <c r="K5" s="3865" t="s">
        <v>21</v>
      </c>
      <c r="L5" s="3866"/>
      <c r="M5" s="3867"/>
      <c r="N5" s="10"/>
      <c r="O5" s="10"/>
    </row>
    <row r="6" spans="1:20" ht="33" customHeight="1" thickBot="1" x14ac:dyDescent="0.4">
      <c r="A6" s="3876"/>
      <c r="B6" s="3879" t="s">
        <v>5</v>
      </c>
      <c r="C6" s="3880"/>
      <c r="D6" s="3881"/>
      <c r="E6" s="3879" t="s">
        <v>5</v>
      </c>
      <c r="F6" s="3880"/>
      <c r="G6" s="3881"/>
      <c r="H6" s="3879" t="s">
        <v>5</v>
      </c>
      <c r="I6" s="3880"/>
      <c r="J6" s="3881"/>
      <c r="K6" s="3868"/>
      <c r="L6" s="3869"/>
      <c r="M6" s="3870"/>
      <c r="N6" s="10"/>
      <c r="O6" s="10"/>
    </row>
    <row r="7" spans="1:20" ht="99.75" customHeight="1" thickBot="1" x14ac:dyDescent="0.4">
      <c r="A7" s="3883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10"/>
      <c r="O7" s="10"/>
    </row>
    <row r="8" spans="1:20" ht="36.75" customHeight="1" thickBot="1" x14ac:dyDescent="0.4">
      <c r="A8" s="17" t="s">
        <v>22</v>
      </c>
      <c r="B8" s="145"/>
      <c r="C8" s="97"/>
      <c r="D8" s="148"/>
      <c r="E8" s="145"/>
      <c r="F8" s="97"/>
      <c r="G8" s="11"/>
      <c r="H8" s="15"/>
      <c r="I8" s="97"/>
      <c r="J8" s="98"/>
      <c r="K8" s="149"/>
      <c r="L8" s="152"/>
      <c r="M8" s="150"/>
      <c r="N8" s="10"/>
      <c r="O8" s="10"/>
    </row>
    <row r="9" spans="1:20" ht="29.25" customHeight="1" thickBot="1" x14ac:dyDescent="0.4">
      <c r="A9" s="25" t="s">
        <v>28</v>
      </c>
      <c r="B9" s="20">
        <f>B13+B17</f>
        <v>0</v>
      </c>
      <c r="C9" s="20">
        <v>0</v>
      </c>
      <c r="D9" s="20">
        <v>0</v>
      </c>
      <c r="E9" s="20">
        <f>E13+E17</f>
        <v>0</v>
      </c>
      <c r="F9" s="20">
        <v>11</v>
      </c>
      <c r="G9" s="20">
        <v>11</v>
      </c>
      <c r="H9" s="20">
        <v>0</v>
      </c>
      <c r="I9" s="20">
        <v>1</v>
      </c>
      <c r="J9" s="20">
        <v>1</v>
      </c>
      <c r="K9" s="506">
        <f>B9+E9+H9</f>
        <v>0</v>
      </c>
      <c r="L9" s="507">
        <f>C9+F9+I9</f>
        <v>12</v>
      </c>
      <c r="M9" s="508">
        <f>D9+G9+J9</f>
        <v>12</v>
      </c>
      <c r="N9" s="10"/>
      <c r="O9" s="10"/>
    </row>
    <row r="10" spans="1:20" ht="36.75" customHeight="1" thickBot="1" x14ac:dyDescent="0.4">
      <c r="A10" s="5" t="s">
        <v>12</v>
      </c>
      <c r="B10" s="509">
        <f t="shared" ref="B10:M10" si="0">SUM(B8:B9)</f>
        <v>0</v>
      </c>
      <c r="C10" s="509">
        <f t="shared" si="0"/>
        <v>0</v>
      </c>
      <c r="D10" s="509">
        <f t="shared" si="0"/>
        <v>0</v>
      </c>
      <c r="E10" s="509">
        <f t="shared" ref="E10:H10" si="1">SUM(E8:E9)</f>
        <v>0</v>
      </c>
      <c r="F10" s="509">
        <v>11</v>
      </c>
      <c r="G10" s="509">
        <v>11</v>
      </c>
      <c r="H10" s="509">
        <f t="shared" si="1"/>
        <v>0</v>
      </c>
      <c r="I10" s="509">
        <v>1</v>
      </c>
      <c r="J10" s="509">
        <v>1</v>
      </c>
      <c r="K10" s="509">
        <f t="shared" si="0"/>
        <v>0</v>
      </c>
      <c r="L10" s="19">
        <f t="shared" si="0"/>
        <v>12</v>
      </c>
      <c r="M10" s="96">
        <f t="shared" si="0"/>
        <v>12</v>
      </c>
      <c r="N10" s="10"/>
      <c r="O10" s="10"/>
    </row>
    <row r="11" spans="1:20" ht="27" customHeight="1" thickBot="1" x14ac:dyDescent="0.4">
      <c r="A11" s="5" t="s">
        <v>23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1"/>
      <c r="M11" s="512"/>
      <c r="N11" s="10"/>
      <c r="O11" s="10"/>
    </row>
    <row r="12" spans="1:20" ht="31.5" customHeight="1" thickBot="1" x14ac:dyDescent="0.4">
      <c r="A12" s="14" t="s">
        <v>11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19"/>
      <c r="M12" s="96"/>
      <c r="N12" s="8"/>
      <c r="O12" s="8"/>
    </row>
    <row r="13" spans="1:20" ht="35.25" customHeight="1" thickBot="1" x14ac:dyDescent="0.4">
      <c r="A13" s="25" t="s">
        <v>28</v>
      </c>
      <c r="B13" s="513">
        <v>0</v>
      </c>
      <c r="C13" s="513">
        <v>0</v>
      </c>
      <c r="D13" s="513">
        <v>0</v>
      </c>
      <c r="E13" s="513">
        <v>0</v>
      </c>
      <c r="F13" s="513">
        <v>11</v>
      </c>
      <c r="G13" s="513">
        <v>11</v>
      </c>
      <c r="H13" s="513">
        <v>0</v>
      </c>
      <c r="I13" s="513">
        <v>1</v>
      </c>
      <c r="J13" s="513">
        <v>1</v>
      </c>
      <c r="K13" s="514">
        <f>B13+E13+H13</f>
        <v>0</v>
      </c>
      <c r="L13" s="515">
        <f>C13+F13+I13</f>
        <v>12</v>
      </c>
      <c r="M13" s="516">
        <f>D13+G13+J13</f>
        <v>12</v>
      </c>
      <c r="N13" s="6"/>
      <c r="O13" s="6"/>
    </row>
    <row r="14" spans="1:20" ht="24.95" customHeight="1" thickBot="1" x14ac:dyDescent="0.4">
      <c r="A14" s="1" t="s">
        <v>8</v>
      </c>
      <c r="B14" s="144">
        <f t="shared" ref="B14:D14" si="2">SUM(B13:B13)</f>
        <v>0</v>
      </c>
      <c r="C14" s="144">
        <f t="shared" si="2"/>
        <v>0</v>
      </c>
      <c r="D14" s="144">
        <f t="shared" si="2"/>
        <v>0</v>
      </c>
      <c r="E14" s="144">
        <f t="shared" ref="E14:H14" si="3">SUM(E13:E13)</f>
        <v>0</v>
      </c>
      <c r="F14" s="144">
        <v>11</v>
      </c>
      <c r="G14" s="144">
        <v>11</v>
      </c>
      <c r="H14" s="144">
        <f t="shared" si="3"/>
        <v>0</v>
      </c>
      <c r="I14" s="144">
        <v>1</v>
      </c>
      <c r="J14" s="144">
        <v>1</v>
      </c>
      <c r="K14" s="144">
        <f>SUM(K13:K13)</f>
        <v>0</v>
      </c>
      <c r="L14" s="517">
        <f>SUM(L13:L13)</f>
        <v>12</v>
      </c>
      <c r="M14" s="518">
        <f>SUM(M13:M13)</f>
        <v>12</v>
      </c>
      <c r="N14" s="11"/>
      <c r="O14" s="11"/>
    </row>
    <row r="15" spans="1:20" ht="24.95" customHeight="1" thickBot="1" x14ac:dyDescent="0.4">
      <c r="A15" s="22" t="s">
        <v>25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506"/>
      <c r="L15" s="507"/>
      <c r="M15" s="508"/>
      <c r="N15" s="6"/>
      <c r="O15" s="6"/>
    </row>
    <row r="16" spans="1:20" ht="24.95" customHeight="1" thickBot="1" x14ac:dyDescent="0.4">
      <c r="A16" s="25" t="s">
        <v>28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519">
        <f>B16+E16+H16</f>
        <v>0</v>
      </c>
      <c r="L16" s="520">
        <f>C16+F16+I16</f>
        <v>0</v>
      </c>
      <c r="M16" s="521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144">
        <f t="shared" ref="B17:D17" si="4">SUM(B16:B16)</f>
        <v>0</v>
      </c>
      <c r="C17" s="144">
        <f t="shared" si="4"/>
        <v>0</v>
      </c>
      <c r="D17" s="144">
        <f t="shared" si="4"/>
        <v>0</v>
      </c>
      <c r="E17" s="144">
        <f t="shared" ref="E17:J17" si="5">SUM(E16:E16)</f>
        <v>0</v>
      </c>
      <c r="F17" s="144">
        <v>0</v>
      </c>
      <c r="G17" s="144">
        <v>0</v>
      </c>
      <c r="H17" s="144">
        <f t="shared" si="5"/>
        <v>0</v>
      </c>
      <c r="I17" s="144">
        <f t="shared" si="5"/>
        <v>0</v>
      </c>
      <c r="J17" s="144">
        <f t="shared" si="5"/>
        <v>0</v>
      </c>
      <c r="K17" s="144">
        <f t="shared" ref="K17:M17" si="6">SUM(K16:K16)</f>
        <v>0</v>
      </c>
      <c r="L17" s="517">
        <f t="shared" si="6"/>
        <v>0</v>
      </c>
      <c r="M17" s="518">
        <f t="shared" si="6"/>
        <v>0</v>
      </c>
      <c r="N17" s="6"/>
      <c r="O17" s="6"/>
    </row>
    <row r="18" spans="1:16" ht="30" customHeight="1" thickBot="1" x14ac:dyDescent="0.4">
      <c r="A18" s="12" t="s">
        <v>10</v>
      </c>
      <c r="B18" s="509">
        <f t="shared" ref="B18:M18" si="7">B14</f>
        <v>0</v>
      </c>
      <c r="C18" s="509">
        <f t="shared" si="7"/>
        <v>0</v>
      </c>
      <c r="D18" s="509">
        <f t="shared" si="7"/>
        <v>0</v>
      </c>
      <c r="E18" s="509">
        <f t="shared" ref="E18:H18" si="8">E14</f>
        <v>0</v>
      </c>
      <c r="F18" s="509">
        <f t="shared" si="8"/>
        <v>11</v>
      </c>
      <c r="G18" s="509">
        <f t="shared" si="8"/>
        <v>11</v>
      </c>
      <c r="H18" s="509">
        <f t="shared" si="8"/>
        <v>0</v>
      </c>
      <c r="I18" s="509">
        <f t="shared" si="7"/>
        <v>1</v>
      </c>
      <c r="J18" s="509">
        <f t="shared" si="7"/>
        <v>1</v>
      </c>
      <c r="K18" s="509">
        <f t="shared" si="7"/>
        <v>0</v>
      </c>
      <c r="L18" s="19">
        <f t="shared" si="7"/>
        <v>12</v>
      </c>
      <c r="M18" s="96">
        <f t="shared" si="7"/>
        <v>12</v>
      </c>
      <c r="N18" s="13"/>
      <c r="O18" s="13"/>
    </row>
    <row r="19" spans="1:16" ht="27" thickBot="1" x14ac:dyDescent="0.4">
      <c r="A19" s="12" t="s">
        <v>14</v>
      </c>
      <c r="B19" s="509">
        <f t="shared" ref="B19:M19" si="9">B17</f>
        <v>0</v>
      </c>
      <c r="C19" s="509">
        <f t="shared" si="9"/>
        <v>0</v>
      </c>
      <c r="D19" s="509">
        <f t="shared" si="9"/>
        <v>0</v>
      </c>
      <c r="E19" s="509">
        <f t="shared" ref="E19:H19" si="10">E17</f>
        <v>0</v>
      </c>
      <c r="F19" s="509">
        <f t="shared" si="10"/>
        <v>0</v>
      </c>
      <c r="G19" s="509">
        <f t="shared" si="10"/>
        <v>0</v>
      </c>
      <c r="H19" s="509">
        <f t="shared" si="10"/>
        <v>0</v>
      </c>
      <c r="I19" s="509">
        <f t="shared" si="9"/>
        <v>0</v>
      </c>
      <c r="J19" s="509">
        <f t="shared" si="9"/>
        <v>0</v>
      </c>
      <c r="K19" s="509">
        <f t="shared" si="9"/>
        <v>0</v>
      </c>
      <c r="L19" s="19">
        <f t="shared" si="9"/>
        <v>0</v>
      </c>
      <c r="M19" s="96">
        <f t="shared" si="9"/>
        <v>0</v>
      </c>
      <c r="N19" s="7"/>
      <c r="O19" s="7"/>
    </row>
    <row r="20" spans="1:16" ht="35.25" customHeight="1" thickBot="1" x14ac:dyDescent="0.4">
      <c r="A20" s="2" t="s">
        <v>15</v>
      </c>
      <c r="B20" s="16">
        <f t="shared" ref="B20:M20" si="11">SUM(B18:B19)</f>
        <v>0</v>
      </c>
      <c r="C20" s="16">
        <f t="shared" si="11"/>
        <v>0</v>
      </c>
      <c r="D20" s="16">
        <f t="shared" si="11"/>
        <v>0</v>
      </c>
      <c r="E20" s="16">
        <f t="shared" ref="E20:H20" si="12">SUM(E18:E19)</f>
        <v>0</v>
      </c>
      <c r="F20" s="16">
        <f t="shared" si="12"/>
        <v>11</v>
      </c>
      <c r="G20" s="16">
        <f t="shared" si="12"/>
        <v>11</v>
      </c>
      <c r="H20" s="16">
        <f t="shared" si="12"/>
        <v>0</v>
      </c>
      <c r="I20" s="16">
        <f t="shared" si="11"/>
        <v>1</v>
      </c>
      <c r="J20" s="16">
        <f t="shared" si="11"/>
        <v>1</v>
      </c>
      <c r="K20" s="16">
        <f t="shared" si="11"/>
        <v>0</v>
      </c>
      <c r="L20" s="147">
        <f t="shared" si="11"/>
        <v>12</v>
      </c>
      <c r="M20" s="151">
        <f t="shared" si="11"/>
        <v>12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878"/>
      <c r="B23" s="3878"/>
      <c r="C23" s="3878"/>
      <c r="D23" s="3878"/>
      <c r="E23" s="3878"/>
      <c r="F23" s="3878"/>
      <c r="G23" s="3878"/>
      <c r="H23" s="3878"/>
      <c r="I23" s="3878"/>
      <c r="J23" s="3878"/>
      <c r="K23" s="3878"/>
      <c r="L23" s="3878"/>
      <c r="M23" s="3878"/>
      <c r="N23" s="3878"/>
      <c r="O23" s="3878"/>
      <c r="P23" s="3878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7"/>
  <sheetViews>
    <sheetView zoomScale="50" zoomScaleNormal="50" workbookViewId="0">
      <selection activeCell="J29" sqref="J29"/>
    </sheetView>
  </sheetViews>
  <sheetFormatPr defaultColWidth="9.28515625" defaultRowHeight="18.75" x14ac:dyDescent="0.3"/>
  <cols>
    <col min="1" max="1" width="9.28515625" style="77"/>
    <col min="2" max="2" width="11.28515625" style="77" customWidth="1"/>
    <col min="3" max="3" width="53" style="77" customWidth="1"/>
    <col min="4" max="4" width="11.42578125" style="77" bestFit="1" customWidth="1"/>
    <col min="5" max="5" width="11" style="77" customWidth="1"/>
    <col min="6" max="6" width="10.5703125" style="78" customWidth="1"/>
    <col min="7" max="7" width="12.42578125" style="77" customWidth="1"/>
    <col min="8" max="8" width="11.5703125" style="77" customWidth="1"/>
    <col min="9" max="9" width="11.28515625" style="78" customWidth="1"/>
    <col min="10" max="10" width="13.28515625" style="78" customWidth="1"/>
    <col min="11" max="11" width="11.42578125" style="78" customWidth="1"/>
    <col min="12" max="15" width="12.28515625" style="78" customWidth="1"/>
    <col min="16" max="16" width="11.5703125" style="77" customWidth="1"/>
    <col min="17" max="17" width="11.28515625" style="77" customWidth="1"/>
    <col min="18" max="18" width="11.42578125" style="78" customWidth="1"/>
    <col min="19" max="19" width="11.85546875" style="77" customWidth="1"/>
    <col min="20" max="20" width="11.28515625" style="77" customWidth="1"/>
    <col min="21" max="21" width="11.42578125" style="78" customWidth="1"/>
    <col min="22" max="22" width="12.140625" style="77" customWidth="1"/>
    <col min="23" max="23" width="11.28515625" style="77" customWidth="1"/>
    <col min="24" max="24" width="11.42578125" style="78" customWidth="1"/>
    <col min="25" max="257" width="9.28515625" style="77"/>
    <col min="258" max="258" width="11.28515625" style="77" customWidth="1"/>
    <col min="259" max="259" width="53" style="77" customWidth="1"/>
    <col min="260" max="260" width="11.42578125" style="77" bestFit="1" customWidth="1"/>
    <col min="261" max="261" width="11" style="77" customWidth="1"/>
    <col min="262" max="262" width="10.5703125" style="77" customWidth="1"/>
    <col min="263" max="263" width="9.28515625" style="77"/>
    <col min="264" max="264" width="11.5703125" style="77" customWidth="1"/>
    <col min="265" max="265" width="11.28515625" style="77" customWidth="1"/>
    <col min="266" max="266" width="9.28515625" style="77"/>
    <col min="267" max="267" width="11.42578125" style="77" customWidth="1"/>
    <col min="268" max="271" width="12.28515625" style="77" customWidth="1"/>
    <col min="272" max="272" width="9.28515625" style="77"/>
    <col min="273" max="273" width="11.28515625" style="77" customWidth="1"/>
    <col min="274" max="274" width="11.42578125" style="77" customWidth="1"/>
    <col min="275" max="275" width="9.28515625" style="77"/>
    <col min="276" max="276" width="11.28515625" style="77" customWidth="1"/>
    <col min="277" max="277" width="11.42578125" style="77" customWidth="1"/>
    <col min="278" max="278" width="9.28515625" style="77"/>
    <col min="279" max="279" width="11.28515625" style="77" customWidth="1"/>
    <col min="280" max="280" width="11.42578125" style="77" customWidth="1"/>
    <col min="281" max="513" width="9.28515625" style="77"/>
    <col min="514" max="514" width="11.28515625" style="77" customWidth="1"/>
    <col min="515" max="515" width="53" style="77" customWidth="1"/>
    <col min="516" max="516" width="11.42578125" style="77" bestFit="1" customWidth="1"/>
    <col min="517" max="517" width="11" style="77" customWidth="1"/>
    <col min="518" max="518" width="10.5703125" style="77" customWidth="1"/>
    <col min="519" max="519" width="9.28515625" style="77"/>
    <col min="520" max="520" width="11.5703125" style="77" customWidth="1"/>
    <col min="521" max="521" width="11.28515625" style="77" customWidth="1"/>
    <col min="522" max="522" width="9.28515625" style="77"/>
    <col min="523" max="523" width="11.42578125" style="77" customWidth="1"/>
    <col min="524" max="527" width="12.28515625" style="77" customWidth="1"/>
    <col min="528" max="528" width="9.28515625" style="77"/>
    <col min="529" max="529" width="11.28515625" style="77" customWidth="1"/>
    <col min="530" max="530" width="11.42578125" style="77" customWidth="1"/>
    <col min="531" max="531" width="9.28515625" style="77"/>
    <col min="532" max="532" width="11.28515625" style="77" customWidth="1"/>
    <col min="533" max="533" width="11.42578125" style="77" customWidth="1"/>
    <col min="534" max="534" width="9.28515625" style="77"/>
    <col min="535" max="535" width="11.28515625" style="77" customWidth="1"/>
    <col min="536" max="536" width="11.42578125" style="77" customWidth="1"/>
    <col min="537" max="769" width="9.28515625" style="77"/>
    <col min="770" max="770" width="11.28515625" style="77" customWidth="1"/>
    <col min="771" max="771" width="53" style="77" customWidth="1"/>
    <col min="772" max="772" width="11.42578125" style="77" bestFit="1" customWidth="1"/>
    <col min="773" max="773" width="11" style="77" customWidth="1"/>
    <col min="774" max="774" width="10.5703125" style="77" customWidth="1"/>
    <col min="775" max="775" width="9.28515625" style="77"/>
    <col min="776" max="776" width="11.5703125" style="77" customWidth="1"/>
    <col min="777" max="777" width="11.28515625" style="77" customWidth="1"/>
    <col min="778" max="778" width="9.28515625" style="77"/>
    <col min="779" max="779" width="11.42578125" style="77" customWidth="1"/>
    <col min="780" max="783" width="12.28515625" style="77" customWidth="1"/>
    <col min="784" max="784" width="9.28515625" style="77"/>
    <col min="785" max="785" width="11.28515625" style="77" customWidth="1"/>
    <col min="786" max="786" width="11.42578125" style="77" customWidth="1"/>
    <col min="787" max="787" width="9.28515625" style="77"/>
    <col min="788" max="788" width="11.28515625" style="77" customWidth="1"/>
    <col min="789" max="789" width="11.42578125" style="77" customWidth="1"/>
    <col min="790" max="790" width="9.28515625" style="77"/>
    <col min="791" max="791" width="11.28515625" style="77" customWidth="1"/>
    <col min="792" max="792" width="11.42578125" style="77" customWidth="1"/>
    <col min="793" max="1025" width="9.28515625" style="77"/>
    <col min="1026" max="1026" width="11.28515625" style="77" customWidth="1"/>
    <col min="1027" max="1027" width="53" style="77" customWidth="1"/>
    <col min="1028" max="1028" width="11.42578125" style="77" bestFit="1" customWidth="1"/>
    <col min="1029" max="1029" width="11" style="77" customWidth="1"/>
    <col min="1030" max="1030" width="10.5703125" style="77" customWidth="1"/>
    <col min="1031" max="1031" width="9.28515625" style="77"/>
    <col min="1032" max="1032" width="11.5703125" style="77" customWidth="1"/>
    <col min="1033" max="1033" width="11.28515625" style="77" customWidth="1"/>
    <col min="1034" max="1034" width="9.28515625" style="77"/>
    <col min="1035" max="1035" width="11.42578125" style="77" customWidth="1"/>
    <col min="1036" max="1039" width="12.28515625" style="77" customWidth="1"/>
    <col min="1040" max="1040" width="9.28515625" style="77"/>
    <col min="1041" max="1041" width="11.28515625" style="77" customWidth="1"/>
    <col min="1042" max="1042" width="11.42578125" style="77" customWidth="1"/>
    <col min="1043" max="1043" width="9.28515625" style="77"/>
    <col min="1044" max="1044" width="11.28515625" style="77" customWidth="1"/>
    <col min="1045" max="1045" width="11.42578125" style="77" customWidth="1"/>
    <col min="1046" max="1046" width="9.28515625" style="77"/>
    <col min="1047" max="1047" width="11.28515625" style="77" customWidth="1"/>
    <col min="1048" max="1048" width="11.42578125" style="77" customWidth="1"/>
    <col min="1049" max="1281" width="9.28515625" style="77"/>
    <col min="1282" max="1282" width="11.28515625" style="77" customWidth="1"/>
    <col min="1283" max="1283" width="53" style="77" customWidth="1"/>
    <col min="1284" max="1284" width="11.42578125" style="77" bestFit="1" customWidth="1"/>
    <col min="1285" max="1285" width="11" style="77" customWidth="1"/>
    <col min="1286" max="1286" width="10.5703125" style="77" customWidth="1"/>
    <col min="1287" max="1287" width="9.28515625" style="77"/>
    <col min="1288" max="1288" width="11.5703125" style="77" customWidth="1"/>
    <col min="1289" max="1289" width="11.28515625" style="77" customWidth="1"/>
    <col min="1290" max="1290" width="9.28515625" style="77"/>
    <col min="1291" max="1291" width="11.42578125" style="77" customWidth="1"/>
    <col min="1292" max="1295" width="12.28515625" style="77" customWidth="1"/>
    <col min="1296" max="1296" width="9.28515625" style="77"/>
    <col min="1297" max="1297" width="11.28515625" style="77" customWidth="1"/>
    <col min="1298" max="1298" width="11.42578125" style="77" customWidth="1"/>
    <col min="1299" max="1299" width="9.28515625" style="77"/>
    <col min="1300" max="1300" width="11.28515625" style="77" customWidth="1"/>
    <col min="1301" max="1301" width="11.42578125" style="77" customWidth="1"/>
    <col min="1302" max="1302" width="9.28515625" style="77"/>
    <col min="1303" max="1303" width="11.28515625" style="77" customWidth="1"/>
    <col min="1304" max="1304" width="11.42578125" style="77" customWidth="1"/>
    <col min="1305" max="1537" width="9.28515625" style="77"/>
    <col min="1538" max="1538" width="11.28515625" style="77" customWidth="1"/>
    <col min="1539" max="1539" width="53" style="77" customWidth="1"/>
    <col min="1540" max="1540" width="11.42578125" style="77" bestFit="1" customWidth="1"/>
    <col min="1541" max="1541" width="11" style="77" customWidth="1"/>
    <col min="1542" max="1542" width="10.5703125" style="77" customWidth="1"/>
    <col min="1543" max="1543" width="9.28515625" style="77"/>
    <col min="1544" max="1544" width="11.5703125" style="77" customWidth="1"/>
    <col min="1545" max="1545" width="11.28515625" style="77" customWidth="1"/>
    <col min="1546" max="1546" width="9.28515625" style="77"/>
    <col min="1547" max="1547" width="11.42578125" style="77" customWidth="1"/>
    <col min="1548" max="1551" width="12.28515625" style="77" customWidth="1"/>
    <col min="1552" max="1552" width="9.28515625" style="77"/>
    <col min="1553" max="1553" width="11.28515625" style="77" customWidth="1"/>
    <col min="1554" max="1554" width="11.42578125" style="77" customWidth="1"/>
    <col min="1555" max="1555" width="9.28515625" style="77"/>
    <col min="1556" max="1556" width="11.28515625" style="77" customWidth="1"/>
    <col min="1557" max="1557" width="11.42578125" style="77" customWidth="1"/>
    <col min="1558" max="1558" width="9.28515625" style="77"/>
    <col min="1559" max="1559" width="11.28515625" style="77" customWidth="1"/>
    <col min="1560" max="1560" width="11.42578125" style="77" customWidth="1"/>
    <col min="1561" max="1793" width="9.28515625" style="77"/>
    <col min="1794" max="1794" width="11.28515625" style="77" customWidth="1"/>
    <col min="1795" max="1795" width="53" style="77" customWidth="1"/>
    <col min="1796" max="1796" width="11.42578125" style="77" bestFit="1" customWidth="1"/>
    <col min="1797" max="1797" width="11" style="77" customWidth="1"/>
    <col min="1798" max="1798" width="10.5703125" style="77" customWidth="1"/>
    <col min="1799" max="1799" width="9.28515625" style="77"/>
    <col min="1800" max="1800" width="11.5703125" style="77" customWidth="1"/>
    <col min="1801" max="1801" width="11.28515625" style="77" customWidth="1"/>
    <col min="1802" max="1802" width="9.28515625" style="77"/>
    <col min="1803" max="1803" width="11.42578125" style="77" customWidth="1"/>
    <col min="1804" max="1807" width="12.28515625" style="77" customWidth="1"/>
    <col min="1808" max="1808" width="9.28515625" style="77"/>
    <col min="1809" max="1809" width="11.28515625" style="77" customWidth="1"/>
    <col min="1810" max="1810" width="11.42578125" style="77" customWidth="1"/>
    <col min="1811" max="1811" width="9.28515625" style="77"/>
    <col min="1812" max="1812" width="11.28515625" style="77" customWidth="1"/>
    <col min="1813" max="1813" width="11.42578125" style="77" customWidth="1"/>
    <col min="1814" max="1814" width="9.28515625" style="77"/>
    <col min="1815" max="1815" width="11.28515625" style="77" customWidth="1"/>
    <col min="1816" max="1816" width="11.42578125" style="77" customWidth="1"/>
    <col min="1817" max="2049" width="9.28515625" style="77"/>
    <col min="2050" max="2050" width="11.28515625" style="77" customWidth="1"/>
    <col min="2051" max="2051" width="53" style="77" customWidth="1"/>
    <col min="2052" max="2052" width="11.42578125" style="77" bestFit="1" customWidth="1"/>
    <col min="2053" max="2053" width="11" style="77" customWidth="1"/>
    <col min="2054" max="2054" width="10.5703125" style="77" customWidth="1"/>
    <col min="2055" max="2055" width="9.28515625" style="77"/>
    <col min="2056" max="2056" width="11.5703125" style="77" customWidth="1"/>
    <col min="2057" max="2057" width="11.28515625" style="77" customWidth="1"/>
    <col min="2058" max="2058" width="9.28515625" style="77"/>
    <col min="2059" max="2059" width="11.42578125" style="77" customWidth="1"/>
    <col min="2060" max="2063" width="12.28515625" style="77" customWidth="1"/>
    <col min="2064" max="2064" width="9.28515625" style="77"/>
    <col min="2065" max="2065" width="11.28515625" style="77" customWidth="1"/>
    <col min="2066" max="2066" width="11.42578125" style="77" customWidth="1"/>
    <col min="2067" max="2067" width="9.28515625" style="77"/>
    <col min="2068" max="2068" width="11.28515625" style="77" customWidth="1"/>
    <col min="2069" max="2069" width="11.42578125" style="77" customWidth="1"/>
    <col min="2070" max="2070" width="9.28515625" style="77"/>
    <col min="2071" max="2071" width="11.28515625" style="77" customWidth="1"/>
    <col min="2072" max="2072" width="11.42578125" style="77" customWidth="1"/>
    <col min="2073" max="2305" width="9.28515625" style="77"/>
    <col min="2306" max="2306" width="11.28515625" style="77" customWidth="1"/>
    <col min="2307" max="2307" width="53" style="77" customWidth="1"/>
    <col min="2308" max="2308" width="11.42578125" style="77" bestFit="1" customWidth="1"/>
    <col min="2309" max="2309" width="11" style="77" customWidth="1"/>
    <col min="2310" max="2310" width="10.5703125" style="77" customWidth="1"/>
    <col min="2311" max="2311" width="9.28515625" style="77"/>
    <col min="2312" max="2312" width="11.5703125" style="77" customWidth="1"/>
    <col min="2313" max="2313" width="11.28515625" style="77" customWidth="1"/>
    <col min="2314" max="2314" width="9.28515625" style="77"/>
    <col min="2315" max="2315" width="11.42578125" style="77" customWidth="1"/>
    <col min="2316" max="2319" width="12.28515625" style="77" customWidth="1"/>
    <col min="2320" max="2320" width="9.28515625" style="77"/>
    <col min="2321" max="2321" width="11.28515625" style="77" customWidth="1"/>
    <col min="2322" max="2322" width="11.42578125" style="77" customWidth="1"/>
    <col min="2323" max="2323" width="9.28515625" style="77"/>
    <col min="2324" max="2324" width="11.28515625" style="77" customWidth="1"/>
    <col min="2325" max="2325" width="11.42578125" style="77" customWidth="1"/>
    <col min="2326" max="2326" width="9.28515625" style="77"/>
    <col min="2327" max="2327" width="11.28515625" style="77" customWidth="1"/>
    <col min="2328" max="2328" width="11.42578125" style="77" customWidth="1"/>
    <col min="2329" max="2561" width="9.28515625" style="77"/>
    <col min="2562" max="2562" width="11.28515625" style="77" customWidth="1"/>
    <col min="2563" max="2563" width="53" style="77" customWidth="1"/>
    <col min="2564" max="2564" width="11.42578125" style="77" bestFit="1" customWidth="1"/>
    <col min="2565" max="2565" width="11" style="77" customWidth="1"/>
    <col min="2566" max="2566" width="10.5703125" style="77" customWidth="1"/>
    <col min="2567" max="2567" width="9.28515625" style="77"/>
    <col min="2568" max="2568" width="11.5703125" style="77" customWidth="1"/>
    <col min="2569" max="2569" width="11.28515625" style="77" customWidth="1"/>
    <col min="2570" max="2570" width="9.28515625" style="77"/>
    <col min="2571" max="2571" width="11.42578125" style="77" customWidth="1"/>
    <col min="2572" max="2575" width="12.28515625" style="77" customWidth="1"/>
    <col min="2576" max="2576" width="9.28515625" style="77"/>
    <col min="2577" max="2577" width="11.28515625" style="77" customWidth="1"/>
    <col min="2578" max="2578" width="11.42578125" style="77" customWidth="1"/>
    <col min="2579" max="2579" width="9.28515625" style="77"/>
    <col min="2580" max="2580" width="11.28515625" style="77" customWidth="1"/>
    <col min="2581" max="2581" width="11.42578125" style="77" customWidth="1"/>
    <col min="2582" max="2582" width="9.28515625" style="77"/>
    <col min="2583" max="2583" width="11.28515625" style="77" customWidth="1"/>
    <col min="2584" max="2584" width="11.42578125" style="77" customWidth="1"/>
    <col min="2585" max="2817" width="9.28515625" style="77"/>
    <col min="2818" max="2818" width="11.28515625" style="77" customWidth="1"/>
    <col min="2819" max="2819" width="53" style="77" customWidth="1"/>
    <col min="2820" max="2820" width="11.42578125" style="77" bestFit="1" customWidth="1"/>
    <col min="2821" max="2821" width="11" style="77" customWidth="1"/>
    <col min="2822" max="2822" width="10.5703125" style="77" customWidth="1"/>
    <col min="2823" max="2823" width="9.28515625" style="77"/>
    <col min="2824" max="2824" width="11.5703125" style="77" customWidth="1"/>
    <col min="2825" max="2825" width="11.28515625" style="77" customWidth="1"/>
    <col min="2826" max="2826" width="9.28515625" style="77"/>
    <col min="2827" max="2827" width="11.42578125" style="77" customWidth="1"/>
    <col min="2828" max="2831" width="12.28515625" style="77" customWidth="1"/>
    <col min="2832" max="2832" width="9.28515625" style="77"/>
    <col min="2833" max="2833" width="11.28515625" style="77" customWidth="1"/>
    <col min="2834" max="2834" width="11.42578125" style="77" customWidth="1"/>
    <col min="2835" max="2835" width="9.28515625" style="77"/>
    <col min="2836" max="2836" width="11.28515625" style="77" customWidth="1"/>
    <col min="2837" max="2837" width="11.42578125" style="77" customWidth="1"/>
    <col min="2838" max="2838" width="9.28515625" style="77"/>
    <col min="2839" max="2839" width="11.28515625" style="77" customWidth="1"/>
    <col min="2840" max="2840" width="11.42578125" style="77" customWidth="1"/>
    <col min="2841" max="3073" width="9.28515625" style="77"/>
    <col min="3074" max="3074" width="11.28515625" style="77" customWidth="1"/>
    <col min="3075" max="3075" width="53" style="77" customWidth="1"/>
    <col min="3076" max="3076" width="11.42578125" style="77" bestFit="1" customWidth="1"/>
    <col min="3077" max="3077" width="11" style="77" customWidth="1"/>
    <col min="3078" max="3078" width="10.5703125" style="77" customWidth="1"/>
    <col min="3079" max="3079" width="9.28515625" style="77"/>
    <col min="3080" max="3080" width="11.5703125" style="77" customWidth="1"/>
    <col min="3081" max="3081" width="11.28515625" style="77" customWidth="1"/>
    <col min="3082" max="3082" width="9.28515625" style="77"/>
    <col min="3083" max="3083" width="11.42578125" style="77" customWidth="1"/>
    <col min="3084" max="3087" width="12.28515625" style="77" customWidth="1"/>
    <col min="3088" max="3088" width="9.28515625" style="77"/>
    <col min="3089" max="3089" width="11.28515625" style="77" customWidth="1"/>
    <col min="3090" max="3090" width="11.42578125" style="77" customWidth="1"/>
    <col min="3091" max="3091" width="9.28515625" style="77"/>
    <col min="3092" max="3092" width="11.28515625" style="77" customWidth="1"/>
    <col min="3093" max="3093" width="11.42578125" style="77" customWidth="1"/>
    <col min="3094" max="3094" width="9.28515625" style="77"/>
    <col min="3095" max="3095" width="11.28515625" style="77" customWidth="1"/>
    <col min="3096" max="3096" width="11.42578125" style="77" customWidth="1"/>
    <col min="3097" max="3329" width="9.28515625" style="77"/>
    <col min="3330" max="3330" width="11.28515625" style="77" customWidth="1"/>
    <col min="3331" max="3331" width="53" style="77" customWidth="1"/>
    <col min="3332" max="3332" width="11.42578125" style="77" bestFit="1" customWidth="1"/>
    <col min="3333" max="3333" width="11" style="77" customWidth="1"/>
    <col min="3334" max="3334" width="10.5703125" style="77" customWidth="1"/>
    <col min="3335" max="3335" width="9.28515625" style="77"/>
    <col min="3336" max="3336" width="11.5703125" style="77" customWidth="1"/>
    <col min="3337" max="3337" width="11.28515625" style="77" customWidth="1"/>
    <col min="3338" max="3338" width="9.28515625" style="77"/>
    <col min="3339" max="3339" width="11.42578125" style="77" customWidth="1"/>
    <col min="3340" max="3343" width="12.28515625" style="77" customWidth="1"/>
    <col min="3344" max="3344" width="9.28515625" style="77"/>
    <col min="3345" max="3345" width="11.28515625" style="77" customWidth="1"/>
    <col min="3346" max="3346" width="11.42578125" style="77" customWidth="1"/>
    <col min="3347" max="3347" width="9.28515625" style="77"/>
    <col min="3348" max="3348" width="11.28515625" style="77" customWidth="1"/>
    <col min="3349" max="3349" width="11.42578125" style="77" customWidth="1"/>
    <col min="3350" max="3350" width="9.28515625" style="77"/>
    <col min="3351" max="3351" width="11.28515625" style="77" customWidth="1"/>
    <col min="3352" max="3352" width="11.42578125" style="77" customWidth="1"/>
    <col min="3353" max="3585" width="9.28515625" style="77"/>
    <col min="3586" max="3586" width="11.28515625" style="77" customWidth="1"/>
    <col min="3587" max="3587" width="53" style="77" customWidth="1"/>
    <col min="3588" max="3588" width="11.42578125" style="77" bestFit="1" customWidth="1"/>
    <col min="3589" max="3589" width="11" style="77" customWidth="1"/>
    <col min="3590" max="3590" width="10.5703125" style="77" customWidth="1"/>
    <col min="3591" max="3591" width="9.28515625" style="77"/>
    <col min="3592" max="3592" width="11.5703125" style="77" customWidth="1"/>
    <col min="3593" max="3593" width="11.28515625" style="77" customWidth="1"/>
    <col min="3594" max="3594" width="9.28515625" style="77"/>
    <col min="3595" max="3595" width="11.42578125" style="77" customWidth="1"/>
    <col min="3596" max="3599" width="12.28515625" style="77" customWidth="1"/>
    <col min="3600" max="3600" width="9.28515625" style="77"/>
    <col min="3601" max="3601" width="11.28515625" style="77" customWidth="1"/>
    <col min="3602" max="3602" width="11.42578125" style="77" customWidth="1"/>
    <col min="3603" max="3603" width="9.28515625" style="77"/>
    <col min="3604" max="3604" width="11.28515625" style="77" customWidth="1"/>
    <col min="3605" max="3605" width="11.42578125" style="77" customWidth="1"/>
    <col min="3606" max="3606" width="9.28515625" style="77"/>
    <col min="3607" max="3607" width="11.28515625" style="77" customWidth="1"/>
    <col min="3608" max="3608" width="11.42578125" style="77" customWidth="1"/>
    <col min="3609" max="3841" width="9.28515625" style="77"/>
    <col min="3842" max="3842" width="11.28515625" style="77" customWidth="1"/>
    <col min="3843" max="3843" width="53" style="77" customWidth="1"/>
    <col min="3844" max="3844" width="11.42578125" style="77" bestFit="1" customWidth="1"/>
    <col min="3845" max="3845" width="11" style="77" customWidth="1"/>
    <col min="3846" max="3846" width="10.5703125" style="77" customWidth="1"/>
    <col min="3847" max="3847" width="9.28515625" style="77"/>
    <col min="3848" max="3848" width="11.5703125" style="77" customWidth="1"/>
    <col min="3849" max="3849" width="11.28515625" style="77" customWidth="1"/>
    <col min="3850" max="3850" width="9.28515625" style="77"/>
    <col min="3851" max="3851" width="11.42578125" style="77" customWidth="1"/>
    <col min="3852" max="3855" width="12.28515625" style="77" customWidth="1"/>
    <col min="3856" max="3856" width="9.28515625" style="77"/>
    <col min="3857" max="3857" width="11.28515625" style="77" customWidth="1"/>
    <col min="3858" max="3858" width="11.42578125" style="77" customWidth="1"/>
    <col min="3859" max="3859" width="9.28515625" style="77"/>
    <col min="3860" max="3860" width="11.28515625" style="77" customWidth="1"/>
    <col min="3861" max="3861" width="11.42578125" style="77" customWidth="1"/>
    <col min="3862" max="3862" width="9.28515625" style="77"/>
    <col min="3863" max="3863" width="11.28515625" style="77" customWidth="1"/>
    <col min="3864" max="3864" width="11.42578125" style="77" customWidth="1"/>
    <col min="3865" max="4097" width="9.28515625" style="77"/>
    <col min="4098" max="4098" width="11.28515625" style="77" customWidth="1"/>
    <col min="4099" max="4099" width="53" style="77" customWidth="1"/>
    <col min="4100" max="4100" width="11.42578125" style="77" bestFit="1" customWidth="1"/>
    <col min="4101" max="4101" width="11" style="77" customWidth="1"/>
    <col min="4102" max="4102" width="10.5703125" style="77" customWidth="1"/>
    <col min="4103" max="4103" width="9.28515625" style="77"/>
    <col min="4104" max="4104" width="11.5703125" style="77" customWidth="1"/>
    <col min="4105" max="4105" width="11.28515625" style="77" customWidth="1"/>
    <col min="4106" max="4106" width="9.28515625" style="77"/>
    <col min="4107" max="4107" width="11.42578125" style="77" customWidth="1"/>
    <col min="4108" max="4111" width="12.28515625" style="77" customWidth="1"/>
    <col min="4112" max="4112" width="9.28515625" style="77"/>
    <col min="4113" max="4113" width="11.28515625" style="77" customWidth="1"/>
    <col min="4114" max="4114" width="11.42578125" style="77" customWidth="1"/>
    <col min="4115" max="4115" width="9.28515625" style="77"/>
    <col min="4116" max="4116" width="11.28515625" style="77" customWidth="1"/>
    <col min="4117" max="4117" width="11.42578125" style="77" customWidth="1"/>
    <col min="4118" max="4118" width="9.28515625" style="77"/>
    <col min="4119" max="4119" width="11.28515625" style="77" customWidth="1"/>
    <col min="4120" max="4120" width="11.42578125" style="77" customWidth="1"/>
    <col min="4121" max="4353" width="9.28515625" style="77"/>
    <col min="4354" max="4354" width="11.28515625" style="77" customWidth="1"/>
    <col min="4355" max="4355" width="53" style="77" customWidth="1"/>
    <col min="4356" max="4356" width="11.42578125" style="77" bestFit="1" customWidth="1"/>
    <col min="4357" max="4357" width="11" style="77" customWidth="1"/>
    <col min="4358" max="4358" width="10.5703125" style="77" customWidth="1"/>
    <col min="4359" max="4359" width="9.28515625" style="77"/>
    <col min="4360" max="4360" width="11.5703125" style="77" customWidth="1"/>
    <col min="4361" max="4361" width="11.28515625" style="77" customWidth="1"/>
    <col min="4362" max="4362" width="9.28515625" style="77"/>
    <col min="4363" max="4363" width="11.42578125" style="77" customWidth="1"/>
    <col min="4364" max="4367" width="12.28515625" style="77" customWidth="1"/>
    <col min="4368" max="4368" width="9.28515625" style="77"/>
    <col min="4369" max="4369" width="11.28515625" style="77" customWidth="1"/>
    <col min="4370" max="4370" width="11.42578125" style="77" customWidth="1"/>
    <col min="4371" max="4371" width="9.28515625" style="77"/>
    <col min="4372" max="4372" width="11.28515625" style="77" customWidth="1"/>
    <col min="4373" max="4373" width="11.42578125" style="77" customWidth="1"/>
    <col min="4374" max="4374" width="9.28515625" style="77"/>
    <col min="4375" max="4375" width="11.28515625" style="77" customWidth="1"/>
    <col min="4376" max="4376" width="11.42578125" style="77" customWidth="1"/>
    <col min="4377" max="4609" width="9.28515625" style="77"/>
    <col min="4610" max="4610" width="11.28515625" style="77" customWidth="1"/>
    <col min="4611" max="4611" width="53" style="77" customWidth="1"/>
    <col min="4612" max="4612" width="11.42578125" style="77" bestFit="1" customWidth="1"/>
    <col min="4613" max="4613" width="11" style="77" customWidth="1"/>
    <col min="4614" max="4614" width="10.5703125" style="77" customWidth="1"/>
    <col min="4615" max="4615" width="9.28515625" style="77"/>
    <col min="4616" max="4616" width="11.5703125" style="77" customWidth="1"/>
    <col min="4617" max="4617" width="11.28515625" style="77" customWidth="1"/>
    <col min="4618" max="4618" width="9.28515625" style="77"/>
    <col min="4619" max="4619" width="11.42578125" style="77" customWidth="1"/>
    <col min="4620" max="4623" width="12.28515625" style="77" customWidth="1"/>
    <col min="4624" max="4624" width="9.28515625" style="77"/>
    <col min="4625" max="4625" width="11.28515625" style="77" customWidth="1"/>
    <col min="4626" max="4626" width="11.42578125" style="77" customWidth="1"/>
    <col min="4627" max="4627" width="9.28515625" style="77"/>
    <col min="4628" max="4628" width="11.28515625" style="77" customWidth="1"/>
    <col min="4629" max="4629" width="11.42578125" style="77" customWidth="1"/>
    <col min="4630" max="4630" width="9.28515625" style="77"/>
    <col min="4631" max="4631" width="11.28515625" style="77" customWidth="1"/>
    <col min="4632" max="4632" width="11.42578125" style="77" customWidth="1"/>
    <col min="4633" max="4865" width="9.28515625" style="77"/>
    <col min="4866" max="4866" width="11.28515625" style="77" customWidth="1"/>
    <col min="4867" max="4867" width="53" style="77" customWidth="1"/>
    <col min="4868" max="4868" width="11.42578125" style="77" bestFit="1" customWidth="1"/>
    <col min="4869" max="4869" width="11" style="77" customWidth="1"/>
    <col min="4870" max="4870" width="10.5703125" style="77" customWidth="1"/>
    <col min="4871" max="4871" width="9.28515625" style="77"/>
    <col min="4872" max="4872" width="11.5703125" style="77" customWidth="1"/>
    <col min="4873" max="4873" width="11.28515625" style="77" customWidth="1"/>
    <col min="4874" max="4874" width="9.28515625" style="77"/>
    <col min="4875" max="4875" width="11.42578125" style="77" customWidth="1"/>
    <col min="4876" max="4879" width="12.28515625" style="77" customWidth="1"/>
    <col min="4880" max="4880" width="9.28515625" style="77"/>
    <col min="4881" max="4881" width="11.28515625" style="77" customWidth="1"/>
    <col min="4882" max="4882" width="11.42578125" style="77" customWidth="1"/>
    <col min="4883" max="4883" width="9.28515625" style="77"/>
    <col min="4884" max="4884" width="11.28515625" style="77" customWidth="1"/>
    <col min="4885" max="4885" width="11.42578125" style="77" customWidth="1"/>
    <col min="4886" max="4886" width="9.28515625" style="77"/>
    <col min="4887" max="4887" width="11.28515625" style="77" customWidth="1"/>
    <col min="4888" max="4888" width="11.42578125" style="77" customWidth="1"/>
    <col min="4889" max="5121" width="9.28515625" style="77"/>
    <col min="5122" max="5122" width="11.28515625" style="77" customWidth="1"/>
    <col min="5123" max="5123" width="53" style="77" customWidth="1"/>
    <col min="5124" max="5124" width="11.42578125" style="77" bestFit="1" customWidth="1"/>
    <col min="5125" max="5125" width="11" style="77" customWidth="1"/>
    <col min="5126" max="5126" width="10.5703125" style="77" customWidth="1"/>
    <col min="5127" max="5127" width="9.28515625" style="77"/>
    <col min="5128" max="5128" width="11.5703125" style="77" customWidth="1"/>
    <col min="5129" max="5129" width="11.28515625" style="77" customWidth="1"/>
    <col min="5130" max="5130" width="9.28515625" style="77"/>
    <col min="5131" max="5131" width="11.42578125" style="77" customWidth="1"/>
    <col min="5132" max="5135" width="12.28515625" style="77" customWidth="1"/>
    <col min="5136" max="5136" width="9.28515625" style="77"/>
    <col min="5137" max="5137" width="11.28515625" style="77" customWidth="1"/>
    <col min="5138" max="5138" width="11.42578125" style="77" customWidth="1"/>
    <col min="5139" max="5139" width="9.28515625" style="77"/>
    <col min="5140" max="5140" width="11.28515625" style="77" customWidth="1"/>
    <col min="5141" max="5141" width="11.42578125" style="77" customWidth="1"/>
    <col min="5142" max="5142" width="9.28515625" style="77"/>
    <col min="5143" max="5143" width="11.28515625" style="77" customWidth="1"/>
    <col min="5144" max="5144" width="11.42578125" style="77" customWidth="1"/>
    <col min="5145" max="5377" width="9.28515625" style="77"/>
    <col min="5378" max="5378" width="11.28515625" style="77" customWidth="1"/>
    <col min="5379" max="5379" width="53" style="77" customWidth="1"/>
    <col min="5380" max="5380" width="11.42578125" style="77" bestFit="1" customWidth="1"/>
    <col min="5381" max="5381" width="11" style="77" customWidth="1"/>
    <col min="5382" max="5382" width="10.5703125" style="77" customWidth="1"/>
    <col min="5383" max="5383" width="9.28515625" style="77"/>
    <col min="5384" max="5384" width="11.5703125" style="77" customWidth="1"/>
    <col min="5385" max="5385" width="11.28515625" style="77" customWidth="1"/>
    <col min="5386" max="5386" width="9.28515625" style="77"/>
    <col min="5387" max="5387" width="11.42578125" style="77" customWidth="1"/>
    <col min="5388" max="5391" width="12.28515625" style="77" customWidth="1"/>
    <col min="5392" max="5392" width="9.28515625" style="77"/>
    <col min="5393" max="5393" width="11.28515625" style="77" customWidth="1"/>
    <col min="5394" max="5394" width="11.42578125" style="77" customWidth="1"/>
    <col min="5395" max="5395" width="9.28515625" style="77"/>
    <col min="5396" max="5396" width="11.28515625" style="77" customWidth="1"/>
    <col min="5397" max="5397" width="11.42578125" style="77" customWidth="1"/>
    <col min="5398" max="5398" width="9.28515625" style="77"/>
    <col min="5399" max="5399" width="11.28515625" style="77" customWidth="1"/>
    <col min="5400" max="5400" width="11.42578125" style="77" customWidth="1"/>
    <col min="5401" max="5633" width="9.28515625" style="77"/>
    <col min="5634" max="5634" width="11.28515625" style="77" customWidth="1"/>
    <col min="5635" max="5635" width="53" style="77" customWidth="1"/>
    <col min="5636" max="5636" width="11.42578125" style="77" bestFit="1" customWidth="1"/>
    <col min="5637" max="5637" width="11" style="77" customWidth="1"/>
    <col min="5638" max="5638" width="10.5703125" style="77" customWidth="1"/>
    <col min="5639" max="5639" width="9.28515625" style="77"/>
    <col min="5640" max="5640" width="11.5703125" style="77" customWidth="1"/>
    <col min="5641" max="5641" width="11.28515625" style="77" customWidth="1"/>
    <col min="5642" max="5642" width="9.28515625" style="77"/>
    <col min="5643" max="5643" width="11.42578125" style="77" customWidth="1"/>
    <col min="5644" max="5647" width="12.28515625" style="77" customWidth="1"/>
    <col min="5648" max="5648" width="9.28515625" style="77"/>
    <col min="5649" max="5649" width="11.28515625" style="77" customWidth="1"/>
    <col min="5650" max="5650" width="11.42578125" style="77" customWidth="1"/>
    <col min="5651" max="5651" width="9.28515625" style="77"/>
    <col min="5652" max="5652" width="11.28515625" style="77" customWidth="1"/>
    <col min="5653" max="5653" width="11.42578125" style="77" customWidth="1"/>
    <col min="5654" max="5654" width="9.28515625" style="77"/>
    <col min="5655" max="5655" width="11.28515625" style="77" customWidth="1"/>
    <col min="5656" max="5656" width="11.42578125" style="77" customWidth="1"/>
    <col min="5657" max="5889" width="9.28515625" style="77"/>
    <col min="5890" max="5890" width="11.28515625" style="77" customWidth="1"/>
    <col min="5891" max="5891" width="53" style="77" customWidth="1"/>
    <col min="5892" max="5892" width="11.42578125" style="77" bestFit="1" customWidth="1"/>
    <col min="5893" max="5893" width="11" style="77" customWidth="1"/>
    <col min="5894" max="5894" width="10.5703125" style="77" customWidth="1"/>
    <col min="5895" max="5895" width="9.28515625" style="77"/>
    <col min="5896" max="5896" width="11.5703125" style="77" customWidth="1"/>
    <col min="5897" max="5897" width="11.28515625" style="77" customWidth="1"/>
    <col min="5898" max="5898" width="9.28515625" style="77"/>
    <col min="5899" max="5899" width="11.42578125" style="77" customWidth="1"/>
    <col min="5900" max="5903" width="12.28515625" style="77" customWidth="1"/>
    <col min="5904" max="5904" width="9.28515625" style="77"/>
    <col min="5905" max="5905" width="11.28515625" style="77" customWidth="1"/>
    <col min="5906" max="5906" width="11.42578125" style="77" customWidth="1"/>
    <col min="5907" max="5907" width="9.28515625" style="77"/>
    <col min="5908" max="5908" width="11.28515625" style="77" customWidth="1"/>
    <col min="5909" max="5909" width="11.42578125" style="77" customWidth="1"/>
    <col min="5910" max="5910" width="9.28515625" style="77"/>
    <col min="5911" max="5911" width="11.28515625" style="77" customWidth="1"/>
    <col min="5912" max="5912" width="11.42578125" style="77" customWidth="1"/>
    <col min="5913" max="6145" width="9.28515625" style="77"/>
    <col min="6146" max="6146" width="11.28515625" style="77" customWidth="1"/>
    <col min="6147" max="6147" width="53" style="77" customWidth="1"/>
    <col min="6148" max="6148" width="11.42578125" style="77" bestFit="1" customWidth="1"/>
    <col min="6149" max="6149" width="11" style="77" customWidth="1"/>
    <col min="6150" max="6150" width="10.5703125" style="77" customWidth="1"/>
    <col min="6151" max="6151" width="9.28515625" style="77"/>
    <col min="6152" max="6152" width="11.5703125" style="77" customWidth="1"/>
    <col min="6153" max="6153" width="11.28515625" style="77" customWidth="1"/>
    <col min="6154" max="6154" width="9.28515625" style="77"/>
    <col min="6155" max="6155" width="11.42578125" style="77" customWidth="1"/>
    <col min="6156" max="6159" width="12.28515625" style="77" customWidth="1"/>
    <col min="6160" max="6160" width="9.28515625" style="77"/>
    <col min="6161" max="6161" width="11.28515625" style="77" customWidth="1"/>
    <col min="6162" max="6162" width="11.42578125" style="77" customWidth="1"/>
    <col min="6163" max="6163" width="9.28515625" style="77"/>
    <col min="6164" max="6164" width="11.28515625" style="77" customWidth="1"/>
    <col min="6165" max="6165" width="11.42578125" style="77" customWidth="1"/>
    <col min="6166" max="6166" width="9.28515625" style="77"/>
    <col min="6167" max="6167" width="11.28515625" style="77" customWidth="1"/>
    <col min="6168" max="6168" width="11.42578125" style="77" customWidth="1"/>
    <col min="6169" max="6401" width="9.28515625" style="77"/>
    <col min="6402" max="6402" width="11.28515625" style="77" customWidth="1"/>
    <col min="6403" max="6403" width="53" style="77" customWidth="1"/>
    <col min="6404" max="6404" width="11.42578125" style="77" bestFit="1" customWidth="1"/>
    <col min="6405" max="6405" width="11" style="77" customWidth="1"/>
    <col min="6406" max="6406" width="10.5703125" style="77" customWidth="1"/>
    <col min="6407" max="6407" width="9.28515625" style="77"/>
    <col min="6408" max="6408" width="11.5703125" style="77" customWidth="1"/>
    <col min="6409" max="6409" width="11.28515625" style="77" customWidth="1"/>
    <col min="6410" max="6410" width="9.28515625" style="77"/>
    <col min="6411" max="6411" width="11.42578125" style="77" customWidth="1"/>
    <col min="6412" max="6415" width="12.28515625" style="77" customWidth="1"/>
    <col min="6416" max="6416" width="9.28515625" style="77"/>
    <col min="6417" max="6417" width="11.28515625" style="77" customWidth="1"/>
    <col min="6418" max="6418" width="11.42578125" style="77" customWidth="1"/>
    <col min="6419" max="6419" width="9.28515625" style="77"/>
    <col min="6420" max="6420" width="11.28515625" style="77" customWidth="1"/>
    <col min="6421" max="6421" width="11.42578125" style="77" customWidth="1"/>
    <col min="6422" max="6422" width="9.28515625" style="77"/>
    <col min="6423" max="6423" width="11.28515625" style="77" customWidth="1"/>
    <col min="6424" max="6424" width="11.42578125" style="77" customWidth="1"/>
    <col min="6425" max="6657" width="9.28515625" style="77"/>
    <col min="6658" max="6658" width="11.28515625" style="77" customWidth="1"/>
    <col min="6659" max="6659" width="53" style="77" customWidth="1"/>
    <col min="6660" max="6660" width="11.42578125" style="77" bestFit="1" customWidth="1"/>
    <col min="6661" max="6661" width="11" style="77" customWidth="1"/>
    <col min="6662" max="6662" width="10.5703125" style="77" customWidth="1"/>
    <col min="6663" max="6663" width="9.28515625" style="77"/>
    <col min="6664" max="6664" width="11.5703125" style="77" customWidth="1"/>
    <col min="6665" max="6665" width="11.28515625" style="77" customWidth="1"/>
    <col min="6666" max="6666" width="9.28515625" style="77"/>
    <col min="6667" max="6667" width="11.42578125" style="77" customWidth="1"/>
    <col min="6668" max="6671" width="12.28515625" style="77" customWidth="1"/>
    <col min="6672" max="6672" width="9.28515625" style="77"/>
    <col min="6673" max="6673" width="11.28515625" style="77" customWidth="1"/>
    <col min="6674" max="6674" width="11.42578125" style="77" customWidth="1"/>
    <col min="6675" max="6675" width="9.28515625" style="77"/>
    <col min="6676" max="6676" width="11.28515625" style="77" customWidth="1"/>
    <col min="6677" max="6677" width="11.42578125" style="77" customWidth="1"/>
    <col min="6678" max="6678" width="9.28515625" style="77"/>
    <col min="6679" max="6679" width="11.28515625" style="77" customWidth="1"/>
    <col min="6680" max="6680" width="11.42578125" style="77" customWidth="1"/>
    <col min="6681" max="6913" width="9.28515625" style="77"/>
    <col min="6914" max="6914" width="11.28515625" style="77" customWidth="1"/>
    <col min="6915" max="6915" width="53" style="77" customWidth="1"/>
    <col min="6916" max="6916" width="11.42578125" style="77" bestFit="1" customWidth="1"/>
    <col min="6917" max="6917" width="11" style="77" customWidth="1"/>
    <col min="6918" max="6918" width="10.5703125" style="77" customWidth="1"/>
    <col min="6919" max="6919" width="9.28515625" style="77"/>
    <col min="6920" max="6920" width="11.5703125" style="77" customWidth="1"/>
    <col min="6921" max="6921" width="11.28515625" style="77" customWidth="1"/>
    <col min="6922" max="6922" width="9.28515625" style="77"/>
    <col min="6923" max="6923" width="11.42578125" style="77" customWidth="1"/>
    <col min="6924" max="6927" width="12.28515625" style="77" customWidth="1"/>
    <col min="6928" max="6928" width="9.28515625" style="77"/>
    <col min="6929" max="6929" width="11.28515625" style="77" customWidth="1"/>
    <col min="6930" max="6930" width="11.42578125" style="77" customWidth="1"/>
    <col min="6931" max="6931" width="9.28515625" style="77"/>
    <col min="6932" max="6932" width="11.28515625" style="77" customWidth="1"/>
    <col min="6933" max="6933" width="11.42578125" style="77" customWidth="1"/>
    <col min="6934" max="6934" width="9.28515625" style="77"/>
    <col min="6935" max="6935" width="11.28515625" style="77" customWidth="1"/>
    <col min="6936" max="6936" width="11.42578125" style="77" customWidth="1"/>
    <col min="6937" max="7169" width="9.28515625" style="77"/>
    <col min="7170" max="7170" width="11.28515625" style="77" customWidth="1"/>
    <col min="7171" max="7171" width="53" style="77" customWidth="1"/>
    <col min="7172" max="7172" width="11.42578125" style="77" bestFit="1" customWidth="1"/>
    <col min="7173" max="7173" width="11" style="77" customWidth="1"/>
    <col min="7174" max="7174" width="10.5703125" style="77" customWidth="1"/>
    <col min="7175" max="7175" width="9.28515625" style="77"/>
    <col min="7176" max="7176" width="11.5703125" style="77" customWidth="1"/>
    <col min="7177" max="7177" width="11.28515625" style="77" customWidth="1"/>
    <col min="7178" max="7178" width="9.28515625" style="77"/>
    <col min="7179" max="7179" width="11.42578125" style="77" customWidth="1"/>
    <col min="7180" max="7183" width="12.28515625" style="77" customWidth="1"/>
    <col min="7184" max="7184" width="9.28515625" style="77"/>
    <col min="7185" max="7185" width="11.28515625" style="77" customWidth="1"/>
    <col min="7186" max="7186" width="11.42578125" style="77" customWidth="1"/>
    <col min="7187" max="7187" width="9.28515625" style="77"/>
    <col min="7188" max="7188" width="11.28515625" style="77" customWidth="1"/>
    <col min="7189" max="7189" width="11.42578125" style="77" customWidth="1"/>
    <col min="7190" max="7190" width="9.28515625" style="77"/>
    <col min="7191" max="7191" width="11.28515625" style="77" customWidth="1"/>
    <col min="7192" max="7192" width="11.42578125" style="77" customWidth="1"/>
    <col min="7193" max="7425" width="9.28515625" style="77"/>
    <col min="7426" max="7426" width="11.28515625" style="77" customWidth="1"/>
    <col min="7427" max="7427" width="53" style="77" customWidth="1"/>
    <col min="7428" max="7428" width="11.42578125" style="77" bestFit="1" customWidth="1"/>
    <col min="7429" max="7429" width="11" style="77" customWidth="1"/>
    <col min="7430" max="7430" width="10.5703125" style="77" customWidth="1"/>
    <col min="7431" max="7431" width="9.28515625" style="77"/>
    <col min="7432" max="7432" width="11.5703125" style="77" customWidth="1"/>
    <col min="7433" max="7433" width="11.28515625" style="77" customWidth="1"/>
    <col min="7434" max="7434" width="9.28515625" style="77"/>
    <col min="7435" max="7435" width="11.42578125" style="77" customWidth="1"/>
    <col min="7436" max="7439" width="12.28515625" style="77" customWidth="1"/>
    <col min="7440" max="7440" width="9.28515625" style="77"/>
    <col min="7441" max="7441" width="11.28515625" style="77" customWidth="1"/>
    <col min="7442" max="7442" width="11.42578125" style="77" customWidth="1"/>
    <col min="7443" max="7443" width="9.28515625" style="77"/>
    <col min="7444" max="7444" width="11.28515625" style="77" customWidth="1"/>
    <col min="7445" max="7445" width="11.42578125" style="77" customWidth="1"/>
    <col min="7446" max="7446" width="9.28515625" style="77"/>
    <col min="7447" max="7447" width="11.28515625" style="77" customWidth="1"/>
    <col min="7448" max="7448" width="11.42578125" style="77" customWidth="1"/>
    <col min="7449" max="7681" width="9.28515625" style="77"/>
    <col min="7682" max="7682" width="11.28515625" style="77" customWidth="1"/>
    <col min="7683" max="7683" width="53" style="77" customWidth="1"/>
    <col min="7684" max="7684" width="11.42578125" style="77" bestFit="1" customWidth="1"/>
    <col min="7685" max="7685" width="11" style="77" customWidth="1"/>
    <col min="7686" max="7686" width="10.5703125" style="77" customWidth="1"/>
    <col min="7687" max="7687" width="9.28515625" style="77"/>
    <col min="7688" max="7688" width="11.5703125" style="77" customWidth="1"/>
    <col min="7689" max="7689" width="11.28515625" style="77" customWidth="1"/>
    <col min="7690" max="7690" width="9.28515625" style="77"/>
    <col min="7691" max="7691" width="11.42578125" style="77" customWidth="1"/>
    <col min="7692" max="7695" width="12.28515625" style="77" customWidth="1"/>
    <col min="7696" max="7696" width="9.28515625" style="77"/>
    <col min="7697" max="7697" width="11.28515625" style="77" customWidth="1"/>
    <col min="7698" max="7698" width="11.42578125" style="77" customWidth="1"/>
    <col min="7699" max="7699" width="9.28515625" style="77"/>
    <col min="7700" max="7700" width="11.28515625" style="77" customWidth="1"/>
    <col min="7701" max="7701" width="11.42578125" style="77" customWidth="1"/>
    <col min="7702" max="7702" width="9.28515625" style="77"/>
    <col min="7703" max="7703" width="11.28515625" style="77" customWidth="1"/>
    <col min="7704" max="7704" width="11.42578125" style="77" customWidth="1"/>
    <col min="7705" max="7937" width="9.28515625" style="77"/>
    <col min="7938" max="7938" width="11.28515625" style="77" customWidth="1"/>
    <col min="7939" max="7939" width="53" style="77" customWidth="1"/>
    <col min="7940" max="7940" width="11.42578125" style="77" bestFit="1" customWidth="1"/>
    <col min="7941" max="7941" width="11" style="77" customWidth="1"/>
    <col min="7942" max="7942" width="10.5703125" style="77" customWidth="1"/>
    <col min="7943" max="7943" width="9.28515625" style="77"/>
    <col min="7944" max="7944" width="11.5703125" style="77" customWidth="1"/>
    <col min="7945" max="7945" width="11.28515625" style="77" customWidth="1"/>
    <col min="7946" max="7946" width="9.28515625" style="77"/>
    <col min="7947" max="7947" width="11.42578125" style="77" customWidth="1"/>
    <col min="7948" max="7951" width="12.28515625" style="77" customWidth="1"/>
    <col min="7952" max="7952" width="9.28515625" style="77"/>
    <col min="7953" max="7953" width="11.28515625" style="77" customWidth="1"/>
    <col min="7954" max="7954" width="11.42578125" style="77" customWidth="1"/>
    <col min="7955" max="7955" width="9.28515625" style="77"/>
    <col min="7956" max="7956" width="11.28515625" style="77" customWidth="1"/>
    <col min="7957" max="7957" width="11.42578125" style="77" customWidth="1"/>
    <col min="7958" max="7958" width="9.28515625" style="77"/>
    <col min="7959" max="7959" width="11.28515625" style="77" customWidth="1"/>
    <col min="7960" max="7960" width="11.42578125" style="77" customWidth="1"/>
    <col min="7961" max="8193" width="9.28515625" style="77"/>
    <col min="8194" max="8194" width="11.28515625" style="77" customWidth="1"/>
    <col min="8195" max="8195" width="53" style="77" customWidth="1"/>
    <col min="8196" max="8196" width="11.42578125" style="77" bestFit="1" customWidth="1"/>
    <col min="8197" max="8197" width="11" style="77" customWidth="1"/>
    <col min="8198" max="8198" width="10.5703125" style="77" customWidth="1"/>
    <col min="8199" max="8199" width="9.28515625" style="77"/>
    <col min="8200" max="8200" width="11.5703125" style="77" customWidth="1"/>
    <col min="8201" max="8201" width="11.28515625" style="77" customWidth="1"/>
    <col min="8202" max="8202" width="9.28515625" style="77"/>
    <col min="8203" max="8203" width="11.42578125" style="77" customWidth="1"/>
    <col min="8204" max="8207" width="12.28515625" style="77" customWidth="1"/>
    <col min="8208" max="8208" width="9.28515625" style="77"/>
    <col min="8209" max="8209" width="11.28515625" style="77" customWidth="1"/>
    <col min="8210" max="8210" width="11.42578125" style="77" customWidth="1"/>
    <col min="8211" max="8211" width="9.28515625" style="77"/>
    <col min="8212" max="8212" width="11.28515625" style="77" customWidth="1"/>
    <col min="8213" max="8213" width="11.42578125" style="77" customWidth="1"/>
    <col min="8214" max="8214" width="9.28515625" style="77"/>
    <col min="8215" max="8215" width="11.28515625" style="77" customWidth="1"/>
    <col min="8216" max="8216" width="11.42578125" style="77" customWidth="1"/>
    <col min="8217" max="8449" width="9.28515625" style="77"/>
    <col min="8450" max="8450" width="11.28515625" style="77" customWidth="1"/>
    <col min="8451" max="8451" width="53" style="77" customWidth="1"/>
    <col min="8452" max="8452" width="11.42578125" style="77" bestFit="1" customWidth="1"/>
    <col min="8453" max="8453" width="11" style="77" customWidth="1"/>
    <col min="8454" max="8454" width="10.5703125" style="77" customWidth="1"/>
    <col min="8455" max="8455" width="9.28515625" style="77"/>
    <col min="8456" max="8456" width="11.5703125" style="77" customWidth="1"/>
    <col min="8457" max="8457" width="11.28515625" style="77" customWidth="1"/>
    <col min="8458" max="8458" width="9.28515625" style="77"/>
    <col min="8459" max="8459" width="11.42578125" style="77" customWidth="1"/>
    <col min="8460" max="8463" width="12.28515625" style="77" customWidth="1"/>
    <col min="8464" max="8464" width="9.28515625" style="77"/>
    <col min="8465" max="8465" width="11.28515625" style="77" customWidth="1"/>
    <col min="8466" max="8466" width="11.42578125" style="77" customWidth="1"/>
    <col min="8467" max="8467" width="9.28515625" style="77"/>
    <col min="8468" max="8468" width="11.28515625" style="77" customWidth="1"/>
    <col min="8469" max="8469" width="11.42578125" style="77" customWidth="1"/>
    <col min="8470" max="8470" width="9.28515625" style="77"/>
    <col min="8471" max="8471" width="11.28515625" style="77" customWidth="1"/>
    <col min="8472" max="8472" width="11.42578125" style="77" customWidth="1"/>
    <col min="8473" max="8705" width="9.28515625" style="77"/>
    <col min="8706" max="8706" width="11.28515625" style="77" customWidth="1"/>
    <col min="8707" max="8707" width="53" style="77" customWidth="1"/>
    <col min="8708" max="8708" width="11.42578125" style="77" bestFit="1" customWidth="1"/>
    <col min="8709" max="8709" width="11" style="77" customWidth="1"/>
    <col min="8710" max="8710" width="10.5703125" style="77" customWidth="1"/>
    <col min="8711" max="8711" width="9.28515625" style="77"/>
    <col min="8712" max="8712" width="11.5703125" style="77" customWidth="1"/>
    <col min="8713" max="8713" width="11.28515625" style="77" customWidth="1"/>
    <col min="8714" max="8714" width="9.28515625" style="77"/>
    <col min="8715" max="8715" width="11.42578125" style="77" customWidth="1"/>
    <col min="8716" max="8719" width="12.28515625" style="77" customWidth="1"/>
    <col min="8720" max="8720" width="9.28515625" style="77"/>
    <col min="8721" max="8721" width="11.28515625" style="77" customWidth="1"/>
    <col min="8722" max="8722" width="11.42578125" style="77" customWidth="1"/>
    <col min="8723" max="8723" width="9.28515625" style="77"/>
    <col min="8724" max="8724" width="11.28515625" style="77" customWidth="1"/>
    <col min="8725" max="8725" width="11.42578125" style="77" customWidth="1"/>
    <col min="8726" max="8726" width="9.28515625" style="77"/>
    <col min="8727" max="8727" width="11.28515625" style="77" customWidth="1"/>
    <col min="8728" max="8728" width="11.42578125" style="77" customWidth="1"/>
    <col min="8729" max="8961" width="9.28515625" style="77"/>
    <col min="8962" max="8962" width="11.28515625" style="77" customWidth="1"/>
    <col min="8963" max="8963" width="53" style="77" customWidth="1"/>
    <col min="8964" max="8964" width="11.42578125" style="77" bestFit="1" customWidth="1"/>
    <col min="8965" max="8965" width="11" style="77" customWidth="1"/>
    <col min="8966" max="8966" width="10.5703125" style="77" customWidth="1"/>
    <col min="8967" max="8967" width="9.28515625" style="77"/>
    <col min="8968" max="8968" width="11.5703125" style="77" customWidth="1"/>
    <col min="8969" max="8969" width="11.28515625" style="77" customWidth="1"/>
    <col min="8970" max="8970" width="9.28515625" style="77"/>
    <col min="8971" max="8971" width="11.42578125" style="77" customWidth="1"/>
    <col min="8972" max="8975" width="12.28515625" style="77" customWidth="1"/>
    <col min="8976" max="8976" width="9.28515625" style="77"/>
    <col min="8977" max="8977" width="11.28515625" style="77" customWidth="1"/>
    <col min="8978" max="8978" width="11.42578125" style="77" customWidth="1"/>
    <col min="8979" max="8979" width="9.28515625" style="77"/>
    <col min="8980" max="8980" width="11.28515625" style="77" customWidth="1"/>
    <col min="8981" max="8981" width="11.42578125" style="77" customWidth="1"/>
    <col min="8982" max="8982" width="9.28515625" style="77"/>
    <col min="8983" max="8983" width="11.28515625" style="77" customWidth="1"/>
    <col min="8984" max="8984" width="11.42578125" style="77" customWidth="1"/>
    <col min="8985" max="9217" width="9.28515625" style="77"/>
    <col min="9218" max="9218" width="11.28515625" style="77" customWidth="1"/>
    <col min="9219" max="9219" width="53" style="77" customWidth="1"/>
    <col min="9220" max="9220" width="11.42578125" style="77" bestFit="1" customWidth="1"/>
    <col min="9221" max="9221" width="11" style="77" customWidth="1"/>
    <col min="9222" max="9222" width="10.5703125" style="77" customWidth="1"/>
    <col min="9223" max="9223" width="9.28515625" style="77"/>
    <col min="9224" max="9224" width="11.5703125" style="77" customWidth="1"/>
    <col min="9225" max="9225" width="11.28515625" style="77" customWidth="1"/>
    <col min="9226" max="9226" width="9.28515625" style="77"/>
    <col min="9227" max="9227" width="11.42578125" style="77" customWidth="1"/>
    <col min="9228" max="9231" width="12.28515625" style="77" customWidth="1"/>
    <col min="9232" max="9232" width="9.28515625" style="77"/>
    <col min="9233" max="9233" width="11.28515625" style="77" customWidth="1"/>
    <col min="9234" max="9234" width="11.42578125" style="77" customWidth="1"/>
    <col min="9235" max="9235" width="9.28515625" style="77"/>
    <col min="9236" max="9236" width="11.28515625" style="77" customWidth="1"/>
    <col min="9237" max="9237" width="11.42578125" style="77" customWidth="1"/>
    <col min="9238" max="9238" width="9.28515625" style="77"/>
    <col min="9239" max="9239" width="11.28515625" style="77" customWidth="1"/>
    <col min="9240" max="9240" width="11.42578125" style="77" customWidth="1"/>
    <col min="9241" max="9473" width="9.28515625" style="77"/>
    <col min="9474" max="9474" width="11.28515625" style="77" customWidth="1"/>
    <col min="9475" max="9475" width="53" style="77" customWidth="1"/>
    <col min="9476" max="9476" width="11.42578125" style="77" bestFit="1" customWidth="1"/>
    <col min="9477" max="9477" width="11" style="77" customWidth="1"/>
    <col min="9478" max="9478" width="10.5703125" style="77" customWidth="1"/>
    <col min="9479" max="9479" width="9.28515625" style="77"/>
    <col min="9480" max="9480" width="11.5703125" style="77" customWidth="1"/>
    <col min="9481" max="9481" width="11.28515625" style="77" customWidth="1"/>
    <col min="9482" max="9482" width="9.28515625" style="77"/>
    <col min="9483" max="9483" width="11.42578125" style="77" customWidth="1"/>
    <col min="9484" max="9487" width="12.28515625" style="77" customWidth="1"/>
    <col min="9488" max="9488" width="9.28515625" style="77"/>
    <col min="9489" max="9489" width="11.28515625" style="77" customWidth="1"/>
    <col min="9490" max="9490" width="11.42578125" style="77" customWidth="1"/>
    <col min="9491" max="9491" width="9.28515625" style="77"/>
    <col min="9492" max="9492" width="11.28515625" style="77" customWidth="1"/>
    <col min="9493" max="9493" width="11.42578125" style="77" customWidth="1"/>
    <col min="9494" max="9494" width="9.28515625" style="77"/>
    <col min="9495" max="9495" width="11.28515625" style="77" customWidth="1"/>
    <col min="9496" max="9496" width="11.42578125" style="77" customWidth="1"/>
    <col min="9497" max="9729" width="9.28515625" style="77"/>
    <col min="9730" max="9730" width="11.28515625" style="77" customWidth="1"/>
    <col min="9731" max="9731" width="53" style="77" customWidth="1"/>
    <col min="9732" max="9732" width="11.42578125" style="77" bestFit="1" customWidth="1"/>
    <col min="9733" max="9733" width="11" style="77" customWidth="1"/>
    <col min="9734" max="9734" width="10.5703125" style="77" customWidth="1"/>
    <col min="9735" max="9735" width="9.28515625" style="77"/>
    <col min="9736" max="9736" width="11.5703125" style="77" customWidth="1"/>
    <col min="9737" max="9737" width="11.28515625" style="77" customWidth="1"/>
    <col min="9738" max="9738" width="9.28515625" style="77"/>
    <col min="9739" max="9739" width="11.42578125" style="77" customWidth="1"/>
    <col min="9740" max="9743" width="12.28515625" style="77" customWidth="1"/>
    <col min="9744" max="9744" width="9.28515625" style="77"/>
    <col min="9745" max="9745" width="11.28515625" style="77" customWidth="1"/>
    <col min="9746" max="9746" width="11.42578125" style="77" customWidth="1"/>
    <col min="9747" max="9747" width="9.28515625" style="77"/>
    <col min="9748" max="9748" width="11.28515625" style="77" customWidth="1"/>
    <col min="9749" max="9749" width="11.42578125" style="77" customWidth="1"/>
    <col min="9750" max="9750" width="9.28515625" style="77"/>
    <col min="9751" max="9751" width="11.28515625" style="77" customWidth="1"/>
    <col min="9752" max="9752" width="11.42578125" style="77" customWidth="1"/>
    <col min="9753" max="9985" width="9.28515625" style="77"/>
    <col min="9986" max="9986" width="11.28515625" style="77" customWidth="1"/>
    <col min="9987" max="9987" width="53" style="77" customWidth="1"/>
    <col min="9988" max="9988" width="11.42578125" style="77" bestFit="1" customWidth="1"/>
    <col min="9989" max="9989" width="11" style="77" customWidth="1"/>
    <col min="9990" max="9990" width="10.5703125" style="77" customWidth="1"/>
    <col min="9991" max="9991" width="9.28515625" style="77"/>
    <col min="9992" max="9992" width="11.5703125" style="77" customWidth="1"/>
    <col min="9993" max="9993" width="11.28515625" style="77" customWidth="1"/>
    <col min="9994" max="9994" width="9.28515625" style="77"/>
    <col min="9995" max="9995" width="11.42578125" style="77" customWidth="1"/>
    <col min="9996" max="9999" width="12.28515625" style="77" customWidth="1"/>
    <col min="10000" max="10000" width="9.28515625" style="77"/>
    <col min="10001" max="10001" width="11.28515625" style="77" customWidth="1"/>
    <col min="10002" max="10002" width="11.42578125" style="77" customWidth="1"/>
    <col min="10003" max="10003" width="9.28515625" style="77"/>
    <col min="10004" max="10004" width="11.28515625" style="77" customWidth="1"/>
    <col min="10005" max="10005" width="11.42578125" style="77" customWidth="1"/>
    <col min="10006" max="10006" width="9.28515625" style="77"/>
    <col min="10007" max="10007" width="11.28515625" style="77" customWidth="1"/>
    <col min="10008" max="10008" width="11.42578125" style="77" customWidth="1"/>
    <col min="10009" max="10241" width="9.28515625" style="77"/>
    <col min="10242" max="10242" width="11.28515625" style="77" customWidth="1"/>
    <col min="10243" max="10243" width="53" style="77" customWidth="1"/>
    <col min="10244" max="10244" width="11.42578125" style="77" bestFit="1" customWidth="1"/>
    <col min="10245" max="10245" width="11" style="77" customWidth="1"/>
    <col min="10246" max="10246" width="10.5703125" style="77" customWidth="1"/>
    <col min="10247" max="10247" width="9.28515625" style="77"/>
    <col min="10248" max="10248" width="11.5703125" style="77" customWidth="1"/>
    <col min="10249" max="10249" width="11.28515625" style="77" customWidth="1"/>
    <col min="10250" max="10250" width="9.28515625" style="77"/>
    <col min="10251" max="10251" width="11.42578125" style="77" customWidth="1"/>
    <col min="10252" max="10255" width="12.28515625" style="77" customWidth="1"/>
    <col min="10256" max="10256" width="9.28515625" style="77"/>
    <col min="10257" max="10257" width="11.28515625" style="77" customWidth="1"/>
    <col min="10258" max="10258" width="11.42578125" style="77" customWidth="1"/>
    <col min="10259" max="10259" width="9.28515625" style="77"/>
    <col min="10260" max="10260" width="11.28515625" style="77" customWidth="1"/>
    <col min="10261" max="10261" width="11.42578125" style="77" customWidth="1"/>
    <col min="10262" max="10262" width="9.28515625" style="77"/>
    <col min="10263" max="10263" width="11.28515625" style="77" customWidth="1"/>
    <col min="10264" max="10264" width="11.42578125" style="77" customWidth="1"/>
    <col min="10265" max="10497" width="9.28515625" style="77"/>
    <col min="10498" max="10498" width="11.28515625" style="77" customWidth="1"/>
    <col min="10499" max="10499" width="53" style="77" customWidth="1"/>
    <col min="10500" max="10500" width="11.42578125" style="77" bestFit="1" customWidth="1"/>
    <col min="10501" max="10501" width="11" style="77" customWidth="1"/>
    <col min="10502" max="10502" width="10.5703125" style="77" customWidth="1"/>
    <col min="10503" max="10503" width="9.28515625" style="77"/>
    <col min="10504" max="10504" width="11.5703125" style="77" customWidth="1"/>
    <col min="10505" max="10505" width="11.28515625" style="77" customWidth="1"/>
    <col min="10506" max="10506" width="9.28515625" style="77"/>
    <col min="10507" max="10507" width="11.42578125" style="77" customWidth="1"/>
    <col min="10508" max="10511" width="12.28515625" style="77" customWidth="1"/>
    <col min="10512" max="10512" width="9.28515625" style="77"/>
    <col min="10513" max="10513" width="11.28515625" style="77" customWidth="1"/>
    <col min="10514" max="10514" width="11.42578125" style="77" customWidth="1"/>
    <col min="10515" max="10515" width="9.28515625" style="77"/>
    <col min="10516" max="10516" width="11.28515625" style="77" customWidth="1"/>
    <col min="10517" max="10517" width="11.42578125" style="77" customWidth="1"/>
    <col min="10518" max="10518" width="9.28515625" style="77"/>
    <col min="10519" max="10519" width="11.28515625" style="77" customWidth="1"/>
    <col min="10520" max="10520" width="11.42578125" style="77" customWidth="1"/>
    <col min="10521" max="10753" width="9.28515625" style="77"/>
    <col min="10754" max="10754" width="11.28515625" style="77" customWidth="1"/>
    <col min="10755" max="10755" width="53" style="77" customWidth="1"/>
    <col min="10756" max="10756" width="11.42578125" style="77" bestFit="1" customWidth="1"/>
    <col min="10757" max="10757" width="11" style="77" customWidth="1"/>
    <col min="10758" max="10758" width="10.5703125" style="77" customWidth="1"/>
    <col min="10759" max="10759" width="9.28515625" style="77"/>
    <col min="10760" max="10760" width="11.5703125" style="77" customWidth="1"/>
    <col min="10761" max="10761" width="11.28515625" style="77" customWidth="1"/>
    <col min="10762" max="10762" width="9.28515625" style="77"/>
    <col min="10763" max="10763" width="11.42578125" style="77" customWidth="1"/>
    <col min="10764" max="10767" width="12.28515625" style="77" customWidth="1"/>
    <col min="10768" max="10768" width="9.28515625" style="77"/>
    <col min="10769" max="10769" width="11.28515625" style="77" customWidth="1"/>
    <col min="10770" max="10770" width="11.42578125" style="77" customWidth="1"/>
    <col min="10771" max="10771" width="9.28515625" style="77"/>
    <col min="10772" max="10772" width="11.28515625" style="77" customWidth="1"/>
    <col min="10773" max="10773" width="11.42578125" style="77" customWidth="1"/>
    <col min="10774" max="10774" width="9.28515625" style="77"/>
    <col min="10775" max="10775" width="11.28515625" style="77" customWidth="1"/>
    <col min="10776" max="10776" width="11.42578125" style="77" customWidth="1"/>
    <col min="10777" max="11009" width="9.28515625" style="77"/>
    <col min="11010" max="11010" width="11.28515625" style="77" customWidth="1"/>
    <col min="11011" max="11011" width="53" style="77" customWidth="1"/>
    <col min="11012" max="11012" width="11.42578125" style="77" bestFit="1" customWidth="1"/>
    <col min="11013" max="11013" width="11" style="77" customWidth="1"/>
    <col min="11014" max="11014" width="10.5703125" style="77" customWidth="1"/>
    <col min="11015" max="11015" width="9.28515625" style="77"/>
    <col min="11016" max="11016" width="11.5703125" style="77" customWidth="1"/>
    <col min="11017" max="11017" width="11.28515625" style="77" customWidth="1"/>
    <col min="11018" max="11018" width="9.28515625" style="77"/>
    <col min="11019" max="11019" width="11.42578125" style="77" customWidth="1"/>
    <col min="11020" max="11023" width="12.28515625" style="77" customWidth="1"/>
    <col min="11024" max="11024" width="9.28515625" style="77"/>
    <col min="11025" max="11025" width="11.28515625" style="77" customWidth="1"/>
    <col min="11026" max="11026" width="11.42578125" style="77" customWidth="1"/>
    <col min="11027" max="11027" width="9.28515625" style="77"/>
    <col min="11028" max="11028" width="11.28515625" style="77" customWidth="1"/>
    <col min="11029" max="11029" width="11.42578125" style="77" customWidth="1"/>
    <col min="11030" max="11030" width="9.28515625" style="77"/>
    <col min="11031" max="11031" width="11.28515625" style="77" customWidth="1"/>
    <col min="11032" max="11032" width="11.42578125" style="77" customWidth="1"/>
    <col min="11033" max="11265" width="9.28515625" style="77"/>
    <col min="11266" max="11266" width="11.28515625" style="77" customWidth="1"/>
    <col min="11267" max="11267" width="53" style="77" customWidth="1"/>
    <col min="11268" max="11268" width="11.42578125" style="77" bestFit="1" customWidth="1"/>
    <col min="11269" max="11269" width="11" style="77" customWidth="1"/>
    <col min="11270" max="11270" width="10.5703125" style="77" customWidth="1"/>
    <col min="11271" max="11271" width="9.28515625" style="77"/>
    <col min="11272" max="11272" width="11.5703125" style="77" customWidth="1"/>
    <col min="11273" max="11273" width="11.28515625" style="77" customWidth="1"/>
    <col min="11274" max="11274" width="9.28515625" style="77"/>
    <col min="11275" max="11275" width="11.42578125" style="77" customWidth="1"/>
    <col min="11276" max="11279" width="12.28515625" style="77" customWidth="1"/>
    <col min="11280" max="11280" width="9.28515625" style="77"/>
    <col min="11281" max="11281" width="11.28515625" style="77" customWidth="1"/>
    <col min="11282" max="11282" width="11.42578125" style="77" customWidth="1"/>
    <col min="11283" max="11283" width="9.28515625" style="77"/>
    <col min="11284" max="11284" width="11.28515625" style="77" customWidth="1"/>
    <col min="11285" max="11285" width="11.42578125" style="77" customWidth="1"/>
    <col min="11286" max="11286" width="9.28515625" style="77"/>
    <col min="11287" max="11287" width="11.28515625" style="77" customWidth="1"/>
    <col min="11288" max="11288" width="11.42578125" style="77" customWidth="1"/>
    <col min="11289" max="11521" width="9.28515625" style="77"/>
    <col min="11522" max="11522" width="11.28515625" style="77" customWidth="1"/>
    <col min="11523" max="11523" width="53" style="77" customWidth="1"/>
    <col min="11524" max="11524" width="11.42578125" style="77" bestFit="1" customWidth="1"/>
    <col min="11525" max="11525" width="11" style="77" customWidth="1"/>
    <col min="11526" max="11526" width="10.5703125" style="77" customWidth="1"/>
    <col min="11527" max="11527" width="9.28515625" style="77"/>
    <col min="11528" max="11528" width="11.5703125" style="77" customWidth="1"/>
    <col min="11529" max="11529" width="11.28515625" style="77" customWidth="1"/>
    <col min="11530" max="11530" width="9.28515625" style="77"/>
    <col min="11531" max="11531" width="11.42578125" style="77" customWidth="1"/>
    <col min="11532" max="11535" width="12.28515625" style="77" customWidth="1"/>
    <col min="11536" max="11536" width="9.28515625" style="77"/>
    <col min="11537" max="11537" width="11.28515625" style="77" customWidth="1"/>
    <col min="11538" max="11538" width="11.42578125" style="77" customWidth="1"/>
    <col min="11539" max="11539" width="9.28515625" style="77"/>
    <col min="11540" max="11540" width="11.28515625" style="77" customWidth="1"/>
    <col min="11541" max="11541" width="11.42578125" style="77" customWidth="1"/>
    <col min="11542" max="11542" width="9.28515625" style="77"/>
    <col min="11543" max="11543" width="11.28515625" style="77" customWidth="1"/>
    <col min="11544" max="11544" width="11.42578125" style="77" customWidth="1"/>
    <col min="11545" max="11777" width="9.28515625" style="77"/>
    <col min="11778" max="11778" width="11.28515625" style="77" customWidth="1"/>
    <col min="11779" max="11779" width="53" style="77" customWidth="1"/>
    <col min="11780" max="11780" width="11.42578125" style="77" bestFit="1" customWidth="1"/>
    <col min="11781" max="11781" width="11" style="77" customWidth="1"/>
    <col min="11782" max="11782" width="10.5703125" style="77" customWidth="1"/>
    <col min="11783" max="11783" width="9.28515625" style="77"/>
    <col min="11784" max="11784" width="11.5703125" style="77" customWidth="1"/>
    <col min="11785" max="11785" width="11.28515625" style="77" customWidth="1"/>
    <col min="11786" max="11786" width="9.28515625" style="77"/>
    <col min="11787" max="11787" width="11.42578125" style="77" customWidth="1"/>
    <col min="11788" max="11791" width="12.28515625" style="77" customWidth="1"/>
    <col min="11792" max="11792" width="9.28515625" style="77"/>
    <col min="11793" max="11793" width="11.28515625" style="77" customWidth="1"/>
    <col min="11794" max="11794" width="11.42578125" style="77" customWidth="1"/>
    <col min="11795" max="11795" width="9.28515625" style="77"/>
    <col min="11796" max="11796" width="11.28515625" style="77" customWidth="1"/>
    <col min="11797" max="11797" width="11.42578125" style="77" customWidth="1"/>
    <col min="11798" max="11798" width="9.28515625" style="77"/>
    <col min="11799" max="11799" width="11.28515625" style="77" customWidth="1"/>
    <col min="11800" max="11800" width="11.42578125" style="77" customWidth="1"/>
    <col min="11801" max="12033" width="9.28515625" style="77"/>
    <col min="12034" max="12034" width="11.28515625" style="77" customWidth="1"/>
    <col min="12035" max="12035" width="53" style="77" customWidth="1"/>
    <col min="12036" max="12036" width="11.42578125" style="77" bestFit="1" customWidth="1"/>
    <col min="12037" max="12037" width="11" style="77" customWidth="1"/>
    <col min="12038" max="12038" width="10.5703125" style="77" customWidth="1"/>
    <col min="12039" max="12039" width="9.28515625" style="77"/>
    <col min="12040" max="12040" width="11.5703125" style="77" customWidth="1"/>
    <col min="12041" max="12041" width="11.28515625" style="77" customWidth="1"/>
    <col min="12042" max="12042" width="9.28515625" style="77"/>
    <col min="12043" max="12043" width="11.42578125" style="77" customWidth="1"/>
    <col min="12044" max="12047" width="12.28515625" style="77" customWidth="1"/>
    <col min="12048" max="12048" width="9.28515625" style="77"/>
    <col min="12049" max="12049" width="11.28515625" style="77" customWidth="1"/>
    <col min="12050" max="12050" width="11.42578125" style="77" customWidth="1"/>
    <col min="12051" max="12051" width="9.28515625" style="77"/>
    <col min="12052" max="12052" width="11.28515625" style="77" customWidth="1"/>
    <col min="12053" max="12053" width="11.42578125" style="77" customWidth="1"/>
    <col min="12054" max="12054" width="9.28515625" style="77"/>
    <col min="12055" max="12055" width="11.28515625" style="77" customWidth="1"/>
    <col min="12056" max="12056" width="11.42578125" style="77" customWidth="1"/>
    <col min="12057" max="12289" width="9.28515625" style="77"/>
    <col min="12290" max="12290" width="11.28515625" style="77" customWidth="1"/>
    <col min="12291" max="12291" width="53" style="77" customWidth="1"/>
    <col min="12292" max="12292" width="11.42578125" style="77" bestFit="1" customWidth="1"/>
    <col min="12293" max="12293" width="11" style="77" customWidth="1"/>
    <col min="12294" max="12294" width="10.5703125" style="77" customWidth="1"/>
    <col min="12295" max="12295" width="9.28515625" style="77"/>
    <col min="12296" max="12296" width="11.5703125" style="77" customWidth="1"/>
    <col min="12297" max="12297" width="11.28515625" style="77" customWidth="1"/>
    <col min="12298" max="12298" width="9.28515625" style="77"/>
    <col min="12299" max="12299" width="11.42578125" style="77" customWidth="1"/>
    <col min="12300" max="12303" width="12.28515625" style="77" customWidth="1"/>
    <col min="12304" max="12304" width="9.28515625" style="77"/>
    <col min="12305" max="12305" width="11.28515625" style="77" customWidth="1"/>
    <col min="12306" max="12306" width="11.42578125" style="77" customWidth="1"/>
    <col min="12307" max="12307" width="9.28515625" style="77"/>
    <col min="12308" max="12308" width="11.28515625" style="77" customWidth="1"/>
    <col min="12309" max="12309" width="11.42578125" style="77" customWidth="1"/>
    <col min="12310" max="12310" width="9.28515625" style="77"/>
    <col min="12311" max="12311" width="11.28515625" style="77" customWidth="1"/>
    <col min="12312" max="12312" width="11.42578125" style="77" customWidth="1"/>
    <col min="12313" max="12545" width="9.28515625" style="77"/>
    <col min="12546" max="12546" width="11.28515625" style="77" customWidth="1"/>
    <col min="12547" max="12547" width="53" style="77" customWidth="1"/>
    <col min="12548" max="12548" width="11.42578125" style="77" bestFit="1" customWidth="1"/>
    <col min="12549" max="12549" width="11" style="77" customWidth="1"/>
    <col min="12550" max="12550" width="10.5703125" style="77" customWidth="1"/>
    <col min="12551" max="12551" width="9.28515625" style="77"/>
    <col min="12552" max="12552" width="11.5703125" style="77" customWidth="1"/>
    <col min="12553" max="12553" width="11.28515625" style="77" customWidth="1"/>
    <col min="12554" max="12554" width="9.28515625" style="77"/>
    <col min="12555" max="12555" width="11.42578125" style="77" customWidth="1"/>
    <col min="12556" max="12559" width="12.28515625" style="77" customWidth="1"/>
    <col min="12560" max="12560" width="9.28515625" style="77"/>
    <col min="12561" max="12561" width="11.28515625" style="77" customWidth="1"/>
    <col min="12562" max="12562" width="11.42578125" style="77" customWidth="1"/>
    <col min="12563" max="12563" width="9.28515625" style="77"/>
    <col min="12564" max="12564" width="11.28515625" style="77" customWidth="1"/>
    <col min="12565" max="12565" width="11.42578125" style="77" customWidth="1"/>
    <col min="12566" max="12566" width="9.28515625" style="77"/>
    <col min="12567" max="12567" width="11.28515625" style="77" customWidth="1"/>
    <col min="12568" max="12568" width="11.42578125" style="77" customWidth="1"/>
    <col min="12569" max="12801" width="9.28515625" style="77"/>
    <col min="12802" max="12802" width="11.28515625" style="77" customWidth="1"/>
    <col min="12803" max="12803" width="53" style="77" customWidth="1"/>
    <col min="12804" max="12804" width="11.42578125" style="77" bestFit="1" customWidth="1"/>
    <col min="12805" max="12805" width="11" style="77" customWidth="1"/>
    <col min="12806" max="12806" width="10.5703125" style="77" customWidth="1"/>
    <col min="12807" max="12807" width="9.28515625" style="77"/>
    <col min="12808" max="12808" width="11.5703125" style="77" customWidth="1"/>
    <col min="12809" max="12809" width="11.28515625" style="77" customWidth="1"/>
    <col min="12810" max="12810" width="9.28515625" style="77"/>
    <col min="12811" max="12811" width="11.42578125" style="77" customWidth="1"/>
    <col min="12812" max="12815" width="12.28515625" style="77" customWidth="1"/>
    <col min="12816" max="12816" width="9.28515625" style="77"/>
    <col min="12817" max="12817" width="11.28515625" style="77" customWidth="1"/>
    <col min="12818" max="12818" width="11.42578125" style="77" customWidth="1"/>
    <col min="12819" max="12819" width="9.28515625" style="77"/>
    <col min="12820" max="12820" width="11.28515625" style="77" customWidth="1"/>
    <col min="12821" max="12821" width="11.42578125" style="77" customWidth="1"/>
    <col min="12822" max="12822" width="9.28515625" style="77"/>
    <col min="12823" max="12823" width="11.28515625" style="77" customWidth="1"/>
    <col min="12824" max="12824" width="11.42578125" style="77" customWidth="1"/>
    <col min="12825" max="13057" width="9.28515625" style="77"/>
    <col min="13058" max="13058" width="11.28515625" style="77" customWidth="1"/>
    <col min="13059" max="13059" width="53" style="77" customWidth="1"/>
    <col min="13060" max="13060" width="11.42578125" style="77" bestFit="1" customWidth="1"/>
    <col min="13061" max="13061" width="11" style="77" customWidth="1"/>
    <col min="13062" max="13062" width="10.5703125" style="77" customWidth="1"/>
    <col min="13063" max="13063" width="9.28515625" style="77"/>
    <col min="13064" max="13064" width="11.5703125" style="77" customWidth="1"/>
    <col min="13065" max="13065" width="11.28515625" style="77" customWidth="1"/>
    <col min="13066" max="13066" width="9.28515625" style="77"/>
    <col min="13067" max="13067" width="11.42578125" style="77" customWidth="1"/>
    <col min="13068" max="13071" width="12.28515625" style="77" customWidth="1"/>
    <col min="13072" max="13072" width="9.28515625" style="77"/>
    <col min="13073" max="13073" width="11.28515625" style="77" customWidth="1"/>
    <col min="13074" max="13074" width="11.42578125" style="77" customWidth="1"/>
    <col min="13075" max="13075" width="9.28515625" style="77"/>
    <col min="13076" max="13076" width="11.28515625" style="77" customWidth="1"/>
    <col min="13077" max="13077" width="11.42578125" style="77" customWidth="1"/>
    <col min="13078" max="13078" width="9.28515625" style="77"/>
    <col min="13079" max="13079" width="11.28515625" style="77" customWidth="1"/>
    <col min="13080" max="13080" width="11.42578125" style="77" customWidth="1"/>
    <col min="13081" max="13313" width="9.28515625" style="77"/>
    <col min="13314" max="13314" width="11.28515625" style="77" customWidth="1"/>
    <col min="13315" max="13315" width="53" style="77" customWidth="1"/>
    <col min="13316" max="13316" width="11.42578125" style="77" bestFit="1" customWidth="1"/>
    <col min="13317" max="13317" width="11" style="77" customWidth="1"/>
    <col min="13318" max="13318" width="10.5703125" style="77" customWidth="1"/>
    <col min="13319" max="13319" width="9.28515625" style="77"/>
    <col min="13320" max="13320" width="11.5703125" style="77" customWidth="1"/>
    <col min="13321" max="13321" width="11.28515625" style="77" customWidth="1"/>
    <col min="13322" max="13322" width="9.28515625" style="77"/>
    <col min="13323" max="13323" width="11.42578125" style="77" customWidth="1"/>
    <col min="13324" max="13327" width="12.28515625" style="77" customWidth="1"/>
    <col min="13328" max="13328" width="9.28515625" style="77"/>
    <col min="13329" max="13329" width="11.28515625" style="77" customWidth="1"/>
    <col min="13330" max="13330" width="11.42578125" style="77" customWidth="1"/>
    <col min="13331" max="13331" width="9.28515625" style="77"/>
    <col min="13332" max="13332" width="11.28515625" style="77" customWidth="1"/>
    <col min="13333" max="13333" width="11.42578125" style="77" customWidth="1"/>
    <col min="13334" max="13334" width="9.28515625" style="77"/>
    <col min="13335" max="13335" width="11.28515625" style="77" customWidth="1"/>
    <col min="13336" max="13336" width="11.42578125" style="77" customWidth="1"/>
    <col min="13337" max="13569" width="9.28515625" style="77"/>
    <col min="13570" max="13570" width="11.28515625" style="77" customWidth="1"/>
    <col min="13571" max="13571" width="53" style="77" customWidth="1"/>
    <col min="13572" max="13572" width="11.42578125" style="77" bestFit="1" customWidth="1"/>
    <col min="13573" max="13573" width="11" style="77" customWidth="1"/>
    <col min="13574" max="13574" width="10.5703125" style="77" customWidth="1"/>
    <col min="13575" max="13575" width="9.28515625" style="77"/>
    <col min="13576" max="13576" width="11.5703125" style="77" customWidth="1"/>
    <col min="13577" max="13577" width="11.28515625" style="77" customWidth="1"/>
    <col min="13578" max="13578" width="9.28515625" style="77"/>
    <col min="13579" max="13579" width="11.42578125" style="77" customWidth="1"/>
    <col min="13580" max="13583" width="12.28515625" style="77" customWidth="1"/>
    <col min="13584" max="13584" width="9.28515625" style="77"/>
    <col min="13585" max="13585" width="11.28515625" style="77" customWidth="1"/>
    <col min="13586" max="13586" width="11.42578125" style="77" customWidth="1"/>
    <col min="13587" max="13587" width="9.28515625" style="77"/>
    <col min="13588" max="13588" width="11.28515625" style="77" customWidth="1"/>
    <col min="13589" max="13589" width="11.42578125" style="77" customWidth="1"/>
    <col min="13590" max="13590" width="9.28515625" style="77"/>
    <col min="13591" max="13591" width="11.28515625" style="77" customWidth="1"/>
    <col min="13592" max="13592" width="11.42578125" style="77" customWidth="1"/>
    <col min="13593" max="13825" width="9.28515625" style="77"/>
    <col min="13826" max="13826" width="11.28515625" style="77" customWidth="1"/>
    <col min="13827" max="13827" width="53" style="77" customWidth="1"/>
    <col min="13828" max="13828" width="11.42578125" style="77" bestFit="1" customWidth="1"/>
    <col min="13829" max="13829" width="11" style="77" customWidth="1"/>
    <col min="13830" max="13830" width="10.5703125" style="77" customWidth="1"/>
    <col min="13831" max="13831" width="9.28515625" style="77"/>
    <col min="13832" max="13832" width="11.5703125" style="77" customWidth="1"/>
    <col min="13833" max="13833" width="11.28515625" style="77" customWidth="1"/>
    <col min="13834" max="13834" width="9.28515625" style="77"/>
    <col min="13835" max="13835" width="11.42578125" style="77" customWidth="1"/>
    <col min="13836" max="13839" width="12.28515625" style="77" customWidth="1"/>
    <col min="13840" max="13840" width="9.28515625" style="77"/>
    <col min="13841" max="13841" width="11.28515625" style="77" customWidth="1"/>
    <col min="13842" max="13842" width="11.42578125" style="77" customWidth="1"/>
    <col min="13843" max="13843" width="9.28515625" style="77"/>
    <col min="13844" max="13844" width="11.28515625" style="77" customWidth="1"/>
    <col min="13845" max="13845" width="11.42578125" style="77" customWidth="1"/>
    <col min="13846" max="13846" width="9.28515625" style="77"/>
    <col min="13847" max="13847" width="11.28515625" style="77" customWidth="1"/>
    <col min="13848" max="13848" width="11.42578125" style="77" customWidth="1"/>
    <col min="13849" max="14081" width="9.28515625" style="77"/>
    <col min="14082" max="14082" width="11.28515625" style="77" customWidth="1"/>
    <col min="14083" max="14083" width="53" style="77" customWidth="1"/>
    <col min="14084" max="14084" width="11.42578125" style="77" bestFit="1" customWidth="1"/>
    <col min="14085" max="14085" width="11" style="77" customWidth="1"/>
    <col min="14086" max="14086" width="10.5703125" style="77" customWidth="1"/>
    <col min="14087" max="14087" width="9.28515625" style="77"/>
    <col min="14088" max="14088" width="11.5703125" style="77" customWidth="1"/>
    <col min="14089" max="14089" width="11.28515625" style="77" customWidth="1"/>
    <col min="14090" max="14090" width="9.28515625" style="77"/>
    <col min="14091" max="14091" width="11.42578125" style="77" customWidth="1"/>
    <col min="14092" max="14095" width="12.28515625" style="77" customWidth="1"/>
    <col min="14096" max="14096" width="9.28515625" style="77"/>
    <col min="14097" max="14097" width="11.28515625" style="77" customWidth="1"/>
    <col min="14098" max="14098" width="11.42578125" style="77" customWidth="1"/>
    <col min="14099" max="14099" width="9.28515625" style="77"/>
    <col min="14100" max="14100" width="11.28515625" style="77" customWidth="1"/>
    <col min="14101" max="14101" width="11.42578125" style="77" customWidth="1"/>
    <col min="14102" max="14102" width="9.28515625" style="77"/>
    <col min="14103" max="14103" width="11.28515625" style="77" customWidth="1"/>
    <col min="14104" max="14104" width="11.42578125" style="77" customWidth="1"/>
    <col min="14105" max="14337" width="9.28515625" style="77"/>
    <col min="14338" max="14338" width="11.28515625" style="77" customWidth="1"/>
    <col min="14339" max="14339" width="53" style="77" customWidth="1"/>
    <col min="14340" max="14340" width="11.42578125" style="77" bestFit="1" customWidth="1"/>
    <col min="14341" max="14341" width="11" style="77" customWidth="1"/>
    <col min="14342" max="14342" width="10.5703125" style="77" customWidth="1"/>
    <col min="14343" max="14343" width="9.28515625" style="77"/>
    <col min="14344" max="14344" width="11.5703125" style="77" customWidth="1"/>
    <col min="14345" max="14345" width="11.28515625" style="77" customWidth="1"/>
    <col min="14346" max="14346" width="9.28515625" style="77"/>
    <col min="14347" max="14347" width="11.42578125" style="77" customWidth="1"/>
    <col min="14348" max="14351" width="12.28515625" style="77" customWidth="1"/>
    <col min="14352" max="14352" width="9.28515625" style="77"/>
    <col min="14353" max="14353" width="11.28515625" style="77" customWidth="1"/>
    <col min="14354" max="14354" width="11.42578125" style="77" customWidth="1"/>
    <col min="14355" max="14355" width="9.28515625" style="77"/>
    <col min="14356" max="14356" width="11.28515625" style="77" customWidth="1"/>
    <col min="14357" max="14357" width="11.42578125" style="77" customWidth="1"/>
    <col min="14358" max="14358" width="9.28515625" style="77"/>
    <col min="14359" max="14359" width="11.28515625" style="77" customWidth="1"/>
    <col min="14360" max="14360" width="11.42578125" style="77" customWidth="1"/>
    <col min="14361" max="14593" width="9.28515625" style="77"/>
    <col min="14594" max="14594" width="11.28515625" style="77" customWidth="1"/>
    <col min="14595" max="14595" width="53" style="77" customWidth="1"/>
    <col min="14596" max="14596" width="11.42578125" style="77" bestFit="1" customWidth="1"/>
    <col min="14597" max="14597" width="11" style="77" customWidth="1"/>
    <col min="14598" max="14598" width="10.5703125" style="77" customWidth="1"/>
    <col min="14599" max="14599" width="9.28515625" style="77"/>
    <col min="14600" max="14600" width="11.5703125" style="77" customWidth="1"/>
    <col min="14601" max="14601" width="11.28515625" style="77" customWidth="1"/>
    <col min="14602" max="14602" width="9.28515625" style="77"/>
    <col min="14603" max="14603" width="11.42578125" style="77" customWidth="1"/>
    <col min="14604" max="14607" width="12.28515625" style="77" customWidth="1"/>
    <col min="14608" max="14608" width="9.28515625" style="77"/>
    <col min="14609" max="14609" width="11.28515625" style="77" customWidth="1"/>
    <col min="14610" max="14610" width="11.42578125" style="77" customWidth="1"/>
    <col min="14611" max="14611" width="9.28515625" style="77"/>
    <col min="14612" max="14612" width="11.28515625" style="77" customWidth="1"/>
    <col min="14613" max="14613" width="11.42578125" style="77" customWidth="1"/>
    <col min="14614" max="14614" width="9.28515625" style="77"/>
    <col min="14615" max="14615" width="11.28515625" style="77" customWidth="1"/>
    <col min="14616" max="14616" width="11.42578125" style="77" customWidth="1"/>
    <col min="14617" max="14849" width="9.28515625" style="77"/>
    <col min="14850" max="14850" width="11.28515625" style="77" customWidth="1"/>
    <col min="14851" max="14851" width="53" style="77" customWidth="1"/>
    <col min="14852" max="14852" width="11.42578125" style="77" bestFit="1" customWidth="1"/>
    <col min="14853" max="14853" width="11" style="77" customWidth="1"/>
    <col min="14854" max="14854" width="10.5703125" style="77" customWidth="1"/>
    <col min="14855" max="14855" width="9.28515625" style="77"/>
    <col min="14856" max="14856" width="11.5703125" style="77" customWidth="1"/>
    <col min="14857" max="14857" width="11.28515625" style="77" customWidth="1"/>
    <col min="14858" max="14858" width="9.28515625" style="77"/>
    <col min="14859" max="14859" width="11.42578125" style="77" customWidth="1"/>
    <col min="14860" max="14863" width="12.28515625" style="77" customWidth="1"/>
    <col min="14864" max="14864" width="9.28515625" style="77"/>
    <col min="14865" max="14865" width="11.28515625" style="77" customWidth="1"/>
    <col min="14866" max="14866" width="11.42578125" style="77" customWidth="1"/>
    <col min="14867" max="14867" width="9.28515625" style="77"/>
    <col min="14868" max="14868" width="11.28515625" style="77" customWidth="1"/>
    <col min="14869" max="14869" width="11.42578125" style="77" customWidth="1"/>
    <col min="14870" max="14870" width="9.28515625" style="77"/>
    <col min="14871" max="14871" width="11.28515625" style="77" customWidth="1"/>
    <col min="14872" max="14872" width="11.42578125" style="77" customWidth="1"/>
    <col min="14873" max="15105" width="9.28515625" style="77"/>
    <col min="15106" max="15106" width="11.28515625" style="77" customWidth="1"/>
    <col min="15107" max="15107" width="53" style="77" customWidth="1"/>
    <col min="15108" max="15108" width="11.42578125" style="77" bestFit="1" customWidth="1"/>
    <col min="15109" max="15109" width="11" style="77" customWidth="1"/>
    <col min="15110" max="15110" width="10.5703125" style="77" customWidth="1"/>
    <col min="15111" max="15111" width="9.28515625" style="77"/>
    <col min="15112" max="15112" width="11.5703125" style="77" customWidth="1"/>
    <col min="15113" max="15113" width="11.28515625" style="77" customWidth="1"/>
    <col min="15114" max="15114" width="9.28515625" style="77"/>
    <col min="15115" max="15115" width="11.42578125" style="77" customWidth="1"/>
    <col min="15116" max="15119" width="12.28515625" style="77" customWidth="1"/>
    <col min="15120" max="15120" width="9.28515625" style="77"/>
    <col min="15121" max="15121" width="11.28515625" style="77" customWidth="1"/>
    <col min="15122" max="15122" width="11.42578125" style="77" customWidth="1"/>
    <col min="15123" max="15123" width="9.28515625" style="77"/>
    <col min="15124" max="15124" width="11.28515625" style="77" customWidth="1"/>
    <col min="15125" max="15125" width="11.42578125" style="77" customWidth="1"/>
    <col min="15126" max="15126" width="9.28515625" style="77"/>
    <col min="15127" max="15127" width="11.28515625" style="77" customWidth="1"/>
    <col min="15128" max="15128" width="11.42578125" style="77" customWidth="1"/>
    <col min="15129" max="15361" width="9.28515625" style="77"/>
    <col min="15362" max="15362" width="11.28515625" style="77" customWidth="1"/>
    <col min="15363" max="15363" width="53" style="77" customWidth="1"/>
    <col min="15364" max="15364" width="11.42578125" style="77" bestFit="1" customWidth="1"/>
    <col min="15365" max="15365" width="11" style="77" customWidth="1"/>
    <col min="15366" max="15366" width="10.5703125" style="77" customWidth="1"/>
    <col min="15367" max="15367" width="9.28515625" style="77"/>
    <col min="15368" max="15368" width="11.5703125" style="77" customWidth="1"/>
    <col min="15369" max="15369" width="11.28515625" style="77" customWidth="1"/>
    <col min="15370" max="15370" width="9.28515625" style="77"/>
    <col min="15371" max="15371" width="11.42578125" style="77" customWidth="1"/>
    <col min="15372" max="15375" width="12.28515625" style="77" customWidth="1"/>
    <col min="15376" max="15376" width="9.28515625" style="77"/>
    <col min="15377" max="15377" width="11.28515625" style="77" customWidth="1"/>
    <col min="15378" max="15378" width="11.42578125" style="77" customWidth="1"/>
    <col min="15379" max="15379" width="9.28515625" style="77"/>
    <col min="15380" max="15380" width="11.28515625" style="77" customWidth="1"/>
    <col min="15381" max="15381" width="11.42578125" style="77" customWidth="1"/>
    <col min="15382" max="15382" width="9.28515625" style="77"/>
    <col min="15383" max="15383" width="11.28515625" style="77" customWidth="1"/>
    <col min="15384" max="15384" width="11.42578125" style="77" customWidth="1"/>
    <col min="15385" max="15617" width="9.28515625" style="77"/>
    <col min="15618" max="15618" width="11.28515625" style="77" customWidth="1"/>
    <col min="15619" max="15619" width="53" style="77" customWidth="1"/>
    <col min="15620" max="15620" width="11.42578125" style="77" bestFit="1" customWidth="1"/>
    <col min="15621" max="15621" width="11" style="77" customWidth="1"/>
    <col min="15622" max="15622" width="10.5703125" style="77" customWidth="1"/>
    <col min="15623" max="15623" width="9.28515625" style="77"/>
    <col min="15624" max="15624" width="11.5703125" style="77" customWidth="1"/>
    <col min="15625" max="15625" width="11.28515625" style="77" customWidth="1"/>
    <col min="15626" max="15626" width="9.28515625" style="77"/>
    <col min="15627" max="15627" width="11.42578125" style="77" customWidth="1"/>
    <col min="15628" max="15631" width="12.28515625" style="77" customWidth="1"/>
    <col min="15632" max="15632" width="9.28515625" style="77"/>
    <col min="15633" max="15633" width="11.28515625" style="77" customWidth="1"/>
    <col min="15634" max="15634" width="11.42578125" style="77" customWidth="1"/>
    <col min="15635" max="15635" width="9.28515625" style="77"/>
    <col min="15636" max="15636" width="11.28515625" style="77" customWidth="1"/>
    <col min="15637" max="15637" width="11.42578125" style="77" customWidth="1"/>
    <col min="15638" max="15638" width="9.28515625" style="77"/>
    <col min="15639" max="15639" width="11.28515625" style="77" customWidth="1"/>
    <col min="15640" max="15640" width="11.42578125" style="77" customWidth="1"/>
    <col min="15641" max="15873" width="9.28515625" style="77"/>
    <col min="15874" max="15874" width="11.28515625" style="77" customWidth="1"/>
    <col min="15875" max="15875" width="53" style="77" customWidth="1"/>
    <col min="15876" max="15876" width="11.42578125" style="77" bestFit="1" customWidth="1"/>
    <col min="15877" max="15877" width="11" style="77" customWidth="1"/>
    <col min="15878" max="15878" width="10.5703125" style="77" customWidth="1"/>
    <col min="15879" max="15879" width="9.28515625" style="77"/>
    <col min="15880" max="15880" width="11.5703125" style="77" customWidth="1"/>
    <col min="15881" max="15881" width="11.28515625" style="77" customWidth="1"/>
    <col min="15882" max="15882" width="9.28515625" style="77"/>
    <col min="15883" max="15883" width="11.42578125" style="77" customWidth="1"/>
    <col min="15884" max="15887" width="12.28515625" style="77" customWidth="1"/>
    <col min="15888" max="15888" width="9.28515625" style="77"/>
    <col min="15889" max="15889" width="11.28515625" style="77" customWidth="1"/>
    <col min="15890" max="15890" width="11.42578125" style="77" customWidth="1"/>
    <col min="15891" max="15891" width="9.28515625" style="77"/>
    <col min="15892" max="15892" width="11.28515625" style="77" customWidth="1"/>
    <col min="15893" max="15893" width="11.42578125" style="77" customWidth="1"/>
    <col min="15894" max="15894" width="9.28515625" style="77"/>
    <col min="15895" max="15895" width="11.28515625" style="77" customWidth="1"/>
    <col min="15896" max="15896" width="11.42578125" style="77" customWidth="1"/>
    <col min="15897" max="16129" width="9.28515625" style="77"/>
    <col min="16130" max="16130" width="11.28515625" style="77" customWidth="1"/>
    <col min="16131" max="16131" width="53" style="77" customWidth="1"/>
    <col min="16132" max="16132" width="11.42578125" style="77" bestFit="1" customWidth="1"/>
    <col min="16133" max="16133" width="11" style="77" customWidth="1"/>
    <col min="16134" max="16134" width="10.5703125" style="77" customWidth="1"/>
    <col min="16135" max="16135" width="9.28515625" style="77"/>
    <col min="16136" max="16136" width="11.5703125" style="77" customWidth="1"/>
    <col min="16137" max="16137" width="11.28515625" style="77" customWidth="1"/>
    <col min="16138" max="16138" width="9.28515625" style="77"/>
    <col min="16139" max="16139" width="11.42578125" style="77" customWidth="1"/>
    <col min="16140" max="16143" width="12.28515625" style="77" customWidth="1"/>
    <col min="16144" max="16144" width="9.28515625" style="77"/>
    <col min="16145" max="16145" width="11.28515625" style="77" customWidth="1"/>
    <col min="16146" max="16146" width="11.42578125" style="77" customWidth="1"/>
    <col min="16147" max="16147" width="9.28515625" style="77"/>
    <col min="16148" max="16148" width="11.28515625" style="77" customWidth="1"/>
    <col min="16149" max="16149" width="11.42578125" style="77" customWidth="1"/>
    <col min="16150" max="16150" width="9.28515625" style="77"/>
    <col min="16151" max="16151" width="11.28515625" style="77" customWidth="1"/>
    <col min="16152" max="16152" width="11.42578125" style="77" customWidth="1"/>
    <col min="16153" max="16384" width="9.28515625" style="77"/>
  </cols>
  <sheetData>
    <row r="1" spans="2:27" s="72" customFormat="1" ht="18.75" customHeight="1" x14ac:dyDescent="0.3">
      <c r="B1" s="4191" t="str">
        <f>[2]СПО!B1</f>
        <v>Гуманитарно-педагогическая академия (филиал) ФГАОУ ВО «КФУ им. В. И. Вернадского» в г. Ялте</v>
      </c>
      <c r="C1" s="4191"/>
      <c r="D1" s="4191"/>
      <c r="E1" s="4191"/>
      <c r="F1" s="4191"/>
      <c r="G1" s="4191"/>
      <c r="H1" s="4191"/>
      <c r="I1" s="4191"/>
      <c r="J1" s="4191"/>
      <c r="K1" s="4191"/>
      <c r="L1" s="4191"/>
      <c r="M1" s="4191"/>
      <c r="N1" s="4191"/>
      <c r="O1" s="4191"/>
      <c r="P1" s="4191"/>
      <c r="Q1" s="4191"/>
      <c r="R1" s="4191"/>
      <c r="S1" s="1347"/>
      <c r="T1" s="1347"/>
      <c r="U1" s="1347"/>
    </row>
    <row r="2" spans="2:27" s="72" customFormat="1" x14ac:dyDescent="0.3">
      <c r="B2" s="4192"/>
      <c r="C2" s="4192"/>
      <c r="D2" s="4192"/>
      <c r="E2" s="4192"/>
      <c r="F2" s="4192"/>
      <c r="G2" s="4192"/>
      <c r="H2" s="4192"/>
      <c r="I2" s="4192"/>
      <c r="J2" s="4192"/>
      <c r="K2" s="4192"/>
      <c r="L2" s="4192"/>
      <c r="M2" s="4192"/>
      <c r="N2" s="4192"/>
      <c r="O2" s="4192"/>
      <c r="P2" s="4192"/>
      <c r="Q2" s="4192"/>
      <c r="R2" s="4192"/>
      <c r="S2" s="1348"/>
      <c r="T2" s="1348"/>
      <c r="U2" s="1348"/>
    </row>
    <row r="3" spans="2:27" s="72" customFormat="1" ht="18.75" customHeight="1" x14ac:dyDescent="0.3">
      <c r="B3" s="4193" t="s">
        <v>244</v>
      </c>
      <c r="C3" s="4193"/>
      <c r="D3" s="4194" t="str">
        <f>[2]СПО!F3</f>
        <v>01.07.2020 г.</v>
      </c>
      <c r="E3" s="4194"/>
      <c r="F3" s="4195" t="s">
        <v>245</v>
      </c>
      <c r="G3" s="4195"/>
      <c r="H3" s="4195"/>
      <c r="I3" s="4195"/>
      <c r="J3" s="4195"/>
      <c r="K3" s="4195"/>
      <c r="L3" s="4195"/>
      <c r="M3" s="4195"/>
      <c r="N3" s="4195"/>
      <c r="O3" s="4195"/>
      <c r="P3" s="4195"/>
      <c r="Q3" s="4195"/>
      <c r="R3" s="4195"/>
      <c r="S3" s="1349"/>
      <c r="T3" s="1349"/>
      <c r="U3" s="1349"/>
      <c r="V3" s="235"/>
      <c r="W3" s="235"/>
      <c r="X3" s="235"/>
      <c r="Y3" s="235"/>
      <c r="Z3" s="235"/>
      <c r="AA3" s="235"/>
    </row>
    <row r="4" spans="2:27" s="72" customFormat="1" ht="19.5" thickBot="1" x14ac:dyDescent="0.35">
      <c r="B4" s="1346"/>
      <c r="C4" s="1346"/>
      <c r="F4" s="71"/>
      <c r="I4" s="71"/>
      <c r="J4" s="71"/>
      <c r="K4" s="71"/>
      <c r="L4" s="71"/>
      <c r="M4" s="71"/>
      <c r="N4" s="71"/>
      <c r="O4" s="71"/>
      <c r="R4" s="71"/>
      <c r="U4" s="71"/>
      <c r="X4" s="71"/>
    </row>
    <row r="5" spans="2:27" s="72" customFormat="1" ht="13.5" customHeight="1" thickBot="1" x14ac:dyDescent="0.35">
      <c r="B5" s="4196" t="s">
        <v>9</v>
      </c>
      <c r="C5" s="4197"/>
      <c r="D5" s="4226" t="s">
        <v>0</v>
      </c>
      <c r="E5" s="4227"/>
      <c r="F5" s="4227"/>
      <c r="G5" s="4216" t="s">
        <v>1</v>
      </c>
      <c r="H5" s="4216"/>
      <c r="I5" s="4216"/>
      <c r="J5" s="4216">
        <v>3</v>
      </c>
      <c r="K5" s="4216"/>
      <c r="L5" s="4216"/>
      <c r="M5" s="4216">
        <v>4</v>
      </c>
      <c r="N5" s="4216"/>
      <c r="O5" s="4216"/>
      <c r="P5" s="4216">
        <v>5</v>
      </c>
      <c r="Q5" s="4216"/>
      <c r="R5" s="4216"/>
      <c r="S5" s="4216">
        <v>6</v>
      </c>
      <c r="T5" s="4216"/>
      <c r="U5" s="4217"/>
      <c r="V5" s="4220" t="s">
        <v>24</v>
      </c>
      <c r="W5" s="4221"/>
      <c r="X5" s="4222"/>
    </row>
    <row r="6" spans="2:27" s="72" customFormat="1" ht="18.75" customHeight="1" thickBot="1" x14ac:dyDescent="0.35">
      <c r="B6" s="4198"/>
      <c r="C6" s="4199"/>
      <c r="D6" s="4228"/>
      <c r="E6" s="4229"/>
      <c r="F6" s="4229"/>
      <c r="G6" s="4218"/>
      <c r="H6" s="4218"/>
      <c r="I6" s="4218"/>
      <c r="J6" s="4218"/>
      <c r="K6" s="4218"/>
      <c r="L6" s="4218"/>
      <c r="M6" s="4218"/>
      <c r="N6" s="4218"/>
      <c r="O6" s="4218"/>
      <c r="P6" s="4218"/>
      <c r="Q6" s="4218"/>
      <c r="R6" s="4218"/>
      <c r="S6" s="4218"/>
      <c r="T6" s="4218"/>
      <c r="U6" s="4219"/>
      <c r="V6" s="4223"/>
      <c r="W6" s="4224"/>
      <c r="X6" s="4225"/>
    </row>
    <row r="7" spans="2:27" s="72" customFormat="1" ht="72" customHeight="1" thickBot="1" x14ac:dyDescent="0.35">
      <c r="B7" s="4200"/>
      <c r="C7" s="4201"/>
      <c r="D7" s="1604" t="s">
        <v>26</v>
      </c>
      <c r="E7" s="1605" t="s">
        <v>27</v>
      </c>
      <c r="F7" s="1606" t="s">
        <v>4</v>
      </c>
      <c r="G7" s="1607" t="s">
        <v>26</v>
      </c>
      <c r="H7" s="1605" t="s">
        <v>27</v>
      </c>
      <c r="I7" s="1606" t="s">
        <v>4</v>
      </c>
      <c r="J7" s="1607" t="s">
        <v>26</v>
      </c>
      <c r="K7" s="1605" t="s">
        <v>27</v>
      </c>
      <c r="L7" s="1606" t="s">
        <v>4</v>
      </c>
      <c r="M7" s="1607" t="s">
        <v>26</v>
      </c>
      <c r="N7" s="1605" t="s">
        <v>27</v>
      </c>
      <c r="O7" s="1606" t="s">
        <v>4</v>
      </c>
      <c r="P7" s="1607" t="s">
        <v>26</v>
      </c>
      <c r="Q7" s="1605" t="s">
        <v>27</v>
      </c>
      <c r="R7" s="1606" t="s">
        <v>4</v>
      </c>
      <c r="S7" s="1607" t="s">
        <v>26</v>
      </c>
      <c r="T7" s="1605" t="s">
        <v>27</v>
      </c>
      <c r="U7" s="1606" t="s">
        <v>4</v>
      </c>
      <c r="V7" s="1607" t="s">
        <v>26</v>
      </c>
      <c r="W7" s="1605" t="s">
        <v>27</v>
      </c>
      <c r="X7" s="1606" t="s">
        <v>4</v>
      </c>
    </row>
    <row r="8" spans="2:27" s="72" customFormat="1" ht="28.5" customHeight="1" thickBot="1" x14ac:dyDescent="0.35">
      <c r="B8" s="4202" t="s">
        <v>22</v>
      </c>
      <c r="C8" s="4203"/>
      <c r="D8" s="1592">
        <f t="shared" ref="D8:X8" si="0">SUM(D9:D10)</f>
        <v>23</v>
      </c>
      <c r="E8" s="1593">
        <f t="shared" si="0"/>
        <v>0</v>
      </c>
      <c r="F8" s="1594">
        <f t="shared" si="0"/>
        <v>23</v>
      </c>
      <c r="G8" s="1595">
        <f t="shared" si="0"/>
        <v>13</v>
      </c>
      <c r="H8" s="1593">
        <f t="shared" si="0"/>
        <v>0</v>
      </c>
      <c r="I8" s="1594">
        <f t="shared" si="0"/>
        <v>13</v>
      </c>
      <c r="J8" s="1595">
        <f t="shared" si="0"/>
        <v>25</v>
      </c>
      <c r="K8" s="1593">
        <f t="shared" si="0"/>
        <v>0</v>
      </c>
      <c r="L8" s="1594">
        <f t="shared" si="0"/>
        <v>25</v>
      </c>
      <c r="M8" s="1595">
        <f t="shared" si="0"/>
        <v>22</v>
      </c>
      <c r="N8" s="1593">
        <f t="shared" si="0"/>
        <v>0</v>
      </c>
      <c r="O8" s="1594">
        <f t="shared" si="0"/>
        <v>22</v>
      </c>
      <c r="P8" s="1595">
        <f t="shared" si="0"/>
        <v>16</v>
      </c>
      <c r="Q8" s="1593">
        <f t="shared" si="0"/>
        <v>0</v>
      </c>
      <c r="R8" s="1594">
        <f t="shared" si="0"/>
        <v>16</v>
      </c>
      <c r="S8" s="1595">
        <f t="shared" si="0"/>
        <v>9</v>
      </c>
      <c r="T8" s="1593">
        <f t="shared" si="0"/>
        <v>0</v>
      </c>
      <c r="U8" s="1594">
        <f t="shared" si="0"/>
        <v>9</v>
      </c>
      <c r="V8" s="1596">
        <f t="shared" si="0"/>
        <v>108</v>
      </c>
      <c r="W8" s="1597">
        <f t="shared" si="0"/>
        <v>0</v>
      </c>
      <c r="X8" s="1594">
        <f t="shared" si="0"/>
        <v>108</v>
      </c>
    </row>
    <row r="9" spans="2:27" s="76" customFormat="1" ht="31.5" customHeight="1" x14ac:dyDescent="0.2">
      <c r="B9" s="911" t="s">
        <v>246</v>
      </c>
      <c r="C9" s="912" t="s">
        <v>328</v>
      </c>
      <c r="D9" s="913">
        <v>15</v>
      </c>
      <c r="E9" s="914">
        <v>0</v>
      </c>
      <c r="F9" s="915">
        <v>15</v>
      </c>
      <c r="G9" s="916">
        <v>6</v>
      </c>
      <c r="H9" s="914">
        <v>0</v>
      </c>
      <c r="I9" s="915">
        <v>6</v>
      </c>
      <c r="J9" s="916">
        <v>16</v>
      </c>
      <c r="K9" s="914">
        <v>0</v>
      </c>
      <c r="L9" s="915">
        <v>16</v>
      </c>
      <c r="M9" s="916">
        <v>14</v>
      </c>
      <c r="N9" s="914">
        <v>0</v>
      </c>
      <c r="O9" s="915">
        <v>14</v>
      </c>
      <c r="P9" s="916">
        <v>9</v>
      </c>
      <c r="Q9" s="914">
        <v>0</v>
      </c>
      <c r="R9" s="915">
        <v>9</v>
      </c>
      <c r="S9" s="916">
        <v>0</v>
      </c>
      <c r="T9" s="914">
        <v>0</v>
      </c>
      <c r="U9" s="915">
        <v>0</v>
      </c>
      <c r="V9" s="916">
        <v>60</v>
      </c>
      <c r="W9" s="914">
        <v>0</v>
      </c>
      <c r="X9" s="915">
        <v>60</v>
      </c>
    </row>
    <row r="10" spans="2:27" s="76" customFormat="1" ht="27.75" customHeight="1" thickBot="1" x14ac:dyDescent="0.25">
      <c r="B10" s="1533" t="s">
        <v>247</v>
      </c>
      <c r="C10" s="1534" t="s">
        <v>248</v>
      </c>
      <c r="D10" s="1535">
        <v>8</v>
      </c>
      <c r="E10" s="1536">
        <v>0</v>
      </c>
      <c r="F10" s="1537">
        <v>8</v>
      </c>
      <c r="G10" s="1538">
        <v>7</v>
      </c>
      <c r="H10" s="1536">
        <v>0</v>
      </c>
      <c r="I10" s="1537">
        <v>7</v>
      </c>
      <c r="J10" s="1538">
        <v>9</v>
      </c>
      <c r="K10" s="1536">
        <v>0</v>
      </c>
      <c r="L10" s="1537">
        <v>9</v>
      </c>
      <c r="M10" s="1538">
        <v>8</v>
      </c>
      <c r="N10" s="1536">
        <v>0</v>
      </c>
      <c r="O10" s="1537">
        <v>8</v>
      </c>
      <c r="P10" s="1538">
        <v>7</v>
      </c>
      <c r="Q10" s="1536">
        <v>0</v>
      </c>
      <c r="R10" s="1537">
        <v>7</v>
      </c>
      <c r="S10" s="1538">
        <v>9</v>
      </c>
      <c r="T10" s="1536">
        <v>0</v>
      </c>
      <c r="U10" s="1537">
        <v>9</v>
      </c>
      <c r="V10" s="1538">
        <v>48</v>
      </c>
      <c r="W10" s="1536">
        <v>0</v>
      </c>
      <c r="X10" s="1537">
        <v>48</v>
      </c>
    </row>
    <row r="11" spans="2:27" s="76" customFormat="1" ht="20.25" thickBot="1" x14ac:dyDescent="0.25">
      <c r="B11" s="4189" t="s">
        <v>16</v>
      </c>
      <c r="C11" s="4190"/>
      <c r="D11" s="906">
        <f t="shared" ref="D11:X11" si="1">SUM(D9:D10)</f>
        <v>23</v>
      </c>
      <c r="E11" s="908">
        <f t="shared" si="1"/>
        <v>0</v>
      </c>
      <c r="F11" s="212">
        <f t="shared" si="1"/>
        <v>23</v>
      </c>
      <c r="G11" s="908">
        <f t="shared" si="1"/>
        <v>13</v>
      </c>
      <c r="H11" s="908">
        <f t="shared" si="1"/>
        <v>0</v>
      </c>
      <c r="I11" s="212">
        <f t="shared" si="1"/>
        <v>13</v>
      </c>
      <c r="J11" s="908">
        <f t="shared" si="1"/>
        <v>25</v>
      </c>
      <c r="K11" s="908">
        <f t="shared" si="1"/>
        <v>0</v>
      </c>
      <c r="L11" s="212">
        <f t="shared" si="1"/>
        <v>25</v>
      </c>
      <c r="M11" s="908">
        <f t="shared" si="1"/>
        <v>22</v>
      </c>
      <c r="N11" s="908">
        <f t="shared" si="1"/>
        <v>0</v>
      </c>
      <c r="O11" s="212">
        <f t="shared" si="1"/>
        <v>22</v>
      </c>
      <c r="P11" s="908">
        <f t="shared" si="1"/>
        <v>16</v>
      </c>
      <c r="Q11" s="908">
        <f t="shared" si="1"/>
        <v>0</v>
      </c>
      <c r="R11" s="212">
        <f t="shared" si="1"/>
        <v>16</v>
      </c>
      <c r="S11" s="908">
        <f t="shared" si="1"/>
        <v>9</v>
      </c>
      <c r="T11" s="908">
        <f t="shared" si="1"/>
        <v>0</v>
      </c>
      <c r="U11" s="212">
        <f t="shared" si="1"/>
        <v>9</v>
      </c>
      <c r="V11" s="925">
        <f t="shared" si="1"/>
        <v>108</v>
      </c>
      <c r="W11" s="926">
        <f t="shared" si="1"/>
        <v>0</v>
      </c>
      <c r="X11" s="212">
        <f t="shared" si="1"/>
        <v>108</v>
      </c>
    </row>
    <row r="12" spans="2:27" s="76" customFormat="1" ht="33" customHeight="1" x14ac:dyDescent="0.2">
      <c r="B12" s="4208" t="s">
        <v>23</v>
      </c>
      <c r="C12" s="4209"/>
      <c r="D12" s="1577"/>
      <c r="E12" s="202"/>
      <c r="F12" s="264"/>
      <c r="G12" s="202"/>
      <c r="H12" s="202"/>
      <c r="I12" s="264"/>
      <c r="J12" s="202"/>
      <c r="K12" s="202"/>
      <c r="L12" s="183"/>
      <c r="M12" s="202"/>
      <c r="N12" s="202"/>
      <c r="O12" s="264"/>
      <c r="P12" s="202"/>
      <c r="Q12" s="202"/>
      <c r="R12" s="264"/>
      <c r="S12" s="202"/>
      <c r="T12" s="202"/>
      <c r="U12" s="264"/>
      <c r="V12" s="202"/>
      <c r="W12" s="202"/>
      <c r="X12" s="264"/>
    </row>
    <row r="13" spans="2:27" s="76" customFormat="1" ht="32.25" customHeight="1" thickBot="1" x14ac:dyDescent="0.25">
      <c r="B13" s="4204" t="s">
        <v>11</v>
      </c>
      <c r="C13" s="4205"/>
      <c r="D13" s="1577"/>
      <c r="E13" s="202"/>
      <c r="F13" s="264"/>
      <c r="G13" s="202"/>
      <c r="H13" s="202"/>
      <c r="I13" s="264"/>
      <c r="J13" s="202"/>
      <c r="K13" s="202"/>
      <c r="L13" s="183"/>
      <c r="M13" s="202"/>
      <c r="N13" s="202"/>
      <c r="O13" s="264"/>
      <c r="P13" s="202"/>
      <c r="Q13" s="202"/>
      <c r="R13" s="264"/>
      <c r="S13" s="202"/>
      <c r="T13" s="202"/>
      <c r="U13" s="264"/>
      <c r="V13" s="202"/>
      <c r="W13" s="202"/>
      <c r="X13" s="264"/>
    </row>
    <row r="14" spans="2:27" s="76" customFormat="1" ht="33.75" customHeight="1" x14ac:dyDescent="0.2">
      <c r="B14" s="911" t="s">
        <v>246</v>
      </c>
      <c r="C14" s="912" t="s">
        <v>328</v>
      </c>
      <c r="D14" s="913">
        <v>15</v>
      </c>
      <c r="E14" s="914">
        <v>0</v>
      </c>
      <c r="F14" s="915">
        <v>15</v>
      </c>
      <c r="G14" s="916">
        <v>6</v>
      </c>
      <c r="H14" s="914">
        <v>0</v>
      </c>
      <c r="I14" s="915">
        <v>6</v>
      </c>
      <c r="J14" s="916">
        <v>15</v>
      </c>
      <c r="K14" s="914">
        <v>0</v>
      </c>
      <c r="L14" s="915">
        <v>15</v>
      </c>
      <c r="M14" s="916">
        <v>14</v>
      </c>
      <c r="N14" s="914">
        <v>0</v>
      </c>
      <c r="O14" s="915">
        <v>14</v>
      </c>
      <c r="P14" s="916">
        <v>9</v>
      </c>
      <c r="Q14" s="914">
        <v>0</v>
      </c>
      <c r="R14" s="915">
        <v>9</v>
      </c>
      <c r="S14" s="916">
        <v>0</v>
      </c>
      <c r="T14" s="914">
        <v>0</v>
      </c>
      <c r="U14" s="915">
        <v>0</v>
      </c>
      <c r="V14" s="916">
        <v>59</v>
      </c>
      <c r="W14" s="914">
        <v>0</v>
      </c>
      <c r="X14" s="915">
        <v>59</v>
      </c>
    </row>
    <row r="15" spans="2:27" s="76" customFormat="1" ht="24.75" customHeight="1" thickBot="1" x14ac:dyDescent="0.25">
      <c r="B15" s="1533" t="s">
        <v>247</v>
      </c>
      <c r="C15" s="1534" t="s">
        <v>248</v>
      </c>
      <c r="D15" s="1535">
        <v>8</v>
      </c>
      <c r="E15" s="1536">
        <v>0</v>
      </c>
      <c r="F15" s="1537">
        <v>8</v>
      </c>
      <c r="G15" s="1538">
        <v>7</v>
      </c>
      <c r="H15" s="1536">
        <v>0</v>
      </c>
      <c r="I15" s="1537">
        <v>7</v>
      </c>
      <c r="J15" s="1538">
        <v>9</v>
      </c>
      <c r="K15" s="1536">
        <v>0</v>
      </c>
      <c r="L15" s="1537">
        <v>9</v>
      </c>
      <c r="M15" s="1538">
        <v>8</v>
      </c>
      <c r="N15" s="1536">
        <v>0</v>
      </c>
      <c r="O15" s="1537">
        <v>8</v>
      </c>
      <c r="P15" s="1538">
        <v>7</v>
      </c>
      <c r="Q15" s="1536">
        <v>0</v>
      </c>
      <c r="R15" s="1537">
        <v>7</v>
      </c>
      <c r="S15" s="1538">
        <v>8</v>
      </c>
      <c r="T15" s="1536">
        <v>0</v>
      </c>
      <c r="U15" s="1537">
        <v>8</v>
      </c>
      <c r="V15" s="1538">
        <v>47</v>
      </c>
      <c r="W15" s="1536">
        <v>0</v>
      </c>
      <c r="X15" s="1537">
        <v>47</v>
      </c>
    </row>
    <row r="16" spans="2:27" s="298" customFormat="1" ht="28.5" customHeight="1" thickBot="1" x14ac:dyDescent="0.25">
      <c r="B16" s="4210" t="s">
        <v>8</v>
      </c>
      <c r="C16" s="4211"/>
      <c r="D16" s="829">
        <f t="shared" ref="D16:X16" si="2">SUM(D14:D15)</f>
        <v>23</v>
      </c>
      <c r="E16" s="927">
        <f t="shared" si="2"/>
        <v>0</v>
      </c>
      <c r="F16" s="443">
        <f t="shared" si="2"/>
        <v>23</v>
      </c>
      <c r="G16" s="927">
        <f t="shared" si="2"/>
        <v>13</v>
      </c>
      <c r="H16" s="927">
        <f t="shared" si="2"/>
        <v>0</v>
      </c>
      <c r="I16" s="443">
        <f t="shared" si="2"/>
        <v>13</v>
      </c>
      <c r="J16" s="927">
        <f t="shared" si="2"/>
        <v>24</v>
      </c>
      <c r="K16" s="927">
        <f t="shared" si="2"/>
        <v>0</v>
      </c>
      <c r="L16" s="443">
        <f t="shared" si="2"/>
        <v>24</v>
      </c>
      <c r="M16" s="927">
        <f t="shared" si="2"/>
        <v>22</v>
      </c>
      <c r="N16" s="927">
        <f t="shared" si="2"/>
        <v>0</v>
      </c>
      <c r="O16" s="443">
        <f t="shared" si="2"/>
        <v>22</v>
      </c>
      <c r="P16" s="927">
        <f t="shared" si="2"/>
        <v>16</v>
      </c>
      <c r="Q16" s="927">
        <f t="shared" si="2"/>
        <v>0</v>
      </c>
      <c r="R16" s="443">
        <f t="shared" si="2"/>
        <v>16</v>
      </c>
      <c r="S16" s="927">
        <f t="shared" si="2"/>
        <v>8</v>
      </c>
      <c r="T16" s="927">
        <f t="shared" si="2"/>
        <v>0</v>
      </c>
      <c r="U16" s="443">
        <f t="shared" si="2"/>
        <v>8</v>
      </c>
      <c r="V16" s="927">
        <f t="shared" si="2"/>
        <v>106</v>
      </c>
      <c r="W16" s="927">
        <f t="shared" si="2"/>
        <v>0</v>
      </c>
      <c r="X16" s="443">
        <f t="shared" si="2"/>
        <v>106</v>
      </c>
    </row>
    <row r="17" spans="2:28" s="298" customFormat="1" ht="23.45" customHeight="1" thickBot="1" x14ac:dyDescent="0.25">
      <c r="B17" s="4206" t="s">
        <v>25</v>
      </c>
      <c r="C17" s="4207"/>
      <c r="D17" s="1598"/>
      <c r="E17" s="1599"/>
      <c r="F17" s="1600"/>
      <c r="G17" s="1599"/>
      <c r="H17" s="1599"/>
      <c r="I17" s="1600"/>
      <c r="J17" s="1599"/>
      <c r="K17" s="1599"/>
      <c r="L17" s="1600"/>
      <c r="M17" s="1599"/>
      <c r="N17" s="1599"/>
      <c r="O17" s="1600"/>
      <c r="P17" s="1599"/>
      <c r="Q17" s="1599"/>
      <c r="R17" s="1600"/>
      <c r="S17" s="1599"/>
      <c r="T17" s="1599"/>
      <c r="U17" s="1600"/>
      <c r="V17" s="1599"/>
      <c r="W17" s="1599"/>
      <c r="X17" s="1600"/>
    </row>
    <row r="18" spans="2:28" s="298" customFormat="1" ht="29.25" customHeight="1" x14ac:dyDescent="0.2">
      <c r="B18" s="911" t="s">
        <v>246</v>
      </c>
      <c r="C18" s="912" t="s">
        <v>328</v>
      </c>
      <c r="D18" s="913">
        <v>0</v>
      </c>
      <c r="E18" s="914">
        <v>0</v>
      </c>
      <c r="F18" s="915">
        <v>0</v>
      </c>
      <c r="G18" s="916">
        <v>0</v>
      </c>
      <c r="H18" s="914">
        <v>0</v>
      </c>
      <c r="I18" s="915">
        <v>0</v>
      </c>
      <c r="J18" s="916">
        <v>1</v>
      </c>
      <c r="K18" s="914">
        <v>0</v>
      </c>
      <c r="L18" s="915">
        <v>1</v>
      </c>
      <c r="M18" s="916">
        <v>0</v>
      </c>
      <c r="N18" s="914">
        <v>0</v>
      </c>
      <c r="O18" s="915">
        <v>0</v>
      </c>
      <c r="P18" s="916">
        <v>0</v>
      </c>
      <c r="Q18" s="914">
        <v>0</v>
      </c>
      <c r="R18" s="915">
        <v>0</v>
      </c>
      <c r="S18" s="916">
        <v>0</v>
      </c>
      <c r="T18" s="914">
        <v>0</v>
      </c>
      <c r="U18" s="915">
        <v>0</v>
      </c>
      <c r="V18" s="916">
        <v>1</v>
      </c>
      <c r="W18" s="914">
        <v>0</v>
      </c>
      <c r="X18" s="915">
        <v>1</v>
      </c>
    </row>
    <row r="19" spans="2:28" s="298" customFormat="1" ht="27.75" customHeight="1" thickBot="1" x14ac:dyDescent="0.25">
      <c r="B19" s="1533" t="s">
        <v>247</v>
      </c>
      <c r="C19" s="1534" t="s">
        <v>248</v>
      </c>
      <c r="D19" s="1535">
        <v>0</v>
      </c>
      <c r="E19" s="1536">
        <v>0</v>
      </c>
      <c r="F19" s="1537">
        <v>0</v>
      </c>
      <c r="G19" s="1538">
        <v>0</v>
      </c>
      <c r="H19" s="1536">
        <v>0</v>
      </c>
      <c r="I19" s="1537">
        <v>0</v>
      </c>
      <c r="J19" s="1538">
        <v>0</v>
      </c>
      <c r="K19" s="1536">
        <v>0</v>
      </c>
      <c r="L19" s="1537">
        <v>0</v>
      </c>
      <c r="M19" s="1538">
        <v>0</v>
      </c>
      <c r="N19" s="1536">
        <v>0</v>
      </c>
      <c r="O19" s="1537">
        <v>0</v>
      </c>
      <c r="P19" s="1538">
        <v>0</v>
      </c>
      <c r="Q19" s="1536">
        <v>0</v>
      </c>
      <c r="R19" s="1537">
        <v>0</v>
      </c>
      <c r="S19" s="1538">
        <v>1</v>
      </c>
      <c r="T19" s="1536">
        <v>0</v>
      </c>
      <c r="U19" s="1537">
        <v>1</v>
      </c>
      <c r="V19" s="1538">
        <v>1</v>
      </c>
      <c r="W19" s="1536">
        <v>0</v>
      </c>
      <c r="X19" s="1537">
        <v>1</v>
      </c>
    </row>
    <row r="20" spans="2:28" ht="20.25" thickBot="1" x14ac:dyDescent="0.35">
      <c r="B20" s="4187" t="s">
        <v>13</v>
      </c>
      <c r="C20" s="4188"/>
      <c r="D20" s="1601">
        <f t="shared" ref="D20:X20" si="3">SUM(D18:D19)</f>
        <v>0</v>
      </c>
      <c r="E20" s="1602">
        <f t="shared" si="3"/>
        <v>0</v>
      </c>
      <c r="F20" s="443">
        <f t="shared" si="3"/>
        <v>0</v>
      </c>
      <c r="G20" s="1601">
        <f t="shared" si="3"/>
        <v>0</v>
      </c>
      <c r="H20" s="1602">
        <f t="shared" si="3"/>
        <v>0</v>
      </c>
      <c r="I20" s="443">
        <f t="shared" si="3"/>
        <v>0</v>
      </c>
      <c r="J20" s="1601">
        <f t="shared" si="3"/>
        <v>1</v>
      </c>
      <c r="K20" s="1602">
        <f t="shared" si="3"/>
        <v>0</v>
      </c>
      <c r="L20" s="443">
        <f t="shared" si="3"/>
        <v>1</v>
      </c>
      <c r="M20" s="1601">
        <f t="shared" si="3"/>
        <v>0</v>
      </c>
      <c r="N20" s="1602">
        <f t="shared" si="3"/>
        <v>0</v>
      </c>
      <c r="O20" s="443">
        <f t="shared" si="3"/>
        <v>0</v>
      </c>
      <c r="P20" s="1601">
        <f t="shared" si="3"/>
        <v>0</v>
      </c>
      <c r="Q20" s="1602">
        <f t="shared" si="3"/>
        <v>0</v>
      </c>
      <c r="R20" s="443">
        <f t="shared" si="3"/>
        <v>0</v>
      </c>
      <c r="S20" s="1601">
        <f t="shared" si="3"/>
        <v>1</v>
      </c>
      <c r="T20" s="1602">
        <f t="shared" si="3"/>
        <v>0</v>
      </c>
      <c r="U20" s="443">
        <f t="shared" si="3"/>
        <v>1</v>
      </c>
      <c r="V20" s="1601">
        <f t="shared" si="3"/>
        <v>2</v>
      </c>
      <c r="W20" s="1602">
        <f t="shared" si="3"/>
        <v>0</v>
      </c>
      <c r="X20" s="443">
        <f t="shared" si="3"/>
        <v>2</v>
      </c>
    </row>
    <row r="21" spans="2:28" ht="29.25" customHeight="1" thickBot="1" x14ac:dyDescent="0.35">
      <c r="B21" s="4214" t="s">
        <v>10</v>
      </c>
      <c r="C21" s="4215"/>
      <c r="D21" s="928">
        <f t="shared" ref="D21:X21" si="4">D16</f>
        <v>23</v>
      </c>
      <c r="E21" s="929">
        <f t="shared" si="4"/>
        <v>0</v>
      </c>
      <c r="F21" s="930">
        <f t="shared" si="4"/>
        <v>23</v>
      </c>
      <c r="G21" s="928">
        <f t="shared" si="4"/>
        <v>13</v>
      </c>
      <c r="H21" s="929">
        <f t="shared" si="4"/>
        <v>0</v>
      </c>
      <c r="I21" s="299">
        <f t="shared" si="4"/>
        <v>13</v>
      </c>
      <c r="J21" s="928">
        <f t="shared" si="4"/>
        <v>24</v>
      </c>
      <c r="K21" s="929">
        <f t="shared" si="4"/>
        <v>0</v>
      </c>
      <c r="L21" s="930">
        <f t="shared" si="4"/>
        <v>24</v>
      </c>
      <c r="M21" s="928">
        <f t="shared" si="4"/>
        <v>22</v>
      </c>
      <c r="N21" s="929">
        <f t="shared" si="4"/>
        <v>0</v>
      </c>
      <c r="O21" s="299">
        <f t="shared" si="4"/>
        <v>22</v>
      </c>
      <c r="P21" s="928">
        <f t="shared" si="4"/>
        <v>16</v>
      </c>
      <c r="Q21" s="929">
        <f t="shared" si="4"/>
        <v>0</v>
      </c>
      <c r="R21" s="299">
        <f t="shared" si="4"/>
        <v>16</v>
      </c>
      <c r="S21" s="928">
        <f t="shared" si="4"/>
        <v>8</v>
      </c>
      <c r="T21" s="929">
        <f t="shared" si="4"/>
        <v>0</v>
      </c>
      <c r="U21" s="299">
        <f t="shared" si="4"/>
        <v>8</v>
      </c>
      <c r="V21" s="928">
        <f t="shared" si="4"/>
        <v>106</v>
      </c>
      <c r="W21" s="929">
        <f t="shared" si="4"/>
        <v>0</v>
      </c>
      <c r="X21" s="931">
        <f t="shared" si="4"/>
        <v>106</v>
      </c>
    </row>
    <row r="22" spans="2:28" ht="20.25" thickBot="1" x14ac:dyDescent="0.35">
      <c r="B22" s="4212" t="s">
        <v>17</v>
      </c>
      <c r="C22" s="4213"/>
      <c r="D22" s="554">
        <f t="shared" ref="D22:X22" si="5">D20</f>
        <v>0</v>
      </c>
      <c r="E22" s="830">
        <f t="shared" si="5"/>
        <v>0</v>
      </c>
      <c r="F22" s="1603">
        <f t="shared" si="5"/>
        <v>0</v>
      </c>
      <c r="G22" s="554">
        <f t="shared" si="5"/>
        <v>0</v>
      </c>
      <c r="H22" s="830">
        <f t="shared" si="5"/>
        <v>0</v>
      </c>
      <c r="I22" s="1603">
        <f t="shared" si="5"/>
        <v>0</v>
      </c>
      <c r="J22" s="554">
        <f t="shared" si="5"/>
        <v>1</v>
      </c>
      <c r="K22" s="830">
        <f t="shared" si="5"/>
        <v>0</v>
      </c>
      <c r="L22" s="1603">
        <f t="shared" si="5"/>
        <v>1</v>
      </c>
      <c r="M22" s="554">
        <f t="shared" si="5"/>
        <v>0</v>
      </c>
      <c r="N22" s="830">
        <f t="shared" si="5"/>
        <v>0</v>
      </c>
      <c r="O22" s="1603">
        <f t="shared" si="5"/>
        <v>0</v>
      </c>
      <c r="P22" s="554">
        <f t="shared" si="5"/>
        <v>0</v>
      </c>
      <c r="Q22" s="830">
        <f t="shared" si="5"/>
        <v>0</v>
      </c>
      <c r="R22" s="1603">
        <f t="shared" si="5"/>
        <v>0</v>
      </c>
      <c r="S22" s="554">
        <f t="shared" si="5"/>
        <v>1</v>
      </c>
      <c r="T22" s="830">
        <f t="shared" si="5"/>
        <v>0</v>
      </c>
      <c r="U22" s="1603">
        <f t="shared" si="5"/>
        <v>1</v>
      </c>
      <c r="V22" s="932">
        <f t="shared" si="5"/>
        <v>2</v>
      </c>
      <c r="W22" s="933">
        <f t="shared" si="5"/>
        <v>0</v>
      </c>
      <c r="X22" s="934">
        <f t="shared" si="5"/>
        <v>2</v>
      </c>
    </row>
    <row r="23" spans="2:28" ht="33.75" customHeight="1" thickBot="1" x14ac:dyDescent="0.35">
      <c r="B23" s="4185" t="s">
        <v>18</v>
      </c>
      <c r="C23" s="4186"/>
      <c r="D23" s="1608">
        <f t="shared" ref="D23:X23" si="6">D21+D22</f>
        <v>23</v>
      </c>
      <c r="E23" s="1609">
        <f t="shared" si="6"/>
        <v>0</v>
      </c>
      <c r="F23" s="1610">
        <f t="shared" si="6"/>
        <v>23</v>
      </c>
      <c r="G23" s="1608">
        <f t="shared" si="6"/>
        <v>13</v>
      </c>
      <c r="H23" s="1609">
        <f t="shared" si="6"/>
        <v>0</v>
      </c>
      <c r="I23" s="1610">
        <f t="shared" si="6"/>
        <v>13</v>
      </c>
      <c r="J23" s="1608">
        <f t="shared" si="6"/>
        <v>25</v>
      </c>
      <c r="K23" s="1609">
        <f t="shared" si="6"/>
        <v>0</v>
      </c>
      <c r="L23" s="1610">
        <f t="shared" si="6"/>
        <v>25</v>
      </c>
      <c r="M23" s="1608">
        <f t="shared" si="6"/>
        <v>22</v>
      </c>
      <c r="N23" s="1609">
        <f t="shared" si="6"/>
        <v>0</v>
      </c>
      <c r="O23" s="1610">
        <f t="shared" si="6"/>
        <v>22</v>
      </c>
      <c r="P23" s="1608">
        <f t="shared" si="6"/>
        <v>16</v>
      </c>
      <c r="Q23" s="1609">
        <f t="shared" si="6"/>
        <v>0</v>
      </c>
      <c r="R23" s="1610">
        <f t="shared" si="6"/>
        <v>16</v>
      </c>
      <c r="S23" s="1608">
        <f t="shared" si="6"/>
        <v>9</v>
      </c>
      <c r="T23" s="1609">
        <f t="shared" si="6"/>
        <v>0</v>
      </c>
      <c r="U23" s="1610">
        <f t="shared" si="6"/>
        <v>9</v>
      </c>
      <c r="V23" s="1611">
        <f t="shared" si="6"/>
        <v>108</v>
      </c>
      <c r="W23" s="1612">
        <f t="shared" si="6"/>
        <v>0</v>
      </c>
      <c r="X23" s="1613">
        <f t="shared" si="6"/>
        <v>108</v>
      </c>
    </row>
    <row r="25" spans="2:28" ht="18.75" customHeight="1" x14ac:dyDescent="0.3">
      <c r="B25" s="4090"/>
      <c r="C25" s="4090"/>
      <c r="D25" s="4090"/>
      <c r="E25" s="4090"/>
      <c r="F25" s="4090"/>
      <c r="G25" s="4090"/>
      <c r="H25" s="4090"/>
      <c r="I25" s="4090"/>
      <c r="J25" s="4090"/>
      <c r="K25" s="4090"/>
      <c r="L25" s="4090"/>
      <c r="M25" s="4090"/>
      <c r="N25" s="4090"/>
      <c r="O25" s="4090"/>
      <c r="P25" s="4090"/>
      <c r="Q25" s="4090"/>
      <c r="R25" s="4090"/>
      <c r="S25" s="4090"/>
      <c r="T25" s="4090"/>
      <c r="U25" s="4090"/>
      <c r="V25" s="4090"/>
      <c r="W25" s="4090"/>
      <c r="X25" s="80"/>
      <c r="Y25" s="80"/>
      <c r="Z25" s="80"/>
      <c r="AA25" s="72"/>
      <c r="AB25" s="72"/>
    </row>
    <row r="27" spans="2:28" x14ac:dyDescent="0.3"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</row>
  </sheetData>
  <mergeCells count="24">
    <mergeCell ref="B21:C21"/>
    <mergeCell ref="S5:U6"/>
    <mergeCell ref="V5:X6"/>
    <mergeCell ref="D5:F6"/>
    <mergeCell ref="G5:I6"/>
    <mergeCell ref="J5:L6"/>
    <mergeCell ref="M5:O6"/>
    <mergeCell ref="P5:R6"/>
    <mergeCell ref="B23:C23"/>
    <mergeCell ref="B25:W25"/>
    <mergeCell ref="B20:C20"/>
    <mergeCell ref="B11:C11"/>
    <mergeCell ref="B1:R1"/>
    <mergeCell ref="B2:R2"/>
    <mergeCell ref="B3:C3"/>
    <mergeCell ref="D3:E3"/>
    <mergeCell ref="F3:R3"/>
    <mergeCell ref="B5:C7"/>
    <mergeCell ref="B8:C8"/>
    <mergeCell ref="B13:C13"/>
    <mergeCell ref="B17:C17"/>
    <mergeCell ref="B12:C12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zoomScaleSheetLayoutView="50" workbookViewId="0">
      <selection activeCell="G24" sqref="G24"/>
    </sheetView>
  </sheetViews>
  <sheetFormatPr defaultRowHeight="18" x14ac:dyDescent="0.2"/>
  <cols>
    <col min="1" max="1" width="9.140625" style="137"/>
    <col min="2" max="2" width="16.7109375" style="137" customWidth="1"/>
    <col min="3" max="3" width="47.5703125" style="137" customWidth="1"/>
    <col min="4" max="4" width="11.42578125" style="137" bestFit="1" customWidth="1"/>
    <col min="5" max="5" width="11.42578125" style="137" customWidth="1"/>
    <col min="6" max="6" width="11.140625" style="203" customWidth="1"/>
    <col min="7" max="7" width="12.5703125" style="137" customWidth="1"/>
    <col min="8" max="8" width="11.5703125" style="137" customWidth="1"/>
    <col min="9" max="9" width="11.42578125" style="203" customWidth="1"/>
    <col min="10" max="10" width="11.28515625" style="203" customWidth="1"/>
    <col min="11" max="11" width="10.85546875" style="203" customWidth="1"/>
    <col min="12" max="15" width="11" style="203" customWidth="1"/>
    <col min="16" max="16" width="11.7109375" style="137" customWidth="1"/>
    <col min="17" max="17" width="11" style="137" customWidth="1"/>
    <col min="18" max="18" width="11" style="203" customWidth="1"/>
    <col min="19" max="19" width="12" style="137" customWidth="1"/>
    <col min="20" max="20" width="11" style="137" customWidth="1"/>
    <col min="21" max="21" width="11" style="203" customWidth="1"/>
    <col min="22" max="22" width="12.5703125" style="137" customWidth="1"/>
    <col min="23" max="23" width="12.7109375" style="137" customWidth="1"/>
    <col min="24" max="24" width="11" style="203" customWidth="1"/>
    <col min="25" max="257" width="9.140625" style="137"/>
    <col min="258" max="258" width="16.7109375" style="137" customWidth="1"/>
    <col min="259" max="259" width="47.5703125" style="137" customWidth="1"/>
    <col min="260" max="260" width="11.42578125" style="137" bestFit="1" customWidth="1"/>
    <col min="261" max="261" width="11.42578125" style="137" customWidth="1"/>
    <col min="262" max="262" width="11.140625" style="137" customWidth="1"/>
    <col min="263" max="263" width="9.140625" style="137"/>
    <col min="264" max="264" width="11.5703125" style="137" customWidth="1"/>
    <col min="265" max="265" width="11.42578125" style="137" customWidth="1"/>
    <col min="266" max="266" width="9.140625" style="137"/>
    <col min="267" max="267" width="10.85546875" style="137" customWidth="1"/>
    <col min="268" max="271" width="11" style="137" customWidth="1"/>
    <col min="272" max="272" width="9.140625" style="137"/>
    <col min="273" max="274" width="11" style="137" customWidth="1"/>
    <col min="275" max="275" width="9.140625" style="137"/>
    <col min="276" max="277" width="11" style="137" customWidth="1"/>
    <col min="278" max="278" width="9.140625" style="137"/>
    <col min="279" max="280" width="11" style="137" customWidth="1"/>
    <col min="281" max="513" width="9.140625" style="137"/>
    <col min="514" max="514" width="16.7109375" style="137" customWidth="1"/>
    <col min="515" max="515" width="47.5703125" style="137" customWidth="1"/>
    <col min="516" max="516" width="11.42578125" style="137" bestFit="1" customWidth="1"/>
    <col min="517" max="517" width="11.42578125" style="137" customWidth="1"/>
    <col min="518" max="518" width="11.140625" style="137" customWidth="1"/>
    <col min="519" max="519" width="9.140625" style="137"/>
    <col min="520" max="520" width="11.5703125" style="137" customWidth="1"/>
    <col min="521" max="521" width="11.42578125" style="137" customWidth="1"/>
    <col min="522" max="522" width="9.140625" style="137"/>
    <col min="523" max="523" width="10.85546875" style="137" customWidth="1"/>
    <col min="524" max="527" width="11" style="137" customWidth="1"/>
    <col min="528" max="528" width="9.140625" style="137"/>
    <col min="529" max="530" width="11" style="137" customWidth="1"/>
    <col min="531" max="531" width="9.140625" style="137"/>
    <col min="532" max="533" width="11" style="137" customWidth="1"/>
    <col min="534" max="534" width="9.140625" style="137"/>
    <col min="535" max="536" width="11" style="137" customWidth="1"/>
    <col min="537" max="769" width="9.140625" style="137"/>
    <col min="770" max="770" width="16.7109375" style="137" customWidth="1"/>
    <col min="771" max="771" width="47.5703125" style="137" customWidth="1"/>
    <col min="772" max="772" width="11.42578125" style="137" bestFit="1" customWidth="1"/>
    <col min="773" max="773" width="11.42578125" style="137" customWidth="1"/>
    <col min="774" max="774" width="11.140625" style="137" customWidth="1"/>
    <col min="775" max="775" width="9.140625" style="137"/>
    <col min="776" max="776" width="11.5703125" style="137" customWidth="1"/>
    <col min="777" max="777" width="11.42578125" style="137" customWidth="1"/>
    <col min="778" max="778" width="9.140625" style="137"/>
    <col min="779" max="779" width="10.85546875" style="137" customWidth="1"/>
    <col min="780" max="783" width="11" style="137" customWidth="1"/>
    <col min="784" max="784" width="9.140625" style="137"/>
    <col min="785" max="786" width="11" style="137" customWidth="1"/>
    <col min="787" max="787" width="9.140625" style="137"/>
    <col min="788" max="789" width="11" style="137" customWidth="1"/>
    <col min="790" max="790" width="9.140625" style="137"/>
    <col min="791" max="792" width="11" style="137" customWidth="1"/>
    <col min="793" max="1025" width="9.140625" style="137"/>
    <col min="1026" max="1026" width="16.7109375" style="137" customWidth="1"/>
    <col min="1027" max="1027" width="47.5703125" style="137" customWidth="1"/>
    <col min="1028" max="1028" width="11.42578125" style="137" bestFit="1" customWidth="1"/>
    <col min="1029" max="1029" width="11.42578125" style="137" customWidth="1"/>
    <col min="1030" max="1030" width="11.140625" style="137" customWidth="1"/>
    <col min="1031" max="1031" width="9.140625" style="137"/>
    <col min="1032" max="1032" width="11.5703125" style="137" customWidth="1"/>
    <col min="1033" max="1033" width="11.42578125" style="137" customWidth="1"/>
    <col min="1034" max="1034" width="9.140625" style="137"/>
    <col min="1035" max="1035" width="10.85546875" style="137" customWidth="1"/>
    <col min="1036" max="1039" width="11" style="137" customWidth="1"/>
    <col min="1040" max="1040" width="9.140625" style="137"/>
    <col min="1041" max="1042" width="11" style="137" customWidth="1"/>
    <col min="1043" max="1043" width="9.140625" style="137"/>
    <col min="1044" max="1045" width="11" style="137" customWidth="1"/>
    <col min="1046" max="1046" width="9.140625" style="137"/>
    <col min="1047" max="1048" width="11" style="137" customWidth="1"/>
    <col min="1049" max="1281" width="9.140625" style="137"/>
    <col min="1282" max="1282" width="16.7109375" style="137" customWidth="1"/>
    <col min="1283" max="1283" width="47.5703125" style="137" customWidth="1"/>
    <col min="1284" max="1284" width="11.42578125" style="137" bestFit="1" customWidth="1"/>
    <col min="1285" max="1285" width="11.42578125" style="137" customWidth="1"/>
    <col min="1286" max="1286" width="11.140625" style="137" customWidth="1"/>
    <col min="1287" max="1287" width="9.140625" style="137"/>
    <col min="1288" max="1288" width="11.5703125" style="137" customWidth="1"/>
    <col min="1289" max="1289" width="11.42578125" style="137" customWidth="1"/>
    <col min="1290" max="1290" width="9.140625" style="137"/>
    <col min="1291" max="1291" width="10.85546875" style="137" customWidth="1"/>
    <col min="1292" max="1295" width="11" style="137" customWidth="1"/>
    <col min="1296" max="1296" width="9.140625" style="137"/>
    <col min="1297" max="1298" width="11" style="137" customWidth="1"/>
    <col min="1299" max="1299" width="9.140625" style="137"/>
    <col min="1300" max="1301" width="11" style="137" customWidth="1"/>
    <col min="1302" max="1302" width="9.140625" style="137"/>
    <col min="1303" max="1304" width="11" style="137" customWidth="1"/>
    <col min="1305" max="1537" width="9.140625" style="137"/>
    <col min="1538" max="1538" width="16.7109375" style="137" customWidth="1"/>
    <col min="1539" max="1539" width="47.5703125" style="137" customWidth="1"/>
    <col min="1540" max="1540" width="11.42578125" style="137" bestFit="1" customWidth="1"/>
    <col min="1541" max="1541" width="11.42578125" style="137" customWidth="1"/>
    <col min="1542" max="1542" width="11.140625" style="137" customWidth="1"/>
    <col min="1543" max="1543" width="9.140625" style="137"/>
    <col min="1544" max="1544" width="11.5703125" style="137" customWidth="1"/>
    <col min="1545" max="1545" width="11.42578125" style="137" customWidth="1"/>
    <col min="1546" max="1546" width="9.140625" style="137"/>
    <col min="1547" max="1547" width="10.85546875" style="137" customWidth="1"/>
    <col min="1548" max="1551" width="11" style="137" customWidth="1"/>
    <col min="1552" max="1552" width="9.140625" style="137"/>
    <col min="1553" max="1554" width="11" style="137" customWidth="1"/>
    <col min="1555" max="1555" width="9.140625" style="137"/>
    <col min="1556" max="1557" width="11" style="137" customWidth="1"/>
    <col min="1558" max="1558" width="9.140625" style="137"/>
    <col min="1559" max="1560" width="11" style="137" customWidth="1"/>
    <col min="1561" max="1793" width="9.140625" style="137"/>
    <col min="1794" max="1794" width="16.7109375" style="137" customWidth="1"/>
    <col min="1795" max="1795" width="47.5703125" style="137" customWidth="1"/>
    <col min="1796" max="1796" width="11.42578125" style="137" bestFit="1" customWidth="1"/>
    <col min="1797" max="1797" width="11.42578125" style="137" customWidth="1"/>
    <col min="1798" max="1798" width="11.140625" style="137" customWidth="1"/>
    <col min="1799" max="1799" width="9.140625" style="137"/>
    <col min="1800" max="1800" width="11.5703125" style="137" customWidth="1"/>
    <col min="1801" max="1801" width="11.42578125" style="137" customWidth="1"/>
    <col min="1802" max="1802" width="9.140625" style="137"/>
    <col min="1803" max="1803" width="10.85546875" style="137" customWidth="1"/>
    <col min="1804" max="1807" width="11" style="137" customWidth="1"/>
    <col min="1808" max="1808" width="9.140625" style="137"/>
    <col min="1809" max="1810" width="11" style="137" customWidth="1"/>
    <col min="1811" max="1811" width="9.140625" style="137"/>
    <col min="1812" max="1813" width="11" style="137" customWidth="1"/>
    <col min="1814" max="1814" width="9.140625" style="137"/>
    <col min="1815" max="1816" width="11" style="137" customWidth="1"/>
    <col min="1817" max="2049" width="9.140625" style="137"/>
    <col min="2050" max="2050" width="16.7109375" style="137" customWidth="1"/>
    <col min="2051" max="2051" width="47.5703125" style="137" customWidth="1"/>
    <col min="2052" max="2052" width="11.42578125" style="137" bestFit="1" customWidth="1"/>
    <col min="2053" max="2053" width="11.42578125" style="137" customWidth="1"/>
    <col min="2054" max="2054" width="11.140625" style="137" customWidth="1"/>
    <col min="2055" max="2055" width="9.140625" style="137"/>
    <col min="2056" max="2056" width="11.5703125" style="137" customWidth="1"/>
    <col min="2057" max="2057" width="11.42578125" style="137" customWidth="1"/>
    <col min="2058" max="2058" width="9.140625" style="137"/>
    <col min="2059" max="2059" width="10.85546875" style="137" customWidth="1"/>
    <col min="2060" max="2063" width="11" style="137" customWidth="1"/>
    <col min="2064" max="2064" width="9.140625" style="137"/>
    <col min="2065" max="2066" width="11" style="137" customWidth="1"/>
    <col min="2067" max="2067" width="9.140625" style="137"/>
    <col min="2068" max="2069" width="11" style="137" customWidth="1"/>
    <col min="2070" max="2070" width="9.140625" style="137"/>
    <col min="2071" max="2072" width="11" style="137" customWidth="1"/>
    <col min="2073" max="2305" width="9.140625" style="137"/>
    <col min="2306" max="2306" width="16.7109375" style="137" customWidth="1"/>
    <col min="2307" max="2307" width="47.5703125" style="137" customWidth="1"/>
    <col min="2308" max="2308" width="11.42578125" style="137" bestFit="1" customWidth="1"/>
    <col min="2309" max="2309" width="11.42578125" style="137" customWidth="1"/>
    <col min="2310" max="2310" width="11.140625" style="137" customWidth="1"/>
    <col min="2311" max="2311" width="9.140625" style="137"/>
    <col min="2312" max="2312" width="11.5703125" style="137" customWidth="1"/>
    <col min="2313" max="2313" width="11.42578125" style="137" customWidth="1"/>
    <col min="2314" max="2314" width="9.140625" style="137"/>
    <col min="2315" max="2315" width="10.85546875" style="137" customWidth="1"/>
    <col min="2316" max="2319" width="11" style="137" customWidth="1"/>
    <col min="2320" max="2320" width="9.140625" style="137"/>
    <col min="2321" max="2322" width="11" style="137" customWidth="1"/>
    <col min="2323" max="2323" width="9.140625" style="137"/>
    <col min="2324" max="2325" width="11" style="137" customWidth="1"/>
    <col min="2326" max="2326" width="9.140625" style="137"/>
    <col min="2327" max="2328" width="11" style="137" customWidth="1"/>
    <col min="2329" max="2561" width="9.140625" style="137"/>
    <col min="2562" max="2562" width="16.7109375" style="137" customWidth="1"/>
    <col min="2563" max="2563" width="47.5703125" style="137" customWidth="1"/>
    <col min="2564" max="2564" width="11.42578125" style="137" bestFit="1" customWidth="1"/>
    <col min="2565" max="2565" width="11.42578125" style="137" customWidth="1"/>
    <col min="2566" max="2566" width="11.140625" style="137" customWidth="1"/>
    <col min="2567" max="2567" width="9.140625" style="137"/>
    <col min="2568" max="2568" width="11.5703125" style="137" customWidth="1"/>
    <col min="2569" max="2569" width="11.42578125" style="137" customWidth="1"/>
    <col min="2570" max="2570" width="9.140625" style="137"/>
    <col min="2571" max="2571" width="10.85546875" style="137" customWidth="1"/>
    <col min="2572" max="2575" width="11" style="137" customWidth="1"/>
    <col min="2576" max="2576" width="9.140625" style="137"/>
    <col min="2577" max="2578" width="11" style="137" customWidth="1"/>
    <col min="2579" max="2579" width="9.140625" style="137"/>
    <col min="2580" max="2581" width="11" style="137" customWidth="1"/>
    <col min="2582" max="2582" width="9.140625" style="137"/>
    <col min="2583" max="2584" width="11" style="137" customWidth="1"/>
    <col min="2585" max="2817" width="9.140625" style="137"/>
    <col min="2818" max="2818" width="16.7109375" style="137" customWidth="1"/>
    <col min="2819" max="2819" width="47.5703125" style="137" customWidth="1"/>
    <col min="2820" max="2820" width="11.42578125" style="137" bestFit="1" customWidth="1"/>
    <col min="2821" max="2821" width="11.42578125" style="137" customWidth="1"/>
    <col min="2822" max="2822" width="11.140625" style="137" customWidth="1"/>
    <col min="2823" max="2823" width="9.140625" style="137"/>
    <col min="2824" max="2824" width="11.5703125" style="137" customWidth="1"/>
    <col min="2825" max="2825" width="11.42578125" style="137" customWidth="1"/>
    <col min="2826" max="2826" width="9.140625" style="137"/>
    <col min="2827" max="2827" width="10.85546875" style="137" customWidth="1"/>
    <col min="2828" max="2831" width="11" style="137" customWidth="1"/>
    <col min="2832" max="2832" width="9.140625" style="137"/>
    <col min="2833" max="2834" width="11" style="137" customWidth="1"/>
    <col min="2835" max="2835" width="9.140625" style="137"/>
    <col min="2836" max="2837" width="11" style="137" customWidth="1"/>
    <col min="2838" max="2838" width="9.140625" style="137"/>
    <col min="2839" max="2840" width="11" style="137" customWidth="1"/>
    <col min="2841" max="3073" width="9.140625" style="137"/>
    <col min="3074" max="3074" width="16.7109375" style="137" customWidth="1"/>
    <col min="3075" max="3075" width="47.5703125" style="137" customWidth="1"/>
    <col min="3076" max="3076" width="11.42578125" style="137" bestFit="1" customWidth="1"/>
    <col min="3077" max="3077" width="11.42578125" style="137" customWidth="1"/>
    <col min="3078" max="3078" width="11.140625" style="137" customWidth="1"/>
    <col min="3079" max="3079" width="9.140625" style="137"/>
    <col min="3080" max="3080" width="11.5703125" style="137" customWidth="1"/>
    <col min="3081" max="3081" width="11.42578125" style="137" customWidth="1"/>
    <col min="3082" max="3082" width="9.140625" style="137"/>
    <col min="3083" max="3083" width="10.85546875" style="137" customWidth="1"/>
    <col min="3084" max="3087" width="11" style="137" customWidth="1"/>
    <col min="3088" max="3088" width="9.140625" style="137"/>
    <col min="3089" max="3090" width="11" style="137" customWidth="1"/>
    <col min="3091" max="3091" width="9.140625" style="137"/>
    <col min="3092" max="3093" width="11" style="137" customWidth="1"/>
    <col min="3094" max="3094" width="9.140625" style="137"/>
    <col min="3095" max="3096" width="11" style="137" customWidth="1"/>
    <col min="3097" max="3329" width="9.140625" style="137"/>
    <col min="3330" max="3330" width="16.7109375" style="137" customWidth="1"/>
    <col min="3331" max="3331" width="47.5703125" style="137" customWidth="1"/>
    <col min="3332" max="3332" width="11.42578125" style="137" bestFit="1" customWidth="1"/>
    <col min="3333" max="3333" width="11.42578125" style="137" customWidth="1"/>
    <col min="3334" max="3334" width="11.140625" style="137" customWidth="1"/>
    <col min="3335" max="3335" width="9.140625" style="137"/>
    <col min="3336" max="3336" width="11.5703125" style="137" customWidth="1"/>
    <col min="3337" max="3337" width="11.42578125" style="137" customWidth="1"/>
    <col min="3338" max="3338" width="9.140625" style="137"/>
    <col min="3339" max="3339" width="10.85546875" style="137" customWidth="1"/>
    <col min="3340" max="3343" width="11" style="137" customWidth="1"/>
    <col min="3344" max="3344" width="9.140625" style="137"/>
    <col min="3345" max="3346" width="11" style="137" customWidth="1"/>
    <col min="3347" max="3347" width="9.140625" style="137"/>
    <col min="3348" max="3349" width="11" style="137" customWidth="1"/>
    <col min="3350" max="3350" width="9.140625" style="137"/>
    <col min="3351" max="3352" width="11" style="137" customWidth="1"/>
    <col min="3353" max="3585" width="9.140625" style="137"/>
    <col min="3586" max="3586" width="16.7109375" style="137" customWidth="1"/>
    <col min="3587" max="3587" width="47.5703125" style="137" customWidth="1"/>
    <col min="3588" max="3588" width="11.42578125" style="137" bestFit="1" customWidth="1"/>
    <col min="3589" max="3589" width="11.42578125" style="137" customWidth="1"/>
    <col min="3590" max="3590" width="11.140625" style="137" customWidth="1"/>
    <col min="3591" max="3591" width="9.140625" style="137"/>
    <col min="3592" max="3592" width="11.5703125" style="137" customWidth="1"/>
    <col min="3593" max="3593" width="11.42578125" style="137" customWidth="1"/>
    <col min="3594" max="3594" width="9.140625" style="137"/>
    <col min="3595" max="3595" width="10.85546875" style="137" customWidth="1"/>
    <col min="3596" max="3599" width="11" style="137" customWidth="1"/>
    <col min="3600" max="3600" width="9.140625" style="137"/>
    <col min="3601" max="3602" width="11" style="137" customWidth="1"/>
    <col min="3603" max="3603" width="9.140625" style="137"/>
    <col min="3604" max="3605" width="11" style="137" customWidth="1"/>
    <col min="3606" max="3606" width="9.140625" style="137"/>
    <col min="3607" max="3608" width="11" style="137" customWidth="1"/>
    <col min="3609" max="3841" width="9.140625" style="137"/>
    <col min="3842" max="3842" width="16.7109375" style="137" customWidth="1"/>
    <col min="3843" max="3843" width="47.5703125" style="137" customWidth="1"/>
    <col min="3844" max="3844" width="11.42578125" style="137" bestFit="1" customWidth="1"/>
    <col min="3845" max="3845" width="11.42578125" style="137" customWidth="1"/>
    <col min="3846" max="3846" width="11.140625" style="137" customWidth="1"/>
    <col min="3847" max="3847" width="9.140625" style="137"/>
    <col min="3848" max="3848" width="11.5703125" style="137" customWidth="1"/>
    <col min="3849" max="3849" width="11.42578125" style="137" customWidth="1"/>
    <col min="3850" max="3850" width="9.140625" style="137"/>
    <col min="3851" max="3851" width="10.85546875" style="137" customWidth="1"/>
    <col min="3852" max="3855" width="11" style="137" customWidth="1"/>
    <col min="3856" max="3856" width="9.140625" style="137"/>
    <col min="3857" max="3858" width="11" style="137" customWidth="1"/>
    <col min="3859" max="3859" width="9.140625" style="137"/>
    <col min="3860" max="3861" width="11" style="137" customWidth="1"/>
    <col min="3862" max="3862" width="9.140625" style="137"/>
    <col min="3863" max="3864" width="11" style="137" customWidth="1"/>
    <col min="3865" max="4097" width="9.140625" style="137"/>
    <col min="4098" max="4098" width="16.7109375" style="137" customWidth="1"/>
    <col min="4099" max="4099" width="47.5703125" style="137" customWidth="1"/>
    <col min="4100" max="4100" width="11.42578125" style="137" bestFit="1" customWidth="1"/>
    <col min="4101" max="4101" width="11.42578125" style="137" customWidth="1"/>
    <col min="4102" max="4102" width="11.140625" style="137" customWidth="1"/>
    <col min="4103" max="4103" width="9.140625" style="137"/>
    <col min="4104" max="4104" width="11.5703125" style="137" customWidth="1"/>
    <col min="4105" max="4105" width="11.42578125" style="137" customWidth="1"/>
    <col min="4106" max="4106" width="9.140625" style="137"/>
    <col min="4107" max="4107" width="10.85546875" style="137" customWidth="1"/>
    <col min="4108" max="4111" width="11" style="137" customWidth="1"/>
    <col min="4112" max="4112" width="9.140625" style="137"/>
    <col min="4113" max="4114" width="11" style="137" customWidth="1"/>
    <col min="4115" max="4115" width="9.140625" style="137"/>
    <col min="4116" max="4117" width="11" style="137" customWidth="1"/>
    <col min="4118" max="4118" width="9.140625" style="137"/>
    <col min="4119" max="4120" width="11" style="137" customWidth="1"/>
    <col min="4121" max="4353" width="9.140625" style="137"/>
    <col min="4354" max="4354" width="16.7109375" style="137" customWidth="1"/>
    <col min="4355" max="4355" width="47.5703125" style="137" customWidth="1"/>
    <col min="4356" max="4356" width="11.42578125" style="137" bestFit="1" customWidth="1"/>
    <col min="4357" max="4357" width="11.42578125" style="137" customWidth="1"/>
    <col min="4358" max="4358" width="11.140625" style="137" customWidth="1"/>
    <col min="4359" max="4359" width="9.140625" style="137"/>
    <col min="4360" max="4360" width="11.5703125" style="137" customWidth="1"/>
    <col min="4361" max="4361" width="11.42578125" style="137" customWidth="1"/>
    <col min="4362" max="4362" width="9.140625" style="137"/>
    <col min="4363" max="4363" width="10.85546875" style="137" customWidth="1"/>
    <col min="4364" max="4367" width="11" style="137" customWidth="1"/>
    <col min="4368" max="4368" width="9.140625" style="137"/>
    <col min="4369" max="4370" width="11" style="137" customWidth="1"/>
    <col min="4371" max="4371" width="9.140625" style="137"/>
    <col min="4372" max="4373" width="11" style="137" customWidth="1"/>
    <col min="4374" max="4374" width="9.140625" style="137"/>
    <col min="4375" max="4376" width="11" style="137" customWidth="1"/>
    <col min="4377" max="4609" width="9.140625" style="137"/>
    <col min="4610" max="4610" width="16.7109375" style="137" customWidth="1"/>
    <col min="4611" max="4611" width="47.5703125" style="137" customWidth="1"/>
    <col min="4612" max="4612" width="11.42578125" style="137" bestFit="1" customWidth="1"/>
    <col min="4613" max="4613" width="11.42578125" style="137" customWidth="1"/>
    <col min="4614" max="4614" width="11.140625" style="137" customWidth="1"/>
    <col min="4615" max="4615" width="9.140625" style="137"/>
    <col min="4616" max="4616" width="11.5703125" style="137" customWidth="1"/>
    <col min="4617" max="4617" width="11.42578125" style="137" customWidth="1"/>
    <col min="4618" max="4618" width="9.140625" style="137"/>
    <col min="4619" max="4619" width="10.85546875" style="137" customWidth="1"/>
    <col min="4620" max="4623" width="11" style="137" customWidth="1"/>
    <col min="4624" max="4624" width="9.140625" style="137"/>
    <col min="4625" max="4626" width="11" style="137" customWidth="1"/>
    <col min="4627" max="4627" width="9.140625" style="137"/>
    <col min="4628" max="4629" width="11" style="137" customWidth="1"/>
    <col min="4630" max="4630" width="9.140625" style="137"/>
    <col min="4631" max="4632" width="11" style="137" customWidth="1"/>
    <col min="4633" max="4865" width="9.140625" style="137"/>
    <col min="4866" max="4866" width="16.7109375" style="137" customWidth="1"/>
    <col min="4867" max="4867" width="47.5703125" style="137" customWidth="1"/>
    <col min="4868" max="4868" width="11.42578125" style="137" bestFit="1" customWidth="1"/>
    <col min="4869" max="4869" width="11.42578125" style="137" customWidth="1"/>
    <col min="4870" max="4870" width="11.140625" style="137" customWidth="1"/>
    <col min="4871" max="4871" width="9.140625" style="137"/>
    <col min="4872" max="4872" width="11.5703125" style="137" customWidth="1"/>
    <col min="4873" max="4873" width="11.42578125" style="137" customWidth="1"/>
    <col min="4874" max="4874" width="9.140625" style="137"/>
    <col min="4875" max="4875" width="10.85546875" style="137" customWidth="1"/>
    <col min="4876" max="4879" width="11" style="137" customWidth="1"/>
    <col min="4880" max="4880" width="9.140625" style="137"/>
    <col min="4881" max="4882" width="11" style="137" customWidth="1"/>
    <col min="4883" max="4883" width="9.140625" style="137"/>
    <col min="4884" max="4885" width="11" style="137" customWidth="1"/>
    <col min="4886" max="4886" width="9.140625" style="137"/>
    <col min="4887" max="4888" width="11" style="137" customWidth="1"/>
    <col min="4889" max="5121" width="9.140625" style="137"/>
    <col min="5122" max="5122" width="16.7109375" style="137" customWidth="1"/>
    <col min="5123" max="5123" width="47.5703125" style="137" customWidth="1"/>
    <col min="5124" max="5124" width="11.42578125" style="137" bestFit="1" customWidth="1"/>
    <col min="5125" max="5125" width="11.42578125" style="137" customWidth="1"/>
    <col min="5126" max="5126" width="11.140625" style="137" customWidth="1"/>
    <col min="5127" max="5127" width="9.140625" style="137"/>
    <col min="5128" max="5128" width="11.5703125" style="137" customWidth="1"/>
    <col min="5129" max="5129" width="11.42578125" style="137" customWidth="1"/>
    <col min="5130" max="5130" width="9.140625" style="137"/>
    <col min="5131" max="5131" width="10.85546875" style="137" customWidth="1"/>
    <col min="5132" max="5135" width="11" style="137" customWidth="1"/>
    <col min="5136" max="5136" width="9.140625" style="137"/>
    <col min="5137" max="5138" width="11" style="137" customWidth="1"/>
    <col min="5139" max="5139" width="9.140625" style="137"/>
    <col min="5140" max="5141" width="11" style="137" customWidth="1"/>
    <col min="5142" max="5142" width="9.140625" style="137"/>
    <col min="5143" max="5144" width="11" style="137" customWidth="1"/>
    <col min="5145" max="5377" width="9.140625" style="137"/>
    <col min="5378" max="5378" width="16.7109375" style="137" customWidth="1"/>
    <col min="5379" max="5379" width="47.5703125" style="137" customWidth="1"/>
    <col min="5380" max="5380" width="11.42578125" style="137" bestFit="1" customWidth="1"/>
    <col min="5381" max="5381" width="11.42578125" style="137" customWidth="1"/>
    <col min="5382" max="5382" width="11.140625" style="137" customWidth="1"/>
    <col min="5383" max="5383" width="9.140625" style="137"/>
    <col min="5384" max="5384" width="11.5703125" style="137" customWidth="1"/>
    <col min="5385" max="5385" width="11.42578125" style="137" customWidth="1"/>
    <col min="5386" max="5386" width="9.140625" style="137"/>
    <col min="5387" max="5387" width="10.85546875" style="137" customWidth="1"/>
    <col min="5388" max="5391" width="11" style="137" customWidth="1"/>
    <col min="5392" max="5392" width="9.140625" style="137"/>
    <col min="5393" max="5394" width="11" style="137" customWidth="1"/>
    <col min="5395" max="5395" width="9.140625" style="137"/>
    <col min="5396" max="5397" width="11" style="137" customWidth="1"/>
    <col min="5398" max="5398" width="9.140625" style="137"/>
    <col min="5399" max="5400" width="11" style="137" customWidth="1"/>
    <col min="5401" max="5633" width="9.140625" style="137"/>
    <col min="5634" max="5634" width="16.7109375" style="137" customWidth="1"/>
    <col min="5635" max="5635" width="47.5703125" style="137" customWidth="1"/>
    <col min="5636" max="5636" width="11.42578125" style="137" bestFit="1" customWidth="1"/>
    <col min="5637" max="5637" width="11.42578125" style="137" customWidth="1"/>
    <col min="5638" max="5638" width="11.140625" style="137" customWidth="1"/>
    <col min="5639" max="5639" width="9.140625" style="137"/>
    <col min="5640" max="5640" width="11.5703125" style="137" customWidth="1"/>
    <col min="5641" max="5641" width="11.42578125" style="137" customWidth="1"/>
    <col min="5642" max="5642" width="9.140625" style="137"/>
    <col min="5643" max="5643" width="10.85546875" style="137" customWidth="1"/>
    <col min="5644" max="5647" width="11" style="137" customWidth="1"/>
    <col min="5648" max="5648" width="9.140625" style="137"/>
    <col min="5649" max="5650" width="11" style="137" customWidth="1"/>
    <col min="5651" max="5651" width="9.140625" style="137"/>
    <col min="5652" max="5653" width="11" style="137" customWidth="1"/>
    <col min="5654" max="5654" width="9.140625" style="137"/>
    <col min="5655" max="5656" width="11" style="137" customWidth="1"/>
    <col min="5657" max="5889" width="9.140625" style="137"/>
    <col min="5890" max="5890" width="16.7109375" style="137" customWidth="1"/>
    <col min="5891" max="5891" width="47.5703125" style="137" customWidth="1"/>
    <col min="5892" max="5892" width="11.42578125" style="137" bestFit="1" customWidth="1"/>
    <col min="5893" max="5893" width="11.42578125" style="137" customWidth="1"/>
    <col min="5894" max="5894" width="11.140625" style="137" customWidth="1"/>
    <col min="5895" max="5895" width="9.140625" style="137"/>
    <col min="5896" max="5896" width="11.5703125" style="137" customWidth="1"/>
    <col min="5897" max="5897" width="11.42578125" style="137" customWidth="1"/>
    <col min="5898" max="5898" width="9.140625" style="137"/>
    <col min="5899" max="5899" width="10.85546875" style="137" customWidth="1"/>
    <col min="5900" max="5903" width="11" style="137" customWidth="1"/>
    <col min="5904" max="5904" width="9.140625" style="137"/>
    <col min="5905" max="5906" width="11" style="137" customWidth="1"/>
    <col min="5907" max="5907" width="9.140625" style="137"/>
    <col min="5908" max="5909" width="11" style="137" customWidth="1"/>
    <col min="5910" max="5910" width="9.140625" style="137"/>
    <col min="5911" max="5912" width="11" style="137" customWidth="1"/>
    <col min="5913" max="6145" width="9.140625" style="137"/>
    <col min="6146" max="6146" width="16.7109375" style="137" customWidth="1"/>
    <col min="6147" max="6147" width="47.5703125" style="137" customWidth="1"/>
    <col min="6148" max="6148" width="11.42578125" style="137" bestFit="1" customWidth="1"/>
    <col min="6149" max="6149" width="11.42578125" style="137" customWidth="1"/>
    <col min="6150" max="6150" width="11.140625" style="137" customWidth="1"/>
    <col min="6151" max="6151" width="9.140625" style="137"/>
    <col min="6152" max="6152" width="11.5703125" style="137" customWidth="1"/>
    <col min="6153" max="6153" width="11.42578125" style="137" customWidth="1"/>
    <col min="6154" max="6154" width="9.140625" style="137"/>
    <col min="6155" max="6155" width="10.85546875" style="137" customWidth="1"/>
    <col min="6156" max="6159" width="11" style="137" customWidth="1"/>
    <col min="6160" max="6160" width="9.140625" style="137"/>
    <col min="6161" max="6162" width="11" style="137" customWidth="1"/>
    <col min="6163" max="6163" width="9.140625" style="137"/>
    <col min="6164" max="6165" width="11" style="137" customWidth="1"/>
    <col min="6166" max="6166" width="9.140625" style="137"/>
    <col min="6167" max="6168" width="11" style="137" customWidth="1"/>
    <col min="6169" max="6401" width="9.140625" style="137"/>
    <col min="6402" max="6402" width="16.7109375" style="137" customWidth="1"/>
    <col min="6403" max="6403" width="47.5703125" style="137" customWidth="1"/>
    <col min="6404" max="6404" width="11.42578125" style="137" bestFit="1" customWidth="1"/>
    <col min="6405" max="6405" width="11.42578125" style="137" customWidth="1"/>
    <col min="6406" max="6406" width="11.140625" style="137" customWidth="1"/>
    <col min="6407" max="6407" width="9.140625" style="137"/>
    <col min="6408" max="6408" width="11.5703125" style="137" customWidth="1"/>
    <col min="6409" max="6409" width="11.42578125" style="137" customWidth="1"/>
    <col min="6410" max="6410" width="9.140625" style="137"/>
    <col min="6411" max="6411" width="10.85546875" style="137" customWidth="1"/>
    <col min="6412" max="6415" width="11" style="137" customWidth="1"/>
    <col min="6416" max="6416" width="9.140625" style="137"/>
    <col min="6417" max="6418" width="11" style="137" customWidth="1"/>
    <col min="6419" max="6419" width="9.140625" style="137"/>
    <col min="6420" max="6421" width="11" style="137" customWidth="1"/>
    <col min="6422" max="6422" width="9.140625" style="137"/>
    <col min="6423" max="6424" width="11" style="137" customWidth="1"/>
    <col min="6425" max="6657" width="9.140625" style="137"/>
    <col min="6658" max="6658" width="16.7109375" style="137" customWidth="1"/>
    <col min="6659" max="6659" width="47.5703125" style="137" customWidth="1"/>
    <col min="6660" max="6660" width="11.42578125" style="137" bestFit="1" customWidth="1"/>
    <col min="6661" max="6661" width="11.42578125" style="137" customWidth="1"/>
    <col min="6662" max="6662" width="11.140625" style="137" customWidth="1"/>
    <col min="6663" max="6663" width="9.140625" style="137"/>
    <col min="6664" max="6664" width="11.5703125" style="137" customWidth="1"/>
    <col min="6665" max="6665" width="11.42578125" style="137" customWidth="1"/>
    <col min="6666" max="6666" width="9.140625" style="137"/>
    <col min="6667" max="6667" width="10.85546875" style="137" customWidth="1"/>
    <col min="6668" max="6671" width="11" style="137" customWidth="1"/>
    <col min="6672" max="6672" width="9.140625" style="137"/>
    <col min="6673" max="6674" width="11" style="137" customWidth="1"/>
    <col min="6675" max="6675" width="9.140625" style="137"/>
    <col min="6676" max="6677" width="11" style="137" customWidth="1"/>
    <col min="6678" max="6678" width="9.140625" style="137"/>
    <col min="6679" max="6680" width="11" style="137" customWidth="1"/>
    <col min="6681" max="6913" width="9.140625" style="137"/>
    <col min="6914" max="6914" width="16.7109375" style="137" customWidth="1"/>
    <col min="6915" max="6915" width="47.5703125" style="137" customWidth="1"/>
    <col min="6916" max="6916" width="11.42578125" style="137" bestFit="1" customWidth="1"/>
    <col min="6917" max="6917" width="11.42578125" style="137" customWidth="1"/>
    <col min="6918" max="6918" width="11.140625" style="137" customWidth="1"/>
    <col min="6919" max="6919" width="9.140625" style="137"/>
    <col min="6920" max="6920" width="11.5703125" style="137" customWidth="1"/>
    <col min="6921" max="6921" width="11.42578125" style="137" customWidth="1"/>
    <col min="6922" max="6922" width="9.140625" style="137"/>
    <col min="6923" max="6923" width="10.85546875" style="137" customWidth="1"/>
    <col min="6924" max="6927" width="11" style="137" customWidth="1"/>
    <col min="6928" max="6928" width="9.140625" style="137"/>
    <col min="6929" max="6930" width="11" style="137" customWidth="1"/>
    <col min="6931" max="6931" width="9.140625" style="137"/>
    <col min="6932" max="6933" width="11" style="137" customWidth="1"/>
    <col min="6934" max="6934" width="9.140625" style="137"/>
    <col min="6935" max="6936" width="11" style="137" customWidth="1"/>
    <col min="6937" max="7169" width="9.140625" style="137"/>
    <col min="7170" max="7170" width="16.7109375" style="137" customWidth="1"/>
    <col min="7171" max="7171" width="47.5703125" style="137" customWidth="1"/>
    <col min="7172" max="7172" width="11.42578125" style="137" bestFit="1" customWidth="1"/>
    <col min="7173" max="7173" width="11.42578125" style="137" customWidth="1"/>
    <col min="7174" max="7174" width="11.140625" style="137" customWidth="1"/>
    <col min="7175" max="7175" width="9.140625" style="137"/>
    <col min="7176" max="7176" width="11.5703125" style="137" customWidth="1"/>
    <col min="7177" max="7177" width="11.42578125" style="137" customWidth="1"/>
    <col min="7178" max="7178" width="9.140625" style="137"/>
    <col min="7179" max="7179" width="10.85546875" style="137" customWidth="1"/>
    <col min="7180" max="7183" width="11" style="137" customWidth="1"/>
    <col min="7184" max="7184" width="9.140625" style="137"/>
    <col min="7185" max="7186" width="11" style="137" customWidth="1"/>
    <col min="7187" max="7187" width="9.140625" style="137"/>
    <col min="7188" max="7189" width="11" style="137" customWidth="1"/>
    <col min="7190" max="7190" width="9.140625" style="137"/>
    <col min="7191" max="7192" width="11" style="137" customWidth="1"/>
    <col min="7193" max="7425" width="9.140625" style="137"/>
    <col min="7426" max="7426" width="16.7109375" style="137" customWidth="1"/>
    <col min="7427" max="7427" width="47.5703125" style="137" customWidth="1"/>
    <col min="7428" max="7428" width="11.42578125" style="137" bestFit="1" customWidth="1"/>
    <col min="7429" max="7429" width="11.42578125" style="137" customWidth="1"/>
    <col min="7430" max="7430" width="11.140625" style="137" customWidth="1"/>
    <col min="7431" max="7431" width="9.140625" style="137"/>
    <col min="7432" max="7432" width="11.5703125" style="137" customWidth="1"/>
    <col min="7433" max="7433" width="11.42578125" style="137" customWidth="1"/>
    <col min="7434" max="7434" width="9.140625" style="137"/>
    <col min="7435" max="7435" width="10.85546875" style="137" customWidth="1"/>
    <col min="7436" max="7439" width="11" style="137" customWidth="1"/>
    <col min="7440" max="7440" width="9.140625" style="137"/>
    <col min="7441" max="7442" width="11" style="137" customWidth="1"/>
    <col min="7443" max="7443" width="9.140625" style="137"/>
    <col min="7444" max="7445" width="11" style="137" customWidth="1"/>
    <col min="7446" max="7446" width="9.140625" style="137"/>
    <col min="7447" max="7448" width="11" style="137" customWidth="1"/>
    <col min="7449" max="7681" width="9.140625" style="137"/>
    <col min="7682" max="7682" width="16.7109375" style="137" customWidth="1"/>
    <col min="7683" max="7683" width="47.5703125" style="137" customWidth="1"/>
    <col min="7684" max="7684" width="11.42578125" style="137" bestFit="1" customWidth="1"/>
    <col min="7685" max="7685" width="11.42578125" style="137" customWidth="1"/>
    <col min="7686" max="7686" width="11.140625" style="137" customWidth="1"/>
    <col min="7687" max="7687" width="9.140625" style="137"/>
    <col min="7688" max="7688" width="11.5703125" style="137" customWidth="1"/>
    <col min="7689" max="7689" width="11.42578125" style="137" customWidth="1"/>
    <col min="7690" max="7690" width="9.140625" style="137"/>
    <col min="7691" max="7691" width="10.85546875" style="137" customWidth="1"/>
    <col min="7692" max="7695" width="11" style="137" customWidth="1"/>
    <col min="7696" max="7696" width="9.140625" style="137"/>
    <col min="7697" max="7698" width="11" style="137" customWidth="1"/>
    <col min="7699" max="7699" width="9.140625" style="137"/>
    <col min="7700" max="7701" width="11" style="137" customWidth="1"/>
    <col min="7702" max="7702" width="9.140625" style="137"/>
    <col min="7703" max="7704" width="11" style="137" customWidth="1"/>
    <col min="7705" max="7937" width="9.140625" style="137"/>
    <col min="7938" max="7938" width="16.7109375" style="137" customWidth="1"/>
    <col min="7939" max="7939" width="47.5703125" style="137" customWidth="1"/>
    <col min="7940" max="7940" width="11.42578125" style="137" bestFit="1" customWidth="1"/>
    <col min="7941" max="7941" width="11.42578125" style="137" customWidth="1"/>
    <col min="7942" max="7942" width="11.140625" style="137" customWidth="1"/>
    <col min="7943" max="7943" width="9.140625" style="137"/>
    <col min="7944" max="7944" width="11.5703125" style="137" customWidth="1"/>
    <col min="7945" max="7945" width="11.42578125" style="137" customWidth="1"/>
    <col min="7946" max="7946" width="9.140625" style="137"/>
    <col min="7947" max="7947" width="10.85546875" style="137" customWidth="1"/>
    <col min="7948" max="7951" width="11" style="137" customWidth="1"/>
    <col min="7952" max="7952" width="9.140625" style="137"/>
    <col min="7953" max="7954" width="11" style="137" customWidth="1"/>
    <col min="7955" max="7955" width="9.140625" style="137"/>
    <col min="7956" max="7957" width="11" style="137" customWidth="1"/>
    <col min="7958" max="7958" width="9.140625" style="137"/>
    <col min="7959" max="7960" width="11" style="137" customWidth="1"/>
    <col min="7961" max="8193" width="9.140625" style="137"/>
    <col min="8194" max="8194" width="16.7109375" style="137" customWidth="1"/>
    <col min="8195" max="8195" width="47.5703125" style="137" customWidth="1"/>
    <col min="8196" max="8196" width="11.42578125" style="137" bestFit="1" customWidth="1"/>
    <col min="8197" max="8197" width="11.42578125" style="137" customWidth="1"/>
    <col min="8198" max="8198" width="11.140625" style="137" customWidth="1"/>
    <col min="8199" max="8199" width="9.140625" style="137"/>
    <col min="8200" max="8200" width="11.5703125" style="137" customWidth="1"/>
    <col min="8201" max="8201" width="11.42578125" style="137" customWidth="1"/>
    <col min="8202" max="8202" width="9.140625" style="137"/>
    <col min="8203" max="8203" width="10.85546875" style="137" customWidth="1"/>
    <col min="8204" max="8207" width="11" style="137" customWidth="1"/>
    <col min="8208" max="8208" width="9.140625" style="137"/>
    <col min="8209" max="8210" width="11" style="137" customWidth="1"/>
    <col min="8211" max="8211" width="9.140625" style="137"/>
    <col min="8212" max="8213" width="11" style="137" customWidth="1"/>
    <col min="8214" max="8214" width="9.140625" style="137"/>
    <col min="8215" max="8216" width="11" style="137" customWidth="1"/>
    <col min="8217" max="8449" width="9.140625" style="137"/>
    <col min="8450" max="8450" width="16.7109375" style="137" customWidth="1"/>
    <col min="8451" max="8451" width="47.5703125" style="137" customWidth="1"/>
    <col min="8452" max="8452" width="11.42578125" style="137" bestFit="1" customWidth="1"/>
    <col min="8453" max="8453" width="11.42578125" style="137" customWidth="1"/>
    <col min="8454" max="8454" width="11.140625" style="137" customWidth="1"/>
    <col min="8455" max="8455" width="9.140625" style="137"/>
    <col min="8456" max="8456" width="11.5703125" style="137" customWidth="1"/>
    <col min="8457" max="8457" width="11.42578125" style="137" customWidth="1"/>
    <col min="8458" max="8458" width="9.140625" style="137"/>
    <col min="8459" max="8459" width="10.85546875" style="137" customWidth="1"/>
    <col min="8460" max="8463" width="11" style="137" customWidth="1"/>
    <col min="8464" max="8464" width="9.140625" style="137"/>
    <col min="8465" max="8466" width="11" style="137" customWidth="1"/>
    <col min="8467" max="8467" width="9.140625" style="137"/>
    <col min="8468" max="8469" width="11" style="137" customWidth="1"/>
    <col min="8470" max="8470" width="9.140625" style="137"/>
    <col min="8471" max="8472" width="11" style="137" customWidth="1"/>
    <col min="8473" max="8705" width="9.140625" style="137"/>
    <col min="8706" max="8706" width="16.7109375" style="137" customWidth="1"/>
    <col min="8707" max="8707" width="47.5703125" style="137" customWidth="1"/>
    <col min="8708" max="8708" width="11.42578125" style="137" bestFit="1" customWidth="1"/>
    <col min="8709" max="8709" width="11.42578125" style="137" customWidth="1"/>
    <col min="8710" max="8710" width="11.140625" style="137" customWidth="1"/>
    <col min="8711" max="8711" width="9.140625" style="137"/>
    <col min="8712" max="8712" width="11.5703125" style="137" customWidth="1"/>
    <col min="8713" max="8713" width="11.42578125" style="137" customWidth="1"/>
    <col min="8714" max="8714" width="9.140625" style="137"/>
    <col min="8715" max="8715" width="10.85546875" style="137" customWidth="1"/>
    <col min="8716" max="8719" width="11" style="137" customWidth="1"/>
    <col min="8720" max="8720" width="9.140625" style="137"/>
    <col min="8721" max="8722" width="11" style="137" customWidth="1"/>
    <col min="8723" max="8723" width="9.140625" style="137"/>
    <col min="8724" max="8725" width="11" style="137" customWidth="1"/>
    <col min="8726" max="8726" width="9.140625" style="137"/>
    <col min="8727" max="8728" width="11" style="137" customWidth="1"/>
    <col min="8729" max="8961" width="9.140625" style="137"/>
    <col min="8962" max="8962" width="16.7109375" style="137" customWidth="1"/>
    <col min="8963" max="8963" width="47.5703125" style="137" customWidth="1"/>
    <col min="8964" max="8964" width="11.42578125" style="137" bestFit="1" customWidth="1"/>
    <col min="8965" max="8965" width="11.42578125" style="137" customWidth="1"/>
    <col min="8966" max="8966" width="11.140625" style="137" customWidth="1"/>
    <col min="8967" max="8967" width="9.140625" style="137"/>
    <col min="8968" max="8968" width="11.5703125" style="137" customWidth="1"/>
    <col min="8969" max="8969" width="11.42578125" style="137" customWidth="1"/>
    <col min="8970" max="8970" width="9.140625" style="137"/>
    <col min="8971" max="8971" width="10.85546875" style="137" customWidth="1"/>
    <col min="8972" max="8975" width="11" style="137" customWidth="1"/>
    <col min="8976" max="8976" width="9.140625" style="137"/>
    <col min="8977" max="8978" width="11" style="137" customWidth="1"/>
    <col min="8979" max="8979" width="9.140625" style="137"/>
    <col min="8980" max="8981" width="11" style="137" customWidth="1"/>
    <col min="8982" max="8982" width="9.140625" style="137"/>
    <col min="8983" max="8984" width="11" style="137" customWidth="1"/>
    <col min="8985" max="9217" width="9.140625" style="137"/>
    <col min="9218" max="9218" width="16.7109375" style="137" customWidth="1"/>
    <col min="9219" max="9219" width="47.5703125" style="137" customWidth="1"/>
    <col min="9220" max="9220" width="11.42578125" style="137" bestFit="1" customWidth="1"/>
    <col min="9221" max="9221" width="11.42578125" style="137" customWidth="1"/>
    <col min="9222" max="9222" width="11.140625" style="137" customWidth="1"/>
    <col min="9223" max="9223" width="9.140625" style="137"/>
    <col min="9224" max="9224" width="11.5703125" style="137" customWidth="1"/>
    <col min="9225" max="9225" width="11.42578125" style="137" customWidth="1"/>
    <col min="9226" max="9226" width="9.140625" style="137"/>
    <col min="9227" max="9227" width="10.85546875" style="137" customWidth="1"/>
    <col min="9228" max="9231" width="11" style="137" customWidth="1"/>
    <col min="9232" max="9232" width="9.140625" style="137"/>
    <col min="9233" max="9234" width="11" style="137" customWidth="1"/>
    <col min="9235" max="9235" width="9.140625" style="137"/>
    <col min="9236" max="9237" width="11" style="137" customWidth="1"/>
    <col min="9238" max="9238" width="9.140625" style="137"/>
    <col min="9239" max="9240" width="11" style="137" customWidth="1"/>
    <col min="9241" max="9473" width="9.140625" style="137"/>
    <col min="9474" max="9474" width="16.7109375" style="137" customWidth="1"/>
    <col min="9475" max="9475" width="47.5703125" style="137" customWidth="1"/>
    <col min="9476" max="9476" width="11.42578125" style="137" bestFit="1" customWidth="1"/>
    <col min="9477" max="9477" width="11.42578125" style="137" customWidth="1"/>
    <col min="9478" max="9478" width="11.140625" style="137" customWidth="1"/>
    <col min="9479" max="9479" width="9.140625" style="137"/>
    <col min="9480" max="9480" width="11.5703125" style="137" customWidth="1"/>
    <col min="9481" max="9481" width="11.42578125" style="137" customWidth="1"/>
    <col min="9482" max="9482" width="9.140625" style="137"/>
    <col min="9483" max="9483" width="10.85546875" style="137" customWidth="1"/>
    <col min="9484" max="9487" width="11" style="137" customWidth="1"/>
    <col min="9488" max="9488" width="9.140625" style="137"/>
    <col min="9489" max="9490" width="11" style="137" customWidth="1"/>
    <col min="9491" max="9491" width="9.140625" style="137"/>
    <col min="9492" max="9493" width="11" style="137" customWidth="1"/>
    <col min="9494" max="9494" width="9.140625" style="137"/>
    <col min="9495" max="9496" width="11" style="137" customWidth="1"/>
    <col min="9497" max="9729" width="9.140625" style="137"/>
    <col min="9730" max="9730" width="16.7109375" style="137" customWidth="1"/>
    <col min="9731" max="9731" width="47.5703125" style="137" customWidth="1"/>
    <col min="9732" max="9732" width="11.42578125" style="137" bestFit="1" customWidth="1"/>
    <col min="9733" max="9733" width="11.42578125" style="137" customWidth="1"/>
    <col min="9734" max="9734" width="11.140625" style="137" customWidth="1"/>
    <col min="9735" max="9735" width="9.140625" style="137"/>
    <col min="9736" max="9736" width="11.5703125" style="137" customWidth="1"/>
    <col min="9737" max="9737" width="11.42578125" style="137" customWidth="1"/>
    <col min="9738" max="9738" width="9.140625" style="137"/>
    <col min="9739" max="9739" width="10.85546875" style="137" customWidth="1"/>
    <col min="9740" max="9743" width="11" style="137" customWidth="1"/>
    <col min="9744" max="9744" width="9.140625" style="137"/>
    <col min="9745" max="9746" width="11" style="137" customWidth="1"/>
    <col min="9747" max="9747" width="9.140625" style="137"/>
    <col min="9748" max="9749" width="11" style="137" customWidth="1"/>
    <col min="9750" max="9750" width="9.140625" style="137"/>
    <col min="9751" max="9752" width="11" style="137" customWidth="1"/>
    <col min="9753" max="9985" width="9.140625" style="137"/>
    <col min="9986" max="9986" width="16.7109375" style="137" customWidth="1"/>
    <col min="9987" max="9987" width="47.5703125" style="137" customWidth="1"/>
    <col min="9988" max="9988" width="11.42578125" style="137" bestFit="1" customWidth="1"/>
    <col min="9989" max="9989" width="11.42578125" style="137" customWidth="1"/>
    <col min="9990" max="9990" width="11.140625" style="137" customWidth="1"/>
    <col min="9991" max="9991" width="9.140625" style="137"/>
    <col min="9992" max="9992" width="11.5703125" style="137" customWidth="1"/>
    <col min="9993" max="9993" width="11.42578125" style="137" customWidth="1"/>
    <col min="9994" max="9994" width="9.140625" style="137"/>
    <col min="9995" max="9995" width="10.85546875" style="137" customWidth="1"/>
    <col min="9996" max="9999" width="11" style="137" customWidth="1"/>
    <col min="10000" max="10000" width="9.140625" style="137"/>
    <col min="10001" max="10002" width="11" style="137" customWidth="1"/>
    <col min="10003" max="10003" width="9.140625" style="137"/>
    <col min="10004" max="10005" width="11" style="137" customWidth="1"/>
    <col min="10006" max="10006" width="9.140625" style="137"/>
    <col min="10007" max="10008" width="11" style="137" customWidth="1"/>
    <col min="10009" max="10241" width="9.140625" style="137"/>
    <col min="10242" max="10242" width="16.7109375" style="137" customWidth="1"/>
    <col min="10243" max="10243" width="47.5703125" style="137" customWidth="1"/>
    <col min="10244" max="10244" width="11.42578125" style="137" bestFit="1" customWidth="1"/>
    <col min="10245" max="10245" width="11.42578125" style="137" customWidth="1"/>
    <col min="10246" max="10246" width="11.140625" style="137" customWidth="1"/>
    <col min="10247" max="10247" width="9.140625" style="137"/>
    <col min="10248" max="10248" width="11.5703125" style="137" customWidth="1"/>
    <col min="10249" max="10249" width="11.42578125" style="137" customWidth="1"/>
    <col min="10250" max="10250" width="9.140625" style="137"/>
    <col min="10251" max="10251" width="10.85546875" style="137" customWidth="1"/>
    <col min="10252" max="10255" width="11" style="137" customWidth="1"/>
    <col min="10256" max="10256" width="9.140625" style="137"/>
    <col min="10257" max="10258" width="11" style="137" customWidth="1"/>
    <col min="10259" max="10259" width="9.140625" style="137"/>
    <col min="10260" max="10261" width="11" style="137" customWidth="1"/>
    <col min="10262" max="10262" width="9.140625" style="137"/>
    <col min="10263" max="10264" width="11" style="137" customWidth="1"/>
    <col min="10265" max="10497" width="9.140625" style="137"/>
    <col min="10498" max="10498" width="16.7109375" style="137" customWidth="1"/>
    <col min="10499" max="10499" width="47.5703125" style="137" customWidth="1"/>
    <col min="10500" max="10500" width="11.42578125" style="137" bestFit="1" customWidth="1"/>
    <col min="10501" max="10501" width="11.42578125" style="137" customWidth="1"/>
    <col min="10502" max="10502" width="11.140625" style="137" customWidth="1"/>
    <col min="10503" max="10503" width="9.140625" style="137"/>
    <col min="10504" max="10504" width="11.5703125" style="137" customWidth="1"/>
    <col min="10505" max="10505" width="11.42578125" style="137" customWidth="1"/>
    <col min="10506" max="10506" width="9.140625" style="137"/>
    <col min="10507" max="10507" width="10.85546875" style="137" customWidth="1"/>
    <col min="10508" max="10511" width="11" style="137" customWidth="1"/>
    <col min="10512" max="10512" width="9.140625" style="137"/>
    <col min="10513" max="10514" width="11" style="137" customWidth="1"/>
    <col min="10515" max="10515" width="9.140625" style="137"/>
    <col min="10516" max="10517" width="11" style="137" customWidth="1"/>
    <col min="10518" max="10518" width="9.140625" style="137"/>
    <col min="10519" max="10520" width="11" style="137" customWidth="1"/>
    <col min="10521" max="10753" width="9.140625" style="137"/>
    <col min="10754" max="10754" width="16.7109375" style="137" customWidth="1"/>
    <col min="10755" max="10755" width="47.5703125" style="137" customWidth="1"/>
    <col min="10756" max="10756" width="11.42578125" style="137" bestFit="1" customWidth="1"/>
    <col min="10757" max="10757" width="11.42578125" style="137" customWidth="1"/>
    <col min="10758" max="10758" width="11.140625" style="137" customWidth="1"/>
    <col min="10759" max="10759" width="9.140625" style="137"/>
    <col min="10760" max="10760" width="11.5703125" style="137" customWidth="1"/>
    <col min="10761" max="10761" width="11.42578125" style="137" customWidth="1"/>
    <col min="10762" max="10762" width="9.140625" style="137"/>
    <col min="10763" max="10763" width="10.85546875" style="137" customWidth="1"/>
    <col min="10764" max="10767" width="11" style="137" customWidth="1"/>
    <col min="10768" max="10768" width="9.140625" style="137"/>
    <col min="10769" max="10770" width="11" style="137" customWidth="1"/>
    <col min="10771" max="10771" width="9.140625" style="137"/>
    <col min="10772" max="10773" width="11" style="137" customWidth="1"/>
    <col min="10774" max="10774" width="9.140625" style="137"/>
    <col min="10775" max="10776" width="11" style="137" customWidth="1"/>
    <col min="10777" max="11009" width="9.140625" style="137"/>
    <col min="11010" max="11010" width="16.7109375" style="137" customWidth="1"/>
    <col min="11011" max="11011" width="47.5703125" style="137" customWidth="1"/>
    <col min="11012" max="11012" width="11.42578125" style="137" bestFit="1" customWidth="1"/>
    <col min="11013" max="11013" width="11.42578125" style="137" customWidth="1"/>
    <col min="11014" max="11014" width="11.140625" style="137" customWidth="1"/>
    <col min="11015" max="11015" width="9.140625" style="137"/>
    <col min="11016" max="11016" width="11.5703125" style="137" customWidth="1"/>
    <col min="11017" max="11017" width="11.42578125" style="137" customWidth="1"/>
    <col min="11018" max="11018" width="9.140625" style="137"/>
    <col min="11019" max="11019" width="10.85546875" style="137" customWidth="1"/>
    <col min="11020" max="11023" width="11" style="137" customWidth="1"/>
    <col min="11024" max="11024" width="9.140625" style="137"/>
    <col min="11025" max="11026" width="11" style="137" customWidth="1"/>
    <col min="11027" max="11027" width="9.140625" style="137"/>
    <col min="11028" max="11029" width="11" style="137" customWidth="1"/>
    <col min="11030" max="11030" width="9.140625" style="137"/>
    <col min="11031" max="11032" width="11" style="137" customWidth="1"/>
    <col min="11033" max="11265" width="9.140625" style="137"/>
    <col min="11266" max="11266" width="16.7109375" style="137" customWidth="1"/>
    <col min="11267" max="11267" width="47.5703125" style="137" customWidth="1"/>
    <col min="11268" max="11268" width="11.42578125" style="137" bestFit="1" customWidth="1"/>
    <col min="11269" max="11269" width="11.42578125" style="137" customWidth="1"/>
    <col min="11270" max="11270" width="11.140625" style="137" customWidth="1"/>
    <col min="11271" max="11271" width="9.140625" style="137"/>
    <col min="11272" max="11272" width="11.5703125" style="137" customWidth="1"/>
    <col min="11273" max="11273" width="11.42578125" style="137" customWidth="1"/>
    <col min="11274" max="11274" width="9.140625" style="137"/>
    <col min="11275" max="11275" width="10.85546875" style="137" customWidth="1"/>
    <col min="11276" max="11279" width="11" style="137" customWidth="1"/>
    <col min="11280" max="11280" width="9.140625" style="137"/>
    <col min="11281" max="11282" width="11" style="137" customWidth="1"/>
    <col min="11283" max="11283" width="9.140625" style="137"/>
    <col min="11284" max="11285" width="11" style="137" customWidth="1"/>
    <col min="11286" max="11286" width="9.140625" style="137"/>
    <col min="11287" max="11288" width="11" style="137" customWidth="1"/>
    <col min="11289" max="11521" width="9.140625" style="137"/>
    <col min="11522" max="11522" width="16.7109375" style="137" customWidth="1"/>
    <col min="11523" max="11523" width="47.5703125" style="137" customWidth="1"/>
    <col min="11524" max="11524" width="11.42578125" style="137" bestFit="1" customWidth="1"/>
    <col min="11525" max="11525" width="11.42578125" style="137" customWidth="1"/>
    <col min="11526" max="11526" width="11.140625" style="137" customWidth="1"/>
    <col min="11527" max="11527" width="9.140625" style="137"/>
    <col min="11528" max="11528" width="11.5703125" style="137" customWidth="1"/>
    <col min="11529" max="11529" width="11.42578125" style="137" customWidth="1"/>
    <col min="11530" max="11530" width="9.140625" style="137"/>
    <col min="11531" max="11531" width="10.85546875" style="137" customWidth="1"/>
    <col min="11532" max="11535" width="11" style="137" customWidth="1"/>
    <col min="11536" max="11536" width="9.140625" style="137"/>
    <col min="11537" max="11538" width="11" style="137" customWidth="1"/>
    <col min="11539" max="11539" width="9.140625" style="137"/>
    <col min="11540" max="11541" width="11" style="137" customWidth="1"/>
    <col min="11542" max="11542" width="9.140625" style="137"/>
    <col min="11543" max="11544" width="11" style="137" customWidth="1"/>
    <col min="11545" max="11777" width="9.140625" style="137"/>
    <col min="11778" max="11778" width="16.7109375" style="137" customWidth="1"/>
    <col min="11779" max="11779" width="47.5703125" style="137" customWidth="1"/>
    <col min="11780" max="11780" width="11.42578125" style="137" bestFit="1" customWidth="1"/>
    <col min="11781" max="11781" width="11.42578125" style="137" customWidth="1"/>
    <col min="11782" max="11782" width="11.140625" style="137" customWidth="1"/>
    <col min="11783" max="11783" width="9.140625" style="137"/>
    <col min="11784" max="11784" width="11.5703125" style="137" customWidth="1"/>
    <col min="11785" max="11785" width="11.42578125" style="137" customWidth="1"/>
    <col min="11786" max="11786" width="9.140625" style="137"/>
    <col min="11787" max="11787" width="10.85546875" style="137" customWidth="1"/>
    <col min="11788" max="11791" width="11" style="137" customWidth="1"/>
    <col min="11792" max="11792" width="9.140625" style="137"/>
    <col min="11793" max="11794" width="11" style="137" customWidth="1"/>
    <col min="11795" max="11795" width="9.140625" style="137"/>
    <col min="11796" max="11797" width="11" style="137" customWidth="1"/>
    <col min="11798" max="11798" width="9.140625" style="137"/>
    <col min="11799" max="11800" width="11" style="137" customWidth="1"/>
    <col min="11801" max="12033" width="9.140625" style="137"/>
    <col min="12034" max="12034" width="16.7109375" style="137" customWidth="1"/>
    <col min="12035" max="12035" width="47.5703125" style="137" customWidth="1"/>
    <col min="12036" max="12036" width="11.42578125" style="137" bestFit="1" customWidth="1"/>
    <col min="12037" max="12037" width="11.42578125" style="137" customWidth="1"/>
    <col min="12038" max="12038" width="11.140625" style="137" customWidth="1"/>
    <col min="12039" max="12039" width="9.140625" style="137"/>
    <col min="12040" max="12040" width="11.5703125" style="137" customWidth="1"/>
    <col min="12041" max="12041" width="11.42578125" style="137" customWidth="1"/>
    <col min="12042" max="12042" width="9.140625" style="137"/>
    <col min="12043" max="12043" width="10.85546875" style="137" customWidth="1"/>
    <col min="12044" max="12047" width="11" style="137" customWidth="1"/>
    <col min="12048" max="12048" width="9.140625" style="137"/>
    <col min="12049" max="12050" width="11" style="137" customWidth="1"/>
    <col min="12051" max="12051" width="9.140625" style="137"/>
    <col min="12052" max="12053" width="11" style="137" customWidth="1"/>
    <col min="12054" max="12054" width="9.140625" style="137"/>
    <col min="12055" max="12056" width="11" style="137" customWidth="1"/>
    <col min="12057" max="12289" width="9.140625" style="137"/>
    <col min="12290" max="12290" width="16.7109375" style="137" customWidth="1"/>
    <col min="12291" max="12291" width="47.5703125" style="137" customWidth="1"/>
    <col min="12292" max="12292" width="11.42578125" style="137" bestFit="1" customWidth="1"/>
    <col min="12293" max="12293" width="11.42578125" style="137" customWidth="1"/>
    <col min="12294" max="12294" width="11.140625" style="137" customWidth="1"/>
    <col min="12295" max="12295" width="9.140625" style="137"/>
    <col min="12296" max="12296" width="11.5703125" style="137" customWidth="1"/>
    <col min="12297" max="12297" width="11.42578125" style="137" customWidth="1"/>
    <col min="12298" max="12298" width="9.140625" style="137"/>
    <col min="12299" max="12299" width="10.85546875" style="137" customWidth="1"/>
    <col min="12300" max="12303" width="11" style="137" customWidth="1"/>
    <col min="12304" max="12304" width="9.140625" style="137"/>
    <col min="12305" max="12306" width="11" style="137" customWidth="1"/>
    <col min="12307" max="12307" width="9.140625" style="137"/>
    <col min="12308" max="12309" width="11" style="137" customWidth="1"/>
    <col min="12310" max="12310" width="9.140625" style="137"/>
    <col min="12311" max="12312" width="11" style="137" customWidth="1"/>
    <col min="12313" max="12545" width="9.140625" style="137"/>
    <col min="12546" max="12546" width="16.7109375" style="137" customWidth="1"/>
    <col min="12547" max="12547" width="47.5703125" style="137" customWidth="1"/>
    <col min="12548" max="12548" width="11.42578125" style="137" bestFit="1" customWidth="1"/>
    <col min="12549" max="12549" width="11.42578125" style="137" customWidth="1"/>
    <col min="12550" max="12550" width="11.140625" style="137" customWidth="1"/>
    <col min="12551" max="12551" width="9.140625" style="137"/>
    <col min="12552" max="12552" width="11.5703125" style="137" customWidth="1"/>
    <col min="12553" max="12553" width="11.42578125" style="137" customWidth="1"/>
    <col min="12554" max="12554" width="9.140625" style="137"/>
    <col min="12555" max="12555" width="10.85546875" style="137" customWidth="1"/>
    <col min="12556" max="12559" width="11" style="137" customWidth="1"/>
    <col min="12560" max="12560" width="9.140625" style="137"/>
    <col min="12561" max="12562" width="11" style="137" customWidth="1"/>
    <col min="12563" max="12563" width="9.140625" style="137"/>
    <col min="12564" max="12565" width="11" style="137" customWidth="1"/>
    <col min="12566" max="12566" width="9.140625" style="137"/>
    <col min="12567" max="12568" width="11" style="137" customWidth="1"/>
    <col min="12569" max="12801" width="9.140625" style="137"/>
    <col min="12802" max="12802" width="16.7109375" style="137" customWidth="1"/>
    <col min="12803" max="12803" width="47.5703125" style="137" customWidth="1"/>
    <col min="12804" max="12804" width="11.42578125" style="137" bestFit="1" customWidth="1"/>
    <col min="12805" max="12805" width="11.42578125" style="137" customWidth="1"/>
    <col min="12806" max="12806" width="11.140625" style="137" customWidth="1"/>
    <col min="12807" max="12807" width="9.140625" style="137"/>
    <col min="12808" max="12808" width="11.5703125" style="137" customWidth="1"/>
    <col min="12809" max="12809" width="11.42578125" style="137" customWidth="1"/>
    <col min="12810" max="12810" width="9.140625" style="137"/>
    <col min="12811" max="12811" width="10.85546875" style="137" customWidth="1"/>
    <col min="12812" max="12815" width="11" style="137" customWidth="1"/>
    <col min="12816" max="12816" width="9.140625" style="137"/>
    <col min="12817" max="12818" width="11" style="137" customWidth="1"/>
    <col min="12819" max="12819" width="9.140625" style="137"/>
    <col min="12820" max="12821" width="11" style="137" customWidth="1"/>
    <col min="12822" max="12822" width="9.140625" style="137"/>
    <col min="12823" max="12824" width="11" style="137" customWidth="1"/>
    <col min="12825" max="13057" width="9.140625" style="137"/>
    <col min="13058" max="13058" width="16.7109375" style="137" customWidth="1"/>
    <col min="13059" max="13059" width="47.5703125" style="137" customWidth="1"/>
    <col min="13060" max="13060" width="11.42578125" style="137" bestFit="1" customWidth="1"/>
    <col min="13061" max="13061" width="11.42578125" style="137" customWidth="1"/>
    <col min="13062" max="13062" width="11.140625" style="137" customWidth="1"/>
    <col min="13063" max="13063" width="9.140625" style="137"/>
    <col min="13064" max="13064" width="11.5703125" style="137" customWidth="1"/>
    <col min="13065" max="13065" width="11.42578125" style="137" customWidth="1"/>
    <col min="13066" max="13066" width="9.140625" style="137"/>
    <col min="13067" max="13067" width="10.85546875" style="137" customWidth="1"/>
    <col min="13068" max="13071" width="11" style="137" customWidth="1"/>
    <col min="13072" max="13072" width="9.140625" style="137"/>
    <col min="13073" max="13074" width="11" style="137" customWidth="1"/>
    <col min="13075" max="13075" width="9.140625" style="137"/>
    <col min="13076" max="13077" width="11" style="137" customWidth="1"/>
    <col min="13078" max="13078" width="9.140625" style="137"/>
    <col min="13079" max="13080" width="11" style="137" customWidth="1"/>
    <col min="13081" max="13313" width="9.140625" style="137"/>
    <col min="13314" max="13314" width="16.7109375" style="137" customWidth="1"/>
    <col min="13315" max="13315" width="47.5703125" style="137" customWidth="1"/>
    <col min="13316" max="13316" width="11.42578125" style="137" bestFit="1" customWidth="1"/>
    <col min="13317" max="13317" width="11.42578125" style="137" customWidth="1"/>
    <col min="13318" max="13318" width="11.140625" style="137" customWidth="1"/>
    <col min="13319" max="13319" width="9.140625" style="137"/>
    <col min="13320" max="13320" width="11.5703125" style="137" customWidth="1"/>
    <col min="13321" max="13321" width="11.42578125" style="137" customWidth="1"/>
    <col min="13322" max="13322" width="9.140625" style="137"/>
    <col min="13323" max="13323" width="10.85546875" style="137" customWidth="1"/>
    <col min="13324" max="13327" width="11" style="137" customWidth="1"/>
    <col min="13328" max="13328" width="9.140625" style="137"/>
    <col min="13329" max="13330" width="11" style="137" customWidth="1"/>
    <col min="13331" max="13331" width="9.140625" style="137"/>
    <col min="13332" max="13333" width="11" style="137" customWidth="1"/>
    <col min="13334" max="13334" width="9.140625" style="137"/>
    <col min="13335" max="13336" width="11" style="137" customWidth="1"/>
    <col min="13337" max="13569" width="9.140625" style="137"/>
    <col min="13570" max="13570" width="16.7109375" style="137" customWidth="1"/>
    <col min="13571" max="13571" width="47.5703125" style="137" customWidth="1"/>
    <col min="13572" max="13572" width="11.42578125" style="137" bestFit="1" customWidth="1"/>
    <col min="13573" max="13573" width="11.42578125" style="137" customWidth="1"/>
    <col min="13574" max="13574" width="11.140625" style="137" customWidth="1"/>
    <col min="13575" max="13575" width="9.140625" style="137"/>
    <col min="13576" max="13576" width="11.5703125" style="137" customWidth="1"/>
    <col min="13577" max="13577" width="11.42578125" style="137" customWidth="1"/>
    <col min="13578" max="13578" width="9.140625" style="137"/>
    <col min="13579" max="13579" width="10.85546875" style="137" customWidth="1"/>
    <col min="13580" max="13583" width="11" style="137" customWidth="1"/>
    <col min="13584" max="13584" width="9.140625" style="137"/>
    <col min="13585" max="13586" width="11" style="137" customWidth="1"/>
    <col min="13587" max="13587" width="9.140625" style="137"/>
    <col min="13588" max="13589" width="11" style="137" customWidth="1"/>
    <col min="13590" max="13590" width="9.140625" style="137"/>
    <col min="13591" max="13592" width="11" style="137" customWidth="1"/>
    <col min="13593" max="13825" width="9.140625" style="137"/>
    <col min="13826" max="13826" width="16.7109375" style="137" customWidth="1"/>
    <col min="13827" max="13827" width="47.5703125" style="137" customWidth="1"/>
    <col min="13828" max="13828" width="11.42578125" style="137" bestFit="1" customWidth="1"/>
    <col min="13829" max="13829" width="11.42578125" style="137" customWidth="1"/>
    <col min="13830" max="13830" width="11.140625" style="137" customWidth="1"/>
    <col min="13831" max="13831" width="9.140625" style="137"/>
    <col min="13832" max="13832" width="11.5703125" style="137" customWidth="1"/>
    <col min="13833" max="13833" width="11.42578125" style="137" customWidth="1"/>
    <col min="13834" max="13834" width="9.140625" style="137"/>
    <col min="13835" max="13835" width="10.85546875" style="137" customWidth="1"/>
    <col min="13836" max="13839" width="11" style="137" customWidth="1"/>
    <col min="13840" max="13840" width="9.140625" style="137"/>
    <col min="13841" max="13842" width="11" style="137" customWidth="1"/>
    <col min="13843" max="13843" width="9.140625" style="137"/>
    <col min="13844" max="13845" width="11" style="137" customWidth="1"/>
    <col min="13846" max="13846" width="9.140625" style="137"/>
    <col min="13847" max="13848" width="11" style="137" customWidth="1"/>
    <col min="13849" max="14081" width="9.140625" style="137"/>
    <col min="14082" max="14082" width="16.7109375" style="137" customWidth="1"/>
    <col min="14083" max="14083" width="47.5703125" style="137" customWidth="1"/>
    <col min="14084" max="14084" width="11.42578125" style="137" bestFit="1" customWidth="1"/>
    <col min="14085" max="14085" width="11.42578125" style="137" customWidth="1"/>
    <col min="14086" max="14086" width="11.140625" style="137" customWidth="1"/>
    <col min="14087" max="14087" width="9.140625" style="137"/>
    <col min="14088" max="14088" width="11.5703125" style="137" customWidth="1"/>
    <col min="14089" max="14089" width="11.42578125" style="137" customWidth="1"/>
    <col min="14090" max="14090" width="9.140625" style="137"/>
    <col min="14091" max="14091" width="10.85546875" style="137" customWidth="1"/>
    <col min="14092" max="14095" width="11" style="137" customWidth="1"/>
    <col min="14096" max="14096" width="9.140625" style="137"/>
    <col min="14097" max="14098" width="11" style="137" customWidth="1"/>
    <col min="14099" max="14099" width="9.140625" style="137"/>
    <col min="14100" max="14101" width="11" style="137" customWidth="1"/>
    <col min="14102" max="14102" width="9.140625" style="137"/>
    <col min="14103" max="14104" width="11" style="137" customWidth="1"/>
    <col min="14105" max="14337" width="9.140625" style="137"/>
    <col min="14338" max="14338" width="16.7109375" style="137" customWidth="1"/>
    <col min="14339" max="14339" width="47.5703125" style="137" customWidth="1"/>
    <col min="14340" max="14340" width="11.42578125" style="137" bestFit="1" customWidth="1"/>
    <col min="14341" max="14341" width="11.42578125" style="137" customWidth="1"/>
    <col min="14342" max="14342" width="11.140625" style="137" customWidth="1"/>
    <col min="14343" max="14343" width="9.140625" style="137"/>
    <col min="14344" max="14344" width="11.5703125" style="137" customWidth="1"/>
    <col min="14345" max="14345" width="11.42578125" style="137" customWidth="1"/>
    <col min="14346" max="14346" width="9.140625" style="137"/>
    <col min="14347" max="14347" width="10.85546875" style="137" customWidth="1"/>
    <col min="14348" max="14351" width="11" style="137" customWidth="1"/>
    <col min="14352" max="14352" width="9.140625" style="137"/>
    <col min="14353" max="14354" width="11" style="137" customWidth="1"/>
    <col min="14355" max="14355" width="9.140625" style="137"/>
    <col min="14356" max="14357" width="11" style="137" customWidth="1"/>
    <col min="14358" max="14358" width="9.140625" style="137"/>
    <col min="14359" max="14360" width="11" style="137" customWidth="1"/>
    <col min="14361" max="14593" width="9.140625" style="137"/>
    <col min="14594" max="14594" width="16.7109375" style="137" customWidth="1"/>
    <col min="14595" max="14595" width="47.5703125" style="137" customWidth="1"/>
    <col min="14596" max="14596" width="11.42578125" style="137" bestFit="1" customWidth="1"/>
    <col min="14597" max="14597" width="11.42578125" style="137" customWidth="1"/>
    <col min="14598" max="14598" width="11.140625" style="137" customWidth="1"/>
    <col min="14599" max="14599" width="9.140625" style="137"/>
    <col min="14600" max="14600" width="11.5703125" style="137" customWidth="1"/>
    <col min="14601" max="14601" width="11.42578125" style="137" customWidth="1"/>
    <col min="14602" max="14602" width="9.140625" style="137"/>
    <col min="14603" max="14603" width="10.85546875" style="137" customWidth="1"/>
    <col min="14604" max="14607" width="11" style="137" customWidth="1"/>
    <col min="14608" max="14608" width="9.140625" style="137"/>
    <col min="14609" max="14610" width="11" style="137" customWidth="1"/>
    <col min="14611" max="14611" width="9.140625" style="137"/>
    <col min="14612" max="14613" width="11" style="137" customWidth="1"/>
    <col min="14614" max="14614" width="9.140625" style="137"/>
    <col min="14615" max="14616" width="11" style="137" customWidth="1"/>
    <col min="14617" max="14849" width="9.140625" style="137"/>
    <col min="14850" max="14850" width="16.7109375" style="137" customWidth="1"/>
    <col min="14851" max="14851" width="47.5703125" style="137" customWidth="1"/>
    <col min="14852" max="14852" width="11.42578125" style="137" bestFit="1" customWidth="1"/>
    <col min="14853" max="14853" width="11.42578125" style="137" customWidth="1"/>
    <col min="14854" max="14854" width="11.140625" style="137" customWidth="1"/>
    <col min="14855" max="14855" width="9.140625" style="137"/>
    <col min="14856" max="14856" width="11.5703125" style="137" customWidth="1"/>
    <col min="14857" max="14857" width="11.42578125" style="137" customWidth="1"/>
    <col min="14858" max="14858" width="9.140625" style="137"/>
    <col min="14859" max="14859" width="10.85546875" style="137" customWidth="1"/>
    <col min="14860" max="14863" width="11" style="137" customWidth="1"/>
    <col min="14864" max="14864" width="9.140625" style="137"/>
    <col min="14865" max="14866" width="11" style="137" customWidth="1"/>
    <col min="14867" max="14867" width="9.140625" style="137"/>
    <col min="14868" max="14869" width="11" style="137" customWidth="1"/>
    <col min="14870" max="14870" width="9.140625" style="137"/>
    <col min="14871" max="14872" width="11" style="137" customWidth="1"/>
    <col min="14873" max="15105" width="9.140625" style="137"/>
    <col min="15106" max="15106" width="16.7109375" style="137" customWidth="1"/>
    <col min="15107" max="15107" width="47.5703125" style="137" customWidth="1"/>
    <col min="15108" max="15108" width="11.42578125" style="137" bestFit="1" customWidth="1"/>
    <col min="15109" max="15109" width="11.42578125" style="137" customWidth="1"/>
    <col min="15110" max="15110" width="11.140625" style="137" customWidth="1"/>
    <col min="15111" max="15111" width="9.140625" style="137"/>
    <col min="15112" max="15112" width="11.5703125" style="137" customWidth="1"/>
    <col min="15113" max="15113" width="11.42578125" style="137" customWidth="1"/>
    <col min="15114" max="15114" width="9.140625" style="137"/>
    <col min="15115" max="15115" width="10.85546875" style="137" customWidth="1"/>
    <col min="15116" max="15119" width="11" style="137" customWidth="1"/>
    <col min="15120" max="15120" width="9.140625" style="137"/>
    <col min="15121" max="15122" width="11" style="137" customWidth="1"/>
    <col min="15123" max="15123" width="9.140625" style="137"/>
    <col min="15124" max="15125" width="11" style="137" customWidth="1"/>
    <col min="15126" max="15126" width="9.140625" style="137"/>
    <col min="15127" max="15128" width="11" style="137" customWidth="1"/>
    <col min="15129" max="15361" width="9.140625" style="137"/>
    <col min="15362" max="15362" width="16.7109375" style="137" customWidth="1"/>
    <col min="15363" max="15363" width="47.5703125" style="137" customWidth="1"/>
    <col min="15364" max="15364" width="11.42578125" style="137" bestFit="1" customWidth="1"/>
    <col min="15365" max="15365" width="11.42578125" style="137" customWidth="1"/>
    <col min="15366" max="15366" width="11.140625" style="137" customWidth="1"/>
    <col min="15367" max="15367" width="9.140625" style="137"/>
    <col min="15368" max="15368" width="11.5703125" style="137" customWidth="1"/>
    <col min="15369" max="15369" width="11.42578125" style="137" customWidth="1"/>
    <col min="15370" max="15370" width="9.140625" style="137"/>
    <col min="15371" max="15371" width="10.85546875" style="137" customWidth="1"/>
    <col min="15372" max="15375" width="11" style="137" customWidth="1"/>
    <col min="15376" max="15376" width="9.140625" style="137"/>
    <col min="15377" max="15378" width="11" style="137" customWidth="1"/>
    <col min="15379" max="15379" width="9.140625" style="137"/>
    <col min="15380" max="15381" width="11" style="137" customWidth="1"/>
    <col min="15382" max="15382" width="9.140625" style="137"/>
    <col min="15383" max="15384" width="11" style="137" customWidth="1"/>
    <col min="15385" max="15617" width="9.140625" style="137"/>
    <col min="15618" max="15618" width="16.7109375" style="137" customWidth="1"/>
    <col min="15619" max="15619" width="47.5703125" style="137" customWidth="1"/>
    <col min="15620" max="15620" width="11.42578125" style="137" bestFit="1" customWidth="1"/>
    <col min="15621" max="15621" width="11.42578125" style="137" customWidth="1"/>
    <col min="15622" max="15622" width="11.140625" style="137" customWidth="1"/>
    <col min="15623" max="15623" width="9.140625" style="137"/>
    <col min="15624" max="15624" width="11.5703125" style="137" customWidth="1"/>
    <col min="15625" max="15625" width="11.42578125" style="137" customWidth="1"/>
    <col min="15626" max="15626" width="9.140625" style="137"/>
    <col min="15627" max="15627" width="10.85546875" style="137" customWidth="1"/>
    <col min="15628" max="15631" width="11" style="137" customWidth="1"/>
    <col min="15632" max="15632" width="9.140625" style="137"/>
    <col min="15633" max="15634" width="11" style="137" customWidth="1"/>
    <col min="15635" max="15635" width="9.140625" style="137"/>
    <col min="15636" max="15637" width="11" style="137" customWidth="1"/>
    <col min="15638" max="15638" width="9.140625" style="137"/>
    <col min="15639" max="15640" width="11" style="137" customWidth="1"/>
    <col min="15641" max="15873" width="9.140625" style="137"/>
    <col min="15874" max="15874" width="16.7109375" style="137" customWidth="1"/>
    <col min="15875" max="15875" width="47.5703125" style="137" customWidth="1"/>
    <col min="15876" max="15876" width="11.42578125" style="137" bestFit="1" customWidth="1"/>
    <col min="15877" max="15877" width="11.42578125" style="137" customWidth="1"/>
    <col min="15878" max="15878" width="11.140625" style="137" customWidth="1"/>
    <col min="15879" max="15879" width="9.140625" style="137"/>
    <col min="15880" max="15880" width="11.5703125" style="137" customWidth="1"/>
    <col min="15881" max="15881" width="11.42578125" style="137" customWidth="1"/>
    <col min="15882" max="15882" width="9.140625" style="137"/>
    <col min="15883" max="15883" width="10.85546875" style="137" customWidth="1"/>
    <col min="15884" max="15887" width="11" style="137" customWidth="1"/>
    <col min="15888" max="15888" width="9.140625" style="137"/>
    <col min="15889" max="15890" width="11" style="137" customWidth="1"/>
    <col min="15891" max="15891" width="9.140625" style="137"/>
    <col min="15892" max="15893" width="11" style="137" customWidth="1"/>
    <col min="15894" max="15894" width="9.140625" style="137"/>
    <col min="15895" max="15896" width="11" style="137" customWidth="1"/>
    <col min="15897" max="16129" width="9.140625" style="137"/>
    <col min="16130" max="16130" width="16.7109375" style="137" customWidth="1"/>
    <col min="16131" max="16131" width="47.5703125" style="137" customWidth="1"/>
    <col min="16132" max="16132" width="11.42578125" style="137" bestFit="1" customWidth="1"/>
    <col min="16133" max="16133" width="11.42578125" style="137" customWidth="1"/>
    <col min="16134" max="16134" width="11.140625" style="137" customWidth="1"/>
    <col min="16135" max="16135" width="9.140625" style="137"/>
    <col min="16136" max="16136" width="11.5703125" style="137" customWidth="1"/>
    <col min="16137" max="16137" width="11.42578125" style="137" customWidth="1"/>
    <col min="16138" max="16138" width="9.140625" style="137"/>
    <col min="16139" max="16139" width="10.85546875" style="137" customWidth="1"/>
    <col min="16140" max="16143" width="11" style="137" customWidth="1"/>
    <col min="16144" max="16144" width="9.140625" style="137"/>
    <col min="16145" max="16146" width="11" style="137" customWidth="1"/>
    <col min="16147" max="16147" width="9.140625" style="137"/>
    <col min="16148" max="16149" width="11" style="137" customWidth="1"/>
    <col min="16150" max="16150" width="9.140625" style="137"/>
    <col min="16151" max="16152" width="11" style="137" customWidth="1"/>
    <col min="16153" max="16384" width="9.140625" style="137"/>
  </cols>
  <sheetData>
    <row r="1" spans="1:27" s="93" customFormat="1" ht="18.75" customHeight="1" x14ac:dyDescent="0.2">
      <c r="A1" s="79"/>
      <c r="B1" s="4085" t="str">
        <f>[3]СПО!B1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  <c r="M1" s="4085"/>
      <c r="N1" s="4085"/>
      <c r="O1" s="4085"/>
      <c r="P1" s="4085"/>
      <c r="Q1" s="4085"/>
      <c r="R1" s="4085"/>
      <c r="S1" s="676"/>
      <c r="T1" s="676"/>
      <c r="U1" s="676"/>
    </row>
    <row r="2" spans="1:27" s="93" customFormat="1" ht="18.75" x14ac:dyDescent="0.2">
      <c r="A2" s="4085"/>
      <c r="B2" s="4085"/>
      <c r="C2" s="4085"/>
      <c r="D2" s="4085"/>
      <c r="E2" s="4085"/>
      <c r="F2" s="4085"/>
      <c r="G2" s="4085"/>
      <c r="H2" s="4085"/>
      <c r="I2" s="4085"/>
      <c r="J2" s="4085"/>
      <c r="K2" s="4085"/>
      <c r="L2" s="4085"/>
      <c r="M2" s="4085"/>
      <c r="N2" s="4085"/>
      <c r="O2" s="4085"/>
      <c r="P2" s="4085"/>
      <c r="Q2" s="4085"/>
      <c r="R2" s="4085"/>
      <c r="S2" s="676"/>
      <c r="T2" s="676"/>
      <c r="U2" s="676"/>
    </row>
    <row r="3" spans="1:27" s="93" customFormat="1" ht="18.75" customHeight="1" x14ac:dyDescent="0.2">
      <c r="B3" s="4254" t="s">
        <v>250</v>
      </c>
      <c r="C3" s="4254"/>
      <c r="D3" s="4255" t="s">
        <v>353</v>
      </c>
      <c r="E3" s="4256"/>
      <c r="F3" s="4230" t="s">
        <v>245</v>
      </c>
      <c r="G3" s="4230"/>
      <c r="H3" s="4230"/>
      <c r="I3" s="4230"/>
      <c r="J3" s="4230"/>
      <c r="K3" s="4230"/>
      <c r="L3" s="4230"/>
      <c r="M3" s="4230"/>
      <c r="N3" s="4230"/>
      <c r="O3" s="4230"/>
      <c r="P3" s="4230"/>
      <c r="Q3" s="4230"/>
      <c r="R3" s="4230"/>
      <c r="S3" s="677"/>
      <c r="T3" s="677"/>
      <c r="U3" s="677"/>
      <c r="V3" s="265"/>
      <c r="W3" s="265"/>
      <c r="X3" s="265"/>
      <c r="Y3" s="265"/>
      <c r="Z3" s="265"/>
      <c r="AA3" s="265"/>
    </row>
    <row r="4" spans="1:27" s="93" customFormat="1" ht="19.5" thickBot="1" x14ac:dyDescent="0.25">
      <c r="B4" s="676"/>
      <c r="C4" s="676"/>
      <c r="F4" s="94"/>
      <c r="I4" s="94"/>
      <c r="J4" s="94"/>
      <c r="K4" s="94"/>
      <c r="L4" s="94"/>
      <c r="M4" s="94"/>
      <c r="N4" s="94"/>
      <c r="O4" s="94"/>
      <c r="R4" s="94"/>
      <c r="U4" s="94"/>
      <c r="X4" s="94"/>
    </row>
    <row r="5" spans="1:27" s="93" customFormat="1" ht="19.5" customHeight="1" thickBot="1" x14ac:dyDescent="0.25">
      <c r="B5" s="4236" t="s">
        <v>9</v>
      </c>
      <c r="C5" s="4236"/>
      <c r="D5" s="4242" t="s">
        <v>0</v>
      </c>
      <c r="E5" s="4243"/>
      <c r="F5" s="4243"/>
      <c r="G5" s="4238" t="s">
        <v>1</v>
      </c>
      <c r="H5" s="4238"/>
      <c r="I5" s="4238"/>
      <c r="J5" s="4232">
        <v>3</v>
      </c>
      <c r="K5" s="4232"/>
      <c r="L5" s="4232"/>
      <c r="M5" s="4232">
        <v>4</v>
      </c>
      <c r="N5" s="4232"/>
      <c r="O5" s="4232"/>
      <c r="P5" s="4232">
        <v>5</v>
      </c>
      <c r="Q5" s="4232"/>
      <c r="R5" s="4232"/>
      <c r="S5" s="4232">
        <v>6</v>
      </c>
      <c r="T5" s="4232"/>
      <c r="U5" s="4232"/>
      <c r="V5" s="4250" t="s">
        <v>24</v>
      </c>
      <c r="W5" s="4250"/>
      <c r="X5" s="4251"/>
    </row>
    <row r="6" spans="1:27" s="93" customFormat="1" ht="19.5" thickBot="1" x14ac:dyDescent="0.25">
      <c r="B6" s="4236"/>
      <c r="C6" s="4236"/>
      <c r="D6" s="4244"/>
      <c r="E6" s="4233"/>
      <c r="F6" s="4233"/>
      <c r="G6" s="4239"/>
      <c r="H6" s="4239"/>
      <c r="I6" s="4239"/>
      <c r="J6" s="4233"/>
      <c r="K6" s="4233"/>
      <c r="L6" s="4233"/>
      <c r="M6" s="4233"/>
      <c r="N6" s="4233"/>
      <c r="O6" s="4233"/>
      <c r="P6" s="4233"/>
      <c r="Q6" s="4233"/>
      <c r="R6" s="4233"/>
      <c r="S6" s="4233"/>
      <c r="T6" s="4233"/>
      <c r="U6" s="4233"/>
      <c r="V6" s="4252"/>
      <c r="W6" s="4252"/>
      <c r="X6" s="4253"/>
    </row>
    <row r="7" spans="1:27" s="93" customFormat="1" ht="66.75" customHeight="1" thickBot="1" x14ac:dyDescent="0.25">
      <c r="B7" s="4236"/>
      <c r="C7" s="4236"/>
      <c r="D7" s="1614" t="s">
        <v>26</v>
      </c>
      <c r="E7" s="831" t="s">
        <v>27</v>
      </c>
      <c r="F7" s="832" t="s">
        <v>4</v>
      </c>
      <c r="G7" s="1615" t="s">
        <v>26</v>
      </c>
      <c r="H7" s="831" t="s">
        <v>27</v>
      </c>
      <c r="I7" s="832" t="s">
        <v>4</v>
      </c>
      <c r="J7" s="1615" t="s">
        <v>26</v>
      </c>
      <c r="K7" s="831" t="s">
        <v>27</v>
      </c>
      <c r="L7" s="832" t="s">
        <v>4</v>
      </c>
      <c r="M7" s="1615" t="s">
        <v>26</v>
      </c>
      <c r="N7" s="831" t="s">
        <v>27</v>
      </c>
      <c r="O7" s="832" t="s">
        <v>4</v>
      </c>
      <c r="P7" s="1615" t="s">
        <v>26</v>
      </c>
      <c r="Q7" s="831" t="s">
        <v>27</v>
      </c>
      <c r="R7" s="832" t="s">
        <v>4</v>
      </c>
      <c r="S7" s="1615" t="s">
        <v>26</v>
      </c>
      <c r="T7" s="831" t="s">
        <v>27</v>
      </c>
      <c r="U7" s="832" t="s">
        <v>4</v>
      </c>
      <c r="V7" s="1616" t="s">
        <v>26</v>
      </c>
      <c r="W7" s="831" t="s">
        <v>27</v>
      </c>
      <c r="X7" s="444" t="s">
        <v>4</v>
      </c>
    </row>
    <row r="8" spans="1:27" s="93" customFormat="1" ht="27.75" customHeight="1" thickBot="1" x14ac:dyDescent="0.25">
      <c r="B8" s="4237" t="s">
        <v>22</v>
      </c>
      <c r="C8" s="4237"/>
      <c r="D8" s="552">
        <f t="shared" ref="D8:X8" si="0">SUM(D9)</f>
        <v>0</v>
      </c>
      <c r="E8" s="551">
        <f t="shared" si="0"/>
        <v>0</v>
      </c>
      <c r="F8" s="552">
        <f t="shared" si="0"/>
        <v>0</v>
      </c>
      <c r="G8" s="686">
        <f t="shared" si="0"/>
        <v>0</v>
      </c>
      <c r="H8" s="551">
        <f t="shared" si="0"/>
        <v>0</v>
      </c>
      <c r="I8" s="552">
        <f t="shared" si="0"/>
        <v>0</v>
      </c>
      <c r="J8" s="686">
        <f t="shared" si="0"/>
        <v>4</v>
      </c>
      <c r="K8" s="551">
        <f t="shared" si="0"/>
        <v>1</v>
      </c>
      <c r="L8" s="552">
        <f t="shared" si="0"/>
        <v>5</v>
      </c>
      <c r="M8" s="686">
        <f t="shared" si="0"/>
        <v>0</v>
      </c>
      <c r="N8" s="551">
        <f t="shared" si="0"/>
        <v>3</v>
      </c>
      <c r="O8" s="552">
        <f t="shared" si="0"/>
        <v>3</v>
      </c>
      <c r="P8" s="686">
        <f t="shared" si="0"/>
        <v>2</v>
      </c>
      <c r="Q8" s="551">
        <f t="shared" si="0"/>
        <v>2</v>
      </c>
      <c r="R8" s="552">
        <f t="shared" si="0"/>
        <v>4</v>
      </c>
      <c r="S8" s="686">
        <f t="shared" si="0"/>
        <v>4</v>
      </c>
      <c r="T8" s="551">
        <f t="shared" si="0"/>
        <v>3</v>
      </c>
      <c r="U8" s="552">
        <f t="shared" si="0"/>
        <v>7</v>
      </c>
      <c r="V8" s="685">
        <f t="shared" si="0"/>
        <v>10</v>
      </c>
      <c r="W8" s="553">
        <f t="shared" si="0"/>
        <v>9</v>
      </c>
      <c r="X8" s="552">
        <f t="shared" si="0"/>
        <v>19</v>
      </c>
    </row>
    <row r="9" spans="1:27" s="76" customFormat="1" ht="46.5" customHeight="1" thickBot="1" x14ac:dyDescent="0.25">
      <c r="B9" s="687" t="s">
        <v>246</v>
      </c>
      <c r="C9" s="688" t="s">
        <v>328</v>
      </c>
      <c r="D9" s="689">
        <v>0</v>
      </c>
      <c r="E9" s="690">
        <v>0</v>
      </c>
      <c r="F9" s="299">
        <v>0</v>
      </c>
      <c r="G9" s="691">
        <v>0</v>
      </c>
      <c r="H9" s="690">
        <v>0</v>
      </c>
      <c r="I9" s="299">
        <v>0</v>
      </c>
      <c r="J9" s="691">
        <v>4</v>
      </c>
      <c r="K9" s="690">
        <v>1</v>
      </c>
      <c r="L9" s="299">
        <v>5</v>
      </c>
      <c r="M9" s="691">
        <v>0</v>
      </c>
      <c r="N9" s="690">
        <v>3</v>
      </c>
      <c r="O9" s="299">
        <v>3</v>
      </c>
      <c r="P9" s="691">
        <v>2</v>
      </c>
      <c r="Q9" s="690">
        <v>2</v>
      </c>
      <c r="R9" s="299">
        <v>4</v>
      </c>
      <c r="S9" s="691">
        <v>4</v>
      </c>
      <c r="T9" s="690">
        <v>3</v>
      </c>
      <c r="U9" s="299">
        <v>7</v>
      </c>
      <c r="V9" s="691">
        <v>10</v>
      </c>
      <c r="W9" s="690">
        <v>9</v>
      </c>
      <c r="X9" s="299">
        <v>19</v>
      </c>
    </row>
    <row r="10" spans="1:27" s="76" customFormat="1" ht="20.25" customHeight="1" thickBot="1" x14ac:dyDescent="0.25">
      <c r="B10" s="4240" t="s">
        <v>16</v>
      </c>
      <c r="C10" s="4241"/>
      <c r="D10" s="365">
        <f t="shared" ref="D10:X10" si="1">SUM(D9:D9)</f>
        <v>0</v>
      </c>
      <c r="E10" s="211">
        <f t="shared" si="1"/>
        <v>0</v>
      </c>
      <c r="F10" s="212">
        <f t="shared" si="1"/>
        <v>0</v>
      </c>
      <c r="G10" s="211">
        <f t="shared" si="1"/>
        <v>0</v>
      </c>
      <c r="H10" s="211">
        <f t="shared" si="1"/>
        <v>0</v>
      </c>
      <c r="I10" s="212">
        <f t="shared" si="1"/>
        <v>0</v>
      </c>
      <c r="J10" s="211">
        <f t="shared" si="1"/>
        <v>4</v>
      </c>
      <c r="K10" s="211">
        <f t="shared" si="1"/>
        <v>1</v>
      </c>
      <c r="L10" s="212">
        <f t="shared" si="1"/>
        <v>5</v>
      </c>
      <c r="M10" s="211">
        <f t="shared" si="1"/>
        <v>0</v>
      </c>
      <c r="N10" s="211">
        <f t="shared" si="1"/>
        <v>3</v>
      </c>
      <c r="O10" s="212">
        <f t="shared" si="1"/>
        <v>3</v>
      </c>
      <c r="P10" s="211">
        <f t="shared" si="1"/>
        <v>2</v>
      </c>
      <c r="Q10" s="211">
        <f t="shared" si="1"/>
        <v>2</v>
      </c>
      <c r="R10" s="212">
        <f t="shared" si="1"/>
        <v>4</v>
      </c>
      <c r="S10" s="211">
        <f t="shared" si="1"/>
        <v>4</v>
      </c>
      <c r="T10" s="211">
        <f t="shared" si="1"/>
        <v>3</v>
      </c>
      <c r="U10" s="212">
        <f t="shared" si="1"/>
        <v>7</v>
      </c>
      <c r="V10" s="692">
        <f t="shared" si="1"/>
        <v>10</v>
      </c>
      <c r="W10" s="684">
        <f t="shared" si="1"/>
        <v>9</v>
      </c>
      <c r="X10" s="212">
        <f t="shared" si="1"/>
        <v>19</v>
      </c>
    </row>
    <row r="11" spans="1:27" s="76" customFormat="1" ht="19.5" customHeight="1" x14ac:dyDescent="0.2">
      <c r="B11" s="4245" t="s">
        <v>23</v>
      </c>
      <c r="C11" s="4246"/>
      <c r="D11" s="615"/>
      <c r="E11" s="202"/>
      <c r="F11" s="264"/>
      <c r="G11" s="202"/>
      <c r="H11" s="202"/>
      <c r="I11" s="264"/>
      <c r="J11" s="202"/>
      <c r="K11" s="202"/>
      <c r="L11" s="264"/>
      <c r="M11" s="202"/>
      <c r="N11" s="202"/>
      <c r="O11" s="264"/>
      <c r="P11" s="202"/>
      <c r="Q11" s="202"/>
      <c r="R11" s="264"/>
      <c r="S11" s="202"/>
      <c r="T11" s="202"/>
      <c r="U11" s="264"/>
      <c r="V11" s="202"/>
      <c r="W11" s="202"/>
      <c r="X11" s="264"/>
    </row>
    <row r="12" spans="1:27" s="76" customFormat="1" ht="27.75" customHeight="1" thickBot="1" x14ac:dyDescent="0.25">
      <c r="B12" s="4234" t="s">
        <v>11</v>
      </c>
      <c r="C12" s="4235"/>
      <c r="D12" s="615"/>
      <c r="E12" s="202"/>
      <c r="F12" s="264"/>
      <c r="G12" s="202"/>
      <c r="H12" s="202"/>
      <c r="I12" s="264"/>
      <c r="J12" s="202"/>
      <c r="K12" s="202"/>
      <c r="L12" s="264"/>
      <c r="M12" s="202"/>
      <c r="N12" s="202"/>
      <c r="O12" s="264"/>
      <c r="P12" s="202"/>
      <c r="Q12" s="202"/>
      <c r="R12" s="264"/>
      <c r="S12" s="202"/>
      <c r="T12" s="202"/>
      <c r="U12" s="264"/>
      <c r="V12" s="202"/>
      <c r="W12" s="202"/>
      <c r="X12" s="264"/>
    </row>
    <row r="13" spans="1:27" s="76" customFormat="1" ht="38.25" customHeight="1" thickBot="1" x14ac:dyDescent="0.25">
      <c r="B13" s="693" t="s">
        <v>246</v>
      </c>
      <c r="C13" s="694" t="s">
        <v>328</v>
      </c>
      <c r="D13" s="695">
        <v>0</v>
      </c>
      <c r="E13" s="696">
        <v>0</v>
      </c>
      <c r="F13" s="212">
        <v>0</v>
      </c>
      <c r="G13" s="692">
        <v>0</v>
      </c>
      <c r="H13" s="696">
        <v>0</v>
      </c>
      <c r="I13" s="212">
        <v>0</v>
      </c>
      <c r="J13" s="692">
        <v>4</v>
      </c>
      <c r="K13" s="696">
        <v>1</v>
      </c>
      <c r="L13" s="212">
        <v>5</v>
      </c>
      <c r="M13" s="692">
        <v>0</v>
      </c>
      <c r="N13" s="696">
        <v>2</v>
      </c>
      <c r="O13" s="212">
        <v>2</v>
      </c>
      <c r="P13" s="692">
        <v>2</v>
      </c>
      <c r="Q13" s="696">
        <v>2</v>
      </c>
      <c r="R13" s="212">
        <v>4</v>
      </c>
      <c r="S13" s="692">
        <v>4</v>
      </c>
      <c r="T13" s="696">
        <v>3</v>
      </c>
      <c r="U13" s="212">
        <v>7</v>
      </c>
      <c r="V13" s="692">
        <v>10</v>
      </c>
      <c r="W13" s="696">
        <v>8</v>
      </c>
      <c r="X13" s="212">
        <v>18</v>
      </c>
    </row>
    <row r="14" spans="1:27" s="76" customFormat="1" ht="20.25" customHeight="1" thickBot="1" x14ac:dyDescent="0.25">
      <c r="B14" s="4247" t="s">
        <v>8</v>
      </c>
      <c r="C14" s="4248"/>
      <c r="D14" s="593">
        <f t="shared" ref="D14:X14" si="2">SUM(D13:D13)</f>
        <v>0</v>
      </c>
      <c r="E14" s="135">
        <f t="shared" si="2"/>
        <v>0</v>
      </c>
      <c r="F14" s="183">
        <f t="shared" si="2"/>
        <v>0</v>
      </c>
      <c r="G14" s="135">
        <f t="shared" si="2"/>
        <v>0</v>
      </c>
      <c r="H14" s="135">
        <f t="shared" si="2"/>
        <v>0</v>
      </c>
      <c r="I14" s="183">
        <f t="shared" si="2"/>
        <v>0</v>
      </c>
      <c r="J14" s="135">
        <f t="shared" si="2"/>
        <v>4</v>
      </c>
      <c r="K14" s="135">
        <f t="shared" si="2"/>
        <v>1</v>
      </c>
      <c r="L14" s="183">
        <f t="shared" si="2"/>
        <v>5</v>
      </c>
      <c r="M14" s="135">
        <f t="shared" si="2"/>
        <v>0</v>
      </c>
      <c r="N14" s="135">
        <f t="shared" si="2"/>
        <v>2</v>
      </c>
      <c r="O14" s="183">
        <f t="shared" si="2"/>
        <v>2</v>
      </c>
      <c r="P14" s="135">
        <f t="shared" si="2"/>
        <v>2</v>
      </c>
      <c r="Q14" s="135">
        <f t="shared" si="2"/>
        <v>2</v>
      </c>
      <c r="R14" s="183">
        <f t="shared" si="2"/>
        <v>4</v>
      </c>
      <c r="S14" s="135">
        <f t="shared" si="2"/>
        <v>4</v>
      </c>
      <c r="T14" s="135">
        <f t="shared" si="2"/>
        <v>3</v>
      </c>
      <c r="U14" s="183">
        <f t="shared" si="2"/>
        <v>7</v>
      </c>
      <c r="V14" s="322">
        <f t="shared" si="2"/>
        <v>10</v>
      </c>
      <c r="W14" s="135">
        <f t="shared" si="2"/>
        <v>8</v>
      </c>
      <c r="X14" s="183">
        <f t="shared" si="2"/>
        <v>18</v>
      </c>
    </row>
    <row r="15" spans="1:27" s="76" customFormat="1" ht="26.25" customHeight="1" thickBot="1" x14ac:dyDescent="0.25">
      <c r="B15" s="4249" t="s">
        <v>25</v>
      </c>
      <c r="C15" s="4237"/>
      <c r="D15" s="558"/>
      <c r="E15" s="559"/>
      <c r="F15" s="560"/>
      <c r="G15" s="559"/>
      <c r="H15" s="559"/>
      <c r="I15" s="560"/>
      <c r="J15" s="559"/>
      <c r="K15" s="559"/>
      <c r="L15" s="560"/>
      <c r="M15" s="559"/>
      <c r="N15" s="559"/>
      <c r="O15" s="560"/>
      <c r="P15" s="559"/>
      <c r="Q15" s="559"/>
      <c r="R15" s="560"/>
      <c r="S15" s="559"/>
      <c r="T15" s="559"/>
      <c r="U15" s="560"/>
      <c r="V15" s="697"/>
      <c r="W15" s="559"/>
      <c r="X15" s="560"/>
    </row>
    <row r="16" spans="1:27" s="76" customFormat="1" ht="42" customHeight="1" thickBot="1" x14ac:dyDescent="0.25">
      <c r="B16" s="693" t="s">
        <v>246</v>
      </c>
      <c r="C16" s="694" t="s">
        <v>328</v>
      </c>
      <c r="D16" s="695">
        <v>0</v>
      </c>
      <c r="E16" s="696">
        <v>0</v>
      </c>
      <c r="F16" s="212">
        <v>0</v>
      </c>
      <c r="G16" s="692">
        <v>0</v>
      </c>
      <c r="H16" s="696">
        <v>0</v>
      </c>
      <c r="I16" s="212">
        <v>0</v>
      </c>
      <c r="J16" s="692">
        <v>0</v>
      </c>
      <c r="K16" s="696">
        <v>0</v>
      </c>
      <c r="L16" s="212">
        <v>0</v>
      </c>
      <c r="M16" s="692">
        <v>0</v>
      </c>
      <c r="N16" s="696">
        <v>1</v>
      </c>
      <c r="O16" s="212">
        <v>1</v>
      </c>
      <c r="P16" s="692">
        <v>0</v>
      </c>
      <c r="Q16" s="696">
        <v>0</v>
      </c>
      <c r="R16" s="212">
        <v>0</v>
      </c>
      <c r="S16" s="692">
        <v>0</v>
      </c>
      <c r="T16" s="696">
        <v>0</v>
      </c>
      <c r="U16" s="212">
        <v>0</v>
      </c>
      <c r="V16" s="692">
        <v>0</v>
      </c>
      <c r="W16" s="696">
        <v>1</v>
      </c>
      <c r="X16" s="212">
        <v>1</v>
      </c>
    </row>
    <row r="17" spans="2:28" s="76" customFormat="1" ht="30" customHeight="1" thickBot="1" x14ac:dyDescent="0.25">
      <c r="B17" s="4258" t="s">
        <v>13</v>
      </c>
      <c r="C17" s="4258"/>
      <c r="D17" s="698">
        <f t="shared" ref="D17:X17" si="3">SUM(D16:D16)</f>
        <v>0</v>
      </c>
      <c r="E17" s="699">
        <f t="shared" si="3"/>
        <v>0</v>
      </c>
      <c r="F17" s="224">
        <f t="shared" si="3"/>
        <v>0</v>
      </c>
      <c r="G17" s="700">
        <f t="shared" si="3"/>
        <v>0</v>
      </c>
      <c r="H17" s="699">
        <f t="shared" si="3"/>
        <v>0</v>
      </c>
      <c r="I17" s="701">
        <f t="shared" si="3"/>
        <v>0</v>
      </c>
      <c r="J17" s="700">
        <f t="shared" si="3"/>
        <v>0</v>
      </c>
      <c r="K17" s="699">
        <f t="shared" si="3"/>
        <v>0</v>
      </c>
      <c r="L17" s="701">
        <f t="shared" si="3"/>
        <v>0</v>
      </c>
      <c r="M17" s="700">
        <f t="shared" si="3"/>
        <v>0</v>
      </c>
      <c r="N17" s="699">
        <f t="shared" si="3"/>
        <v>1</v>
      </c>
      <c r="O17" s="701">
        <f t="shared" si="3"/>
        <v>1</v>
      </c>
      <c r="P17" s="700">
        <f t="shared" si="3"/>
        <v>0</v>
      </c>
      <c r="Q17" s="699">
        <f t="shared" si="3"/>
        <v>0</v>
      </c>
      <c r="R17" s="701">
        <f t="shared" si="3"/>
        <v>0</v>
      </c>
      <c r="S17" s="700">
        <f t="shared" si="3"/>
        <v>0</v>
      </c>
      <c r="T17" s="699">
        <f t="shared" si="3"/>
        <v>0</v>
      </c>
      <c r="U17" s="701">
        <f t="shared" si="3"/>
        <v>0</v>
      </c>
      <c r="V17" s="702">
        <f t="shared" si="3"/>
        <v>0</v>
      </c>
      <c r="W17" s="699">
        <f t="shared" si="3"/>
        <v>1</v>
      </c>
      <c r="X17" s="701">
        <f t="shared" si="3"/>
        <v>1</v>
      </c>
    </row>
    <row r="18" spans="2:28" s="76" customFormat="1" ht="30.75" customHeight="1" x14ac:dyDescent="0.2">
      <c r="B18" s="4246" t="s">
        <v>10</v>
      </c>
      <c r="C18" s="4246"/>
      <c r="D18" s="703">
        <f t="shared" ref="D18:X18" si="4">D14</f>
        <v>0</v>
      </c>
      <c r="E18" s="681">
        <f t="shared" si="4"/>
        <v>0</v>
      </c>
      <c r="F18" s="682">
        <f t="shared" si="4"/>
        <v>0</v>
      </c>
      <c r="G18" s="683">
        <f t="shared" si="4"/>
        <v>0</v>
      </c>
      <c r="H18" s="681">
        <f t="shared" si="4"/>
        <v>0</v>
      </c>
      <c r="I18" s="682">
        <f t="shared" si="4"/>
        <v>0</v>
      </c>
      <c r="J18" s="683">
        <f t="shared" si="4"/>
        <v>4</v>
      </c>
      <c r="K18" s="681">
        <f t="shared" si="4"/>
        <v>1</v>
      </c>
      <c r="L18" s="682">
        <f t="shared" si="4"/>
        <v>5</v>
      </c>
      <c r="M18" s="683">
        <f t="shared" si="4"/>
        <v>0</v>
      </c>
      <c r="N18" s="681">
        <f t="shared" si="4"/>
        <v>2</v>
      </c>
      <c r="O18" s="682">
        <f t="shared" si="4"/>
        <v>2</v>
      </c>
      <c r="P18" s="683">
        <f t="shared" si="4"/>
        <v>2</v>
      </c>
      <c r="Q18" s="681">
        <f t="shared" si="4"/>
        <v>2</v>
      </c>
      <c r="R18" s="682">
        <f t="shared" si="4"/>
        <v>4</v>
      </c>
      <c r="S18" s="683">
        <f t="shared" si="4"/>
        <v>4</v>
      </c>
      <c r="T18" s="681">
        <f t="shared" si="4"/>
        <v>3</v>
      </c>
      <c r="U18" s="682">
        <f t="shared" si="4"/>
        <v>7</v>
      </c>
      <c r="V18" s="704">
        <f t="shared" si="4"/>
        <v>10</v>
      </c>
      <c r="W18" s="681">
        <f t="shared" si="4"/>
        <v>8</v>
      </c>
      <c r="X18" s="682">
        <f t="shared" si="4"/>
        <v>18</v>
      </c>
    </row>
    <row r="19" spans="2:28" s="76" customFormat="1" ht="39" customHeight="1" thickBot="1" x14ac:dyDescent="0.25">
      <c r="B19" s="4231" t="s">
        <v>17</v>
      </c>
      <c r="C19" s="4231"/>
      <c r="D19" s="705">
        <f t="shared" ref="D19:X19" si="5">D17</f>
        <v>0</v>
      </c>
      <c r="E19" s="706">
        <f t="shared" si="5"/>
        <v>0</v>
      </c>
      <c r="F19" s="707">
        <f t="shared" si="5"/>
        <v>0</v>
      </c>
      <c r="G19" s="708">
        <f t="shared" si="5"/>
        <v>0</v>
      </c>
      <c r="H19" s="706">
        <f t="shared" si="5"/>
        <v>0</v>
      </c>
      <c r="I19" s="707">
        <f t="shared" si="5"/>
        <v>0</v>
      </c>
      <c r="J19" s="708">
        <f t="shared" si="5"/>
        <v>0</v>
      </c>
      <c r="K19" s="706">
        <f t="shared" si="5"/>
        <v>0</v>
      </c>
      <c r="L19" s="707">
        <f t="shared" si="5"/>
        <v>0</v>
      </c>
      <c r="M19" s="708">
        <f t="shared" si="5"/>
        <v>0</v>
      </c>
      <c r="N19" s="706">
        <f t="shared" si="5"/>
        <v>1</v>
      </c>
      <c r="O19" s="707">
        <f t="shared" si="5"/>
        <v>1</v>
      </c>
      <c r="P19" s="708">
        <f t="shared" si="5"/>
        <v>0</v>
      </c>
      <c r="Q19" s="706">
        <f t="shared" si="5"/>
        <v>0</v>
      </c>
      <c r="R19" s="707">
        <f t="shared" si="5"/>
        <v>0</v>
      </c>
      <c r="S19" s="708">
        <f t="shared" si="5"/>
        <v>0</v>
      </c>
      <c r="T19" s="706">
        <f t="shared" si="5"/>
        <v>0</v>
      </c>
      <c r="U19" s="707">
        <f t="shared" si="5"/>
        <v>0</v>
      </c>
      <c r="V19" s="709">
        <f t="shared" si="5"/>
        <v>0</v>
      </c>
      <c r="W19" s="706">
        <f t="shared" si="5"/>
        <v>1</v>
      </c>
      <c r="X19" s="707">
        <f t="shared" si="5"/>
        <v>1</v>
      </c>
    </row>
    <row r="20" spans="2:28" s="76" customFormat="1" ht="33.75" customHeight="1" thickBot="1" x14ac:dyDescent="0.25">
      <c r="B20" s="4257" t="s">
        <v>18</v>
      </c>
      <c r="C20" s="4257"/>
      <c r="D20" s="1617">
        <f t="shared" ref="D20:X20" si="6">D18+D19</f>
        <v>0</v>
      </c>
      <c r="E20" s="1618">
        <f t="shared" si="6"/>
        <v>0</v>
      </c>
      <c r="F20" s="1524">
        <f t="shared" si="6"/>
        <v>0</v>
      </c>
      <c r="G20" s="1619">
        <f t="shared" si="6"/>
        <v>0</v>
      </c>
      <c r="H20" s="1618">
        <f t="shared" si="6"/>
        <v>0</v>
      </c>
      <c r="I20" s="1524">
        <f t="shared" si="6"/>
        <v>0</v>
      </c>
      <c r="J20" s="1619">
        <f t="shared" si="6"/>
        <v>4</v>
      </c>
      <c r="K20" s="1618">
        <f t="shared" si="6"/>
        <v>1</v>
      </c>
      <c r="L20" s="1524">
        <f t="shared" si="6"/>
        <v>5</v>
      </c>
      <c r="M20" s="1619">
        <f t="shared" si="6"/>
        <v>0</v>
      </c>
      <c r="N20" s="1618">
        <f t="shared" si="6"/>
        <v>3</v>
      </c>
      <c r="O20" s="1524">
        <f t="shared" si="6"/>
        <v>3</v>
      </c>
      <c r="P20" s="1619">
        <f t="shared" si="6"/>
        <v>2</v>
      </c>
      <c r="Q20" s="1618">
        <f t="shared" si="6"/>
        <v>2</v>
      </c>
      <c r="R20" s="1524">
        <f t="shared" si="6"/>
        <v>4</v>
      </c>
      <c r="S20" s="1619">
        <f t="shared" si="6"/>
        <v>4</v>
      </c>
      <c r="T20" s="1618">
        <f t="shared" si="6"/>
        <v>3</v>
      </c>
      <c r="U20" s="1524">
        <f t="shared" si="6"/>
        <v>7</v>
      </c>
      <c r="V20" s="1620">
        <f t="shared" si="6"/>
        <v>10</v>
      </c>
      <c r="W20" s="1618">
        <f t="shared" si="6"/>
        <v>9</v>
      </c>
      <c r="X20" s="1524">
        <f t="shared" si="6"/>
        <v>19</v>
      </c>
    </row>
    <row r="22" spans="2:28" ht="18.75" customHeight="1" x14ac:dyDescent="0.2">
      <c r="B22" s="4090"/>
      <c r="C22" s="4090"/>
      <c r="D22" s="4090"/>
      <c r="E22" s="4090"/>
      <c r="F22" s="4090"/>
      <c r="G22" s="4090"/>
      <c r="H22" s="4090"/>
      <c r="I22" s="4090"/>
      <c r="J22" s="4090"/>
      <c r="K22" s="4090"/>
      <c r="L22" s="4090"/>
      <c r="M22" s="4090"/>
      <c r="N22" s="4090"/>
      <c r="O22" s="4090"/>
      <c r="P22" s="4090"/>
      <c r="Q22" s="4090"/>
      <c r="R22" s="4090"/>
      <c r="S22" s="4090"/>
      <c r="T22" s="4090"/>
      <c r="U22" s="4090"/>
      <c r="V22" s="4090"/>
      <c r="W22" s="4090"/>
      <c r="X22" s="4090"/>
      <c r="Y22" s="4090"/>
      <c r="Z22" s="4090"/>
      <c r="AA22" s="93"/>
      <c r="AB22" s="93"/>
    </row>
    <row r="24" spans="2:28" x14ac:dyDescent="0.2"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2"/>
  <sheetViews>
    <sheetView topLeftCell="A20" zoomScale="60" zoomScaleNormal="60" workbookViewId="0">
      <selection activeCell="Q44" sqref="Q44"/>
    </sheetView>
  </sheetViews>
  <sheetFormatPr defaultColWidth="9.28515625" defaultRowHeight="18" x14ac:dyDescent="0.2"/>
  <cols>
    <col min="1" max="1" width="9.28515625" style="318"/>
    <col min="2" max="2" width="13.28515625" style="137" customWidth="1"/>
    <col min="3" max="3" width="66.42578125" style="137" customWidth="1"/>
    <col min="4" max="4" width="14" style="137" customWidth="1"/>
    <col min="5" max="5" width="11.5703125" style="137" customWidth="1"/>
    <col min="6" max="6" width="11.5703125" style="203" customWidth="1"/>
    <col min="7" max="7" width="12.140625" style="137" customWidth="1"/>
    <col min="8" max="8" width="12.42578125" style="137" customWidth="1"/>
    <col min="9" max="9" width="11" style="203" customWidth="1"/>
    <col min="10" max="10" width="12.42578125" style="137" customWidth="1"/>
    <col min="11" max="11" width="12.7109375" style="137" customWidth="1"/>
    <col min="12" max="12" width="11.5703125" style="203" customWidth="1"/>
    <col min="13" max="257" width="9.28515625" style="137"/>
    <col min="258" max="258" width="13.28515625" style="137" customWidth="1"/>
    <col min="259" max="259" width="66.42578125" style="137" customWidth="1"/>
    <col min="260" max="260" width="11.42578125" style="137" bestFit="1" customWidth="1"/>
    <col min="261" max="262" width="11.5703125" style="137" customWidth="1"/>
    <col min="263" max="263" width="9.28515625" style="137"/>
    <col min="264" max="264" width="12.42578125" style="137" customWidth="1"/>
    <col min="265" max="265" width="11" style="137" customWidth="1"/>
    <col min="266" max="266" width="9.28515625" style="137"/>
    <col min="267" max="267" width="12.7109375" style="137" customWidth="1"/>
    <col min="268" max="268" width="11.5703125" style="137" customWidth="1"/>
    <col min="269" max="513" width="9.28515625" style="137"/>
    <col min="514" max="514" width="13.28515625" style="137" customWidth="1"/>
    <col min="515" max="515" width="66.42578125" style="137" customWidth="1"/>
    <col min="516" max="516" width="11.42578125" style="137" bestFit="1" customWidth="1"/>
    <col min="517" max="518" width="11.5703125" style="137" customWidth="1"/>
    <col min="519" max="519" width="9.28515625" style="137"/>
    <col min="520" max="520" width="12.42578125" style="137" customWidth="1"/>
    <col min="521" max="521" width="11" style="137" customWidth="1"/>
    <col min="522" max="522" width="9.28515625" style="137"/>
    <col min="523" max="523" width="12.7109375" style="137" customWidth="1"/>
    <col min="524" max="524" width="11.5703125" style="137" customWidth="1"/>
    <col min="525" max="769" width="9.28515625" style="137"/>
    <col min="770" max="770" width="13.28515625" style="137" customWidth="1"/>
    <col min="771" max="771" width="66.42578125" style="137" customWidth="1"/>
    <col min="772" max="772" width="11.42578125" style="137" bestFit="1" customWidth="1"/>
    <col min="773" max="774" width="11.5703125" style="137" customWidth="1"/>
    <col min="775" max="775" width="9.28515625" style="137"/>
    <col min="776" max="776" width="12.42578125" style="137" customWidth="1"/>
    <col min="777" max="777" width="11" style="137" customWidth="1"/>
    <col min="778" max="778" width="9.28515625" style="137"/>
    <col min="779" max="779" width="12.7109375" style="137" customWidth="1"/>
    <col min="780" max="780" width="11.5703125" style="137" customWidth="1"/>
    <col min="781" max="1025" width="9.28515625" style="137"/>
    <col min="1026" max="1026" width="13.28515625" style="137" customWidth="1"/>
    <col min="1027" max="1027" width="66.42578125" style="137" customWidth="1"/>
    <col min="1028" max="1028" width="11.42578125" style="137" bestFit="1" customWidth="1"/>
    <col min="1029" max="1030" width="11.5703125" style="137" customWidth="1"/>
    <col min="1031" max="1031" width="9.28515625" style="137"/>
    <col min="1032" max="1032" width="12.42578125" style="137" customWidth="1"/>
    <col min="1033" max="1033" width="11" style="137" customWidth="1"/>
    <col min="1034" max="1034" width="9.28515625" style="137"/>
    <col min="1035" max="1035" width="12.7109375" style="137" customWidth="1"/>
    <col min="1036" max="1036" width="11.5703125" style="137" customWidth="1"/>
    <col min="1037" max="1281" width="9.28515625" style="137"/>
    <col min="1282" max="1282" width="13.28515625" style="137" customWidth="1"/>
    <col min="1283" max="1283" width="66.42578125" style="137" customWidth="1"/>
    <col min="1284" max="1284" width="11.42578125" style="137" bestFit="1" customWidth="1"/>
    <col min="1285" max="1286" width="11.5703125" style="137" customWidth="1"/>
    <col min="1287" max="1287" width="9.28515625" style="137"/>
    <col min="1288" max="1288" width="12.42578125" style="137" customWidth="1"/>
    <col min="1289" max="1289" width="11" style="137" customWidth="1"/>
    <col min="1290" max="1290" width="9.28515625" style="137"/>
    <col min="1291" max="1291" width="12.7109375" style="137" customWidth="1"/>
    <col min="1292" max="1292" width="11.5703125" style="137" customWidth="1"/>
    <col min="1293" max="1537" width="9.28515625" style="137"/>
    <col min="1538" max="1538" width="13.28515625" style="137" customWidth="1"/>
    <col min="1539" max="1539" width="66.42578125" style="137" customWidth="1"/>
    <col min="1540" max="1540" width="11.42578125" style="137" bestFit="1" customWidth="1"/>
    <col min="1541" max="1542" width="11.5703125" style="137" customWidth="1"/>
    <col min="1543" max="1543" width="9.28515625" style="137"/>
    <col min="1544" max="1544" width="12.42578125" style="137" customWidth="1"/>
    <col min="1545" max="1545" width="11" style="137" customWidth="1"/>
    <col min="1546" max="1546" width="9.28515625" style="137"/>
    <col min="1547" max="1547" width="12.7109375" style="137" customWidth="1"/>
    <col min="1548" max="1548" width="11.5703125" style="137" customWidth="1"/>
    <col min="1549" max="1793" width="9.28515625" style="137"/>
    <col min="1794" max="1794" width="13.28515625" style="137" customWidth="1"/>
    <col min="1795" max="1795" width="66.42578125" style="137" customWidth="1"/>
    <col min="1796" max="1796" width="11.42578125" style="137" bestFit="1" customWidth="1"/>
    <col min="1797" max="1798" width="11.5703125" style="137" customWidth="1"/>
    <col min="1799" max="1799" width="9.28515625" style="137"/>
    <col min="1800" max="1800" width="12.42578125" style="137" customWidth="1"/>
    <col min="1801" max="1801" width="11" style="137" customWidth="1"/>
    <col min="1802" max="1802" width="9.28515625" style="137"/>
    <col min="1803" max="1803" width="12.7109375" style="137" customWidth="1"/>
    <col min="1804" max="1804" width="11.5703125" style="137" customWidth="1"/>
    <col min="1805" max="2049" width="9.28515625" style="137"/>
    <col min="2050" max="2050" width="13.28515625" style="137" customWidth="1"/>
    <col min="2051" max="2051" width="66.42578125" style="137" customWidth="1"/>
    <col min="2052" max="2052" width="11.42578125" style="137" bestFit="1" customWidth="1"/>
    <col min="2053" max="2054" width="11.5703125" style="137" customWidth="1"/>
    <col min="2055" max="2055" width="9.28515625" style="137"/>
    <col min="2056" max="2056" width="12.42578125" style="137" customWidth="1"/>
    <col min="2057" max="2057" width="11" style="137" customWidth="1"/>
    <col min="2058" max="2058" width="9.28515625" style="137"/>
    <col min="2059" max="2059" width="12.7109375" style="137" customWidth="1"/>
    <col min="2060" max="2060" width="11.5703125" style="137" customWidth="1"/>
    <col min="2061" max="2305" width="9.28515625" style="137"/>
    <col min="2306" max="2306" width="13.28515625" style="137" customWidth="1"/>
    <col min="2307" max="2307" width="66.42578125" style="137" customWidth="1"/>
    <col min="2308" max="2308" width="11.42578125" style="137" bestFit="1" customWidth="1"/>
    <col min="2309" max="2310" width="11.5703125" style="137" customWidth="1"/>
    <col min="2311" max="2311" width="9.28515625" style="137"/>
    <col min="2312" max="2312" width="12.42578125" style="137" customWidth="1"/>
    <col min="2313" max="2313" width="11" style="137" customWidth="1"/>
    <col min="2314" max="2314" width="9.28515625" style="137"/>
    <col min="2315" max="2315" width="12.7109375" style="137" customWidth="1"/>
    <col min="2316" max="2316" width="11.5703125" style="137" customWidth="1"/>
    <col min="2317" max="2561" width="9.28515625" style="137"/>
    <col min="2562" max="2562" width="13.28515625" style="137" customWidth="1"/>
    <col min="2563" max="2563" width="66.42578125" style="137" customWidth="1"/>
    <col min="2564" max="2564" width="11.42578125" style="137" bestFit="1" customWidth="1"/>
    <col min="2565" max="2566" width="11.5703125" style="137" customWidth="1"/>
    <col min="2567" max="2567" width="9.28515625" style="137"/>
    <col min="2568" max="2568" width="12.42578125" style="137" customWidth="1"/>
    <col min="2569" max="2569" width="11" style="137" customWidth="1"/>
    <col min="2570" max="2570" width="9.28515625" style="137"/>
    <col min="2571" max="2571" width="12.7109375" style="137" customWidth="1"/>
    <col min="2572" max="2572" width="11.5703125" style="137" customWidth="1"/>
    <col min="2573" max="2817" width="9.28515625" style="137"/>
    <col min="2818" max="2818" width="13.28515625" style="137" customWidth="1"/>
    <col min="2819" max="2819" width="66.42578125" style="137" customWidth="1"/>
    <col min="2820" max="2820" width="11.42578125" style="137" bestFit="1" customWidth="1"/>
    <col min="2821" max="2822" width="11.5703125" style="137" customWidth="1"/>
    <col min="2823" max="2823" width="9.28515625" style="137"/>
    <col min="2824" max="2824" width="12.42578125" style="137" customWidth="1"/>
    <col min="2825" max="2825" width="11" style="137" customWidth="1"/>
    <col min="2826" max="2826" width="9.28515625" style="137"/>
    <col min="2827" max="2827" width="12.7109375" style="137" customWidth="1"/>
    <col min="2828" max="2828" width="11.5703125" style="137" customWidth="1"/>
    <col min="2829" max="3073" width="9.28515625" style="137"/>
    <col min="3074" max="3074" width="13.28515625" style="137" customWidth="1"/>
    <col min="3075" max="3075" width="66.42578125" style="137" customWidth="1"/>
    <col min="3076" max="3076" width="11.42578125" style="137" bestFit="1" customWidth="1"/>
    <col min="3077" max="3078" width="11.5703125" style="137" customWidth="1"/>
    <col min="3079" max="3079" width="9.28515625" style="137"/>
    <col min="3080" max="3080" width="12.42578125" style="137" customWidth="1"/>
    <col min="3081" max="3081" width="11" style="137" customWidth="1"/>
    <col min="3082" max="3082" width="9.28515625" style="137"/>
    <col min="3083" max="3083" width="12.7109375" style="137" customWidth="1"/>
    <col min="3084" max="3084" width="11.5703125" style="137" customWidth="1"/>
    <col min="3085" max="3329" width="9.28515625" style="137"/>
    <col min="3330" max="3330" width="13.28515625" style="137" customWidth="1"/>
    <col min="3331" max="3331" width="66.42578125" style="137" customWidth="1"/>
    <col min="3332" max="3332" width="11.42578125" style="137" bestFit="1" customWidth="1"/>
    <col min="3333" max="3334" width="11.5703125" style="137" customWidth="1"/>
    <col min="3335" max="3335" width="9.28515625" style="137"/>
    <col min="3336" max="3336" width="12.42578125" style="137" customWidth="1"/>
    <col min="3337" max="3337" width="11" style="137" customWidth="1"/>
    <col min="3338" max="3338" width="9.28515625" style="137"/>
    <col min="3339" max="3339" width="12.7109375" style="137" customWidth="1"/>
    <col min="3340" max="3340" width="11.5703125" style="137" customWidth="1"/>
    <col min="3341" max="3585" width="9.28515625" style="137"/>
    <col min="3586" max="3586" width="13.28515625" style="137" customWidth="1"/>
    <col min="3587" max="3587" width="66.42578125" style="137" customWidth="1"/>
    <col min="3588" max="3588" width="11.42578125" style="137" bestFit="1" customWidth="1"/>
    <col min="3589" max="3590" width="11.5703125" style="137" customWidth="1"/>
    <col min="3591" max="3591" width="9.28515625" style="137"/>
    <col min="3592" max="3592" width="12.42578125" style="137" customWidth="1"/>
    <col min="3593" max="3593" width="11" style="137" customWidth="1"/>
    <col min="3594" max="3594" width="9.28515625" style="137"/>
    <col min="3595" max="3595" width="12.7109375" style="137" customWidth="1"/>
    <col min="3596" max="3596" width="11.5703125" style="137" customWidth="1"/>
    <col min="3597" max="3841" width="9.28515625" style="137"/>
    <col min="3842" max="3842" width="13.28515625" style="137" customWidth="1"/>
    <col min="3843" max="3843" width="66.42578125" style="137" customWidth="1"/>
    <col min="3844" max="3844" width="11.42578125" style="137" bestFit="1" customWidth="1"/>
    <col min="3845" max="3846" width="11.5703125" style="137" customWidth="1"/>
    <col min="3847" max="3847" width="9.28515625" style="137"/>
    <col min="3848" max="3848" width="12.42578125" style="137" customWidth="1"/>
    <col min="3849" max="3849" width="11" style="137" customWidth="1"/>
    <col min="3850" max="3850" width="9.28515625" style="137"/>
    <col min="3851" max="3851" width="12.7109375" style="137" customWidth="1"/>
    <col min="3852" max="3852" width="11.5703125" style="137" customWidth="1"/>
    <col min="3853" max="4097" width="9.28515625" style="137"/>
    <col min="4098" max="4098" width="13.28515625" style="137" customWidth="1"/>
    <col min="4099" max="4099" width="66.42578125" style="137" customWidth="1"/>
    <col min="4100" max="4100" width="11.42578125" style="137" bestFit="1" customWidth="1"/>
    <col min="4101" max="4102" width="11.5703125" style="137" customWidth="1"/>
    <col min="4103" max="4103" width="9.28515625" style="137"/>
    <col min="4104" max="4104" width="12.42578125" style="137" customWidth="1"/>
    <col min="4105" max="4105" width="11" style="137" customWidth="1"/>
    <col min="4106" max="4106" width="9.28515625" style="137"/>
    <col min="4107" max="4107" width="12.7109375" style="137" customWidth="1"/>
    <col min="4108" max="4108" width="11.5703125" style="137" customWidth="1"/>
    <col min="4109" max="4353" width="9.28515625" style="137"/>
    <col min="4354" max="4354" width="13.28515625" style="137" customWidth="1"/>
    <col min="4355" max="4355" width="66.42578125" style="137" customWidth="1"/>
    <col min="4356" max="4356" width="11.42578125" style="137" bestFit="1" customWidth="1"/>
    <col min="4357" max="4358" width="11.5703125" style="137" customWidth="1"/>
    <col min="4359" max="4359" width="9.28515625" style="137"/>
    <col min="4360" max="4360" width="12.42578125" style="137" customWidth="1"/>
    <col min="4361" max="4361" width="11" style="137" customWidth="1"/>
    <col min="4362" max="4362" width="9.28515625" style="137"/>
    <col min="4363" max="4363" width="12.7109375" style="137" customWidth="1"/>
    <col min="4364" max="4364" width="11.5703125" style="137" customWidth="1"/>
    <col min="4365" max="4609" width="9.28515625" style="137"/>
    <col min="4610" max="4610" width="13.28515625" style="137" customWidth="1"/>
    <col min="4611" max="4611" width="66.42578125" style="137" customWidth="1"/>
    <col min="4612" max="4612" width="11.42578125" style="137" bestFit="1" customWidth="1"/>
    <col min="4613" max="4614" width="11.5703125" style="137" customWidth="1"/>
    <col min="4615" max="4615" width="9.28515625" style="137"/>
    <col min="4616" max="4616" width="12.42578125" style="137" customWidth="1"/>
    <col min="4617" max="4617" width="11" style="137" customWidth="1"/>
    <col min="4618" max="4618" width="9.28515625" style="137"/>
    <col min="4619" max="4619" width="12.7109375" style="137" customWidth="1"/>
    <col min="4620" max="4620" width="11.5703125" style="137" customWidth="1"/>
    <col min="4621" max="4865" width="9.28515625" style="137"/>
    <col min="4866" max="4866" width="13.28515625" style="137" customWidth="1"/>
    <col min="4867" max="4867" width="66.42578125" style="137" customWidth="1"/>
    <col min="4868" max="4868" width="11.42578125" style="137" bestFit="1" customWidth="1"/>
    <col min="4869" max="4870" width="11.5703125" style="137" customWidth="1"/>
    <col min="4871" max="4871" width="9.28515625" style="137"/>
    <col min="4872" max="4872" width="12.42578125" style="137" customWidth="1"/>
    <col min="4873" max="4873" width="11" style="137" customWidth="1"/>
    <col min="4874" max="4874" width="9.28515625" style="137"/>
    <col min="4875" max="4875" width="12.7109375" style="137" customWidth="1"/>
    <col min="4876" max="4876" width="11.5703125" style="137" customWidth="1"/>
    <col min="4877" max="5121" width="9.28515625" style="137"/>
    <col min="5122" max="5122" width="13.28515625" style="137" customWidth="1"/>
    <col min="5123" max="5123" width="66.42578125" style="137" customWidth="1"/>
    <col min="5124" max="5124" width="11.42578125" style="137" bestFit="1" customWidth="1"/>
    <col min="5125" max="5126" width="11.5703125" style="137" customWidth="1"/>
    <col min="5127" max="5127" width="9.28515625" style="137"/>
    <col min="5128" max="5128" width="12.42578125" style="137" customWidth="1"/>
    <col min="5129" max="5129" width="11" style="137" customWidth="1"/>
    <col min="5130" max="5130" width="9.28515625" style="137"/>
    <col min="5131" max="5131" width="12.7109375" style="137" customWidth="1"/>
    <col min="5132" max="5132" width="11.5703125" style="137" customWidth="1"/>
    <col min="5133" max="5377" width="9.28515625" style="137"/>
    <col min="5378" max="5378" width="13.28515625" style="137" customWidth="1"/>
    <col min="5379" max="5379" width="66.42578125" style="137" customWidth="1"/>
    <col min="5380" max="5380" width="11.42578125" style="137" bestFit="1" customWidth="1"/>
    <col min="5381" max="5382" width="11.5703125" style="137" customWidth="1"/>
    <col min="5383" max="5383" width="9.28515625" style="137"/>
    <col min="5384" max="5384" width="12.42578125" style="137" customWidth="1"/>
    <col min="5385" max="5385" width="11" style="137" customWidth="1"/>
    <col min="5386" max="5386" width="9.28515625" style="137"/>
    <col min="5387" max="5387" width="12.7109375" style="137" customWidth="1"/>
    <col min="5388" max="5388" width="11.5703125" style="137" customWidth="1"/>
    <col min="5389" max="5633" width="9.28515625" style="137"/>
    <col min="5634" max="5634" width="13.28515625" style="137" customWidth="1"/>
    <col min="5635" max="5635" width="66.42578125" style="137" customWidth="1"/>
    <col min="5636" max="5636" width="11.42578125" style="137" bestFit="1" customWidth="1"/>
    <col min="5637" max="5638" width="11.5703125" style="137" customWidth="1"/>
    <col min="5639" max="5639" width="9.28515625" style="137"/>
    <col min="5640" max="5640" width="12.42578125" style="137" customWidth="1"/>
    <col min="5641" max="5641" width="11" style="137" customWidth="1"/>
    <col min="5642" max="5642" width="9.28515625" style="137"/>
    <col min="5643" max="5643" width="12.7109375" style="137" customWidth="1"/>
    <col min="5644" max="5644" width="11.5703125" style="137" customWidth="1"/>
    <col min="5645" max="5889" width="9.28515625" style="137"/>
    <col min="5890" max="5890" width="13.28515625" style="137" customWidth="1"/>
    <col min="5891" max="5891" width="66.42578125" style="137" customWidth="1"/>
    <col min="5892" max="5892" width="11.42578125" style="137" bestFit="1" customWidth="1"/>
    <col min="5893" max="5894" width="11.5703125" style="137" customWidth="1"/>
    <col min="5895" max="5895" width="9.28515625" style="137"/>
    <col min="5896" max="5896" width="12.42578125" style="137" customWidth="1"/>
    <col min="5897" max="5897" width="11" style="137" customWidth="1"/>
    <col min="5898" max="5898" width="9.28515625" style="137"/>
    <col min="5899" max="5899" width="12.7109375" style="137" customWidth="1"/>
    <col min="5900" max="5900" width="11.5703125" style="137" customWidth="1"/>
    <col min="5901" max="6145" width="9.28515625" style="137"/>
    <col min="6146" max="6146" width="13.28515625" style="137" customWidth="1"/>
    <col min="6147" max="6147" width="66.42578125" style="137" customWidth="1"/>
    <col min="6148" max="6148" width="11.42578125" style="137" bestFit="1" customWidth="1"/>
    <col min="6149" max="6150" width="11.5703125" style="137" customWidth="1"/>
    <col min="6151" max="6151" width="9.28515625" style="137"/>
    <col min="6152" max="6152" width="12.42578125" style="137" customWidth="1"/>
    <col min="6153" max="6153" width="11" style="137" customWidth="1"/>
    <col min="6154" max="6154" width="9.28515625" style="137"/>
    <col min="6155" max="6155" width="12.7109375" style="137" customWidth="1"/>
    <col min="6156" max="6156" width="11.5703125" style="137" customWidth="1"/>
    <col min="6157" max="6401" width="9.28515625" style="137"/>
    <col min="6402" max="6402" width="13.28515625" style="137" customWidth="1"/>
    <col min="6403" max="6403" width="66.42578125" style="137" customWidth="1"/>
    <col min="6404" max="6404" width="11.42578125" style="137" bestFit="1" customWidth="1"/>
    <col min="6405" max="6406" width="11.5703125" style="137" customWidth="1"/>
    <col min="6407" max="6407" width="9.28515625" style="137"/>
    <col min="6408" max="6408" width="12.42578125" style="137" customWidth="1"/>
    <col min="6409" max="6409" width="11" style="137" customWidth="1"/>
    <col min="6410" max="6410" width="9.28515625" style="137"/>
    <col min="6411" max="6411" width="12.7109375" style="137" customWidth="1"/>
    <col min="6412" max="6412" width="11.5703125" style="137" customWidth="1"/>
    <col min="6413" max="6657" width="9.28515625" style="137"/>
    <col min="6658" max="6658" width="13.28515625" style="137" customWidth="1"/>
    <col min="6659" max="6659" width="66.42578125" style="137" customWidth="1"/>
    <col min="6660" max="6660" width="11.42578125" style="137" bestFit="1" customWidth="1"/>
    <col min="6661" max="6662" width="11.5703125" style="137" customWidth="1"/>
    <col min="6663" max="6663" width="9.28515625" style="137"/>
    <col min="6664" max="6664" width="12.42578125" style="137" customWidth="1"/>
    <col min="6665" max="6665" width="11" style="137" customWidth="1"/>
    <col min="6666" max="6666" width="9.28515625" style="137"/>
    <col min="6667" max="6667" width="12.7109375" style="137" customWidth="1"/>
    <col min="6668" max="6668" width="11.5703125" style="137" customWidth="1"/>
    <col min="6669" max="6913" width="9.28515625" style="137"/>
    <col min="6914" max="6914" width="13.28515625" style="137" customWidth="1"/>
    <col min="6915" max="6915" width="66.42578125" style="137" customWidth="1"/>
    <col min="6916" max="6916" width="11.42578125" style="137" bestFit="1" customWidth="1"/>
    <col min="6917" max="6918" width="11.5703125" style="137" customWidth="1"/>
    <col min="6919" max="6919" width="9.28515625" style="137"/>
    <col min="6920" max="6920" width="12.42578125" style="137" customWidth="1"/>
    <col min="6921" max="6921" width="11" style="137" customWidth="1"/>
    <col min="6922" max="6922" width="9.28515625" style="137"/>
    <col min="6923" max="6923" width="12.7109375" style="137" customWidth="1"/>
    <col min="6924" max="6924" width="11.5703125" style="137" customWidth="1"/>
    <col min="6925" max="7169" width="9.28515625" style="137"/>
    <col min="7170" max="7170" width="13.28515625" style="137" customWidth="1"/>
    <col min="7171" max="7171" width="66.42578125" style="137" customWidth="1"/>
    <col min="7172" max="7172" width="11.42578125" style="137" bestFit="1" customWidth="1"/>
    <col min="7173" max="7174" width="11.5703125" style="137" customWidth="1"/>
    <col min="7175" max="7175" width="9.28515625" style="137"/>
    <col min="7176" max="7176" width="12.42578125" style="137" customWidth="1"/>
    <col min="7177" max="7177" width="11" style="137" customWidth="1"/>
    <col min="7178" max="7178" width="9.28515625" style="137"/>
    <col min="7179" max="7179" width="12.7109375" style="137" customWidth="1"/>
    <col min="7180" max="7180" width="11.5703125" style="137" customWidth="1"/>
    <col min="7181" max="7425" width="9.28515625" style="137"/>
    <col min="7426" max="7426" width="13.28515625" style="137" customWidth="1"/>
    <col min="7427" max="7427" width="66.42578125" style="137" customWidth="1"/>
    <col min="7428" max="7428" width="11.42578125" style="137" bestFit="1" customWidth="1"/>
    <col min="7429" max="7430" width="11.5703125" style="137" customWidth="1"/>
    <col min="7431" max="7431" width="9.28515625" style="137"/>
    <col min="7432" max="7432" width="12.42578125" style="137" customWidth="1"/>
    <col min="7433" max="7433" width="11" style="137" customWidth="1"/>
    <col min="7434" max="7434" width="9.28515625" style="137"/>
    <col min="7435" max="7435" width="12.7109375" style="137" customWidth="1"/>
    <col min="7436" max="7436" width="11.5703125" style="137" customWidth="1"/>
    <col min="7437" max="7681" width="9.28515625" style="137"/>
    <col min="7682" max="7682" width="13.28515625" style="137" customWidth="1"/>
    <col min="7683" max="7683" width="66.42578125" style="137" customWidth="1"/>
    <col min="7684" max="7684" width="11.42578125" style="137" bestFit="1" customWidth="1"/>
    <col min="7685" max="7686" width="11.5703125" style="137" customWidth="1"/>
    <col min="7687" max="7687" width="9.28515625" style="137"/>
    <col min="7688" max="7688" width="12.42578125" style="137" customWidth="1"/>
    <col min="7689" max="7689" width="11" style="137" customWidth="1"/>
    <col min="7690" max="7690" width="9.28515625" style="137"/>
    <col min="7691" max="7691" width="12.7109375" style="137" customWidth="1"/>
    <col min="7692" max="7692" width="11.5703125" style="137" customWidth="1"/>
    <col min="7693" max="7937" width="9.28515625" style="137"/>
    <col min="7938" max="7938" width="13.28515625" style="137" customWidth="1"/>
    <col min="7939" max="7939" width="66.42578125" style="137" customWidth="1"/>
    <col min="7940" max="7940" width="11.42578125" style="137" bestFit="1" customWidth="1"/>
    <col min="7941" max="7942" width="11.5703125" style="137" customWidth="1"/>
    <col min="7943" max="7943" width="9.28515625" style="137"/>
    <col min="7944" max="7944" width="12.42578125" style="137" customWidth="1"/>
    <col min="7945" max="7945" width="11" style="137" customWidth="1"/>
    <col min="7946" max="7946" width="9.28515625" style="137"/>
    <col min="7947" max="7947" width="12.7109375" style="137" customWidth="1"/>
    <col min="7948" max="7948" width="11.5703125" style="137" customWidth="1"/>
    <col min="7949" max="8193" width="9.28515625" style="137"/>
    <col min="8194" max="8194" width="13.28515625" style="137" customWidth="1"/>
    <col min="8195" max="8195" width="66.42578125" style="137" customWidth="1"/>
    <col min="8196" max="8196" width="11.42578125" style="137" bestFit="1" customWidth="1"/>
    <col min="8197" max="8198" width="11.5703125" style="137" customWidth="1"/>
    <col min="8199" max="8199" width="9.28515625" style="137"/>
    <col min="8200" max="8200" width="12.42578125" style="137" customWidth="1"/>
    <col min="8201" max="8201" width="11" style="137" customWidth="1"/>
    <col min="8202" max="8202" width="9.28515625" style="137"/>
    <col min="8203" max="8203" width="12.7109375" style="137" customWidth="1"/>
    <col min="8204" max="8204" width="11.5703125" style="137" customWidth="1"/>
    <col min="8205" max="8449" width="9.28515625" style="137"/>
    <col min="8450" max="8450" width="13.28515625" style="137" customWidth="1"/>
    <col min="8451" max="8451" width="66.42578125" style="137" customWidth="1"/>
    <col min="8452" max="8452" width="11.42578125" style="137" bestFit="1" customWidth="1"/>
    <col min="8453" max="8454" width="11.5703125" style="137" customWidth="1"/>
    <col min="8455" max="8455" width="9.28515625" style="137"/>
    <col min="8456" max="8456" width="12.42578125" style="137" customWidth="1"/>
    <col min="8457" max="8457" width="11" style="137" customWidth="1"/>
    <col min="8458" max="8458" width="9.28515625" style="137"/>
    <col min="8459" max="8459" width="12.7109375" style="137" customWidth="1"/>
    <col min="8460" max="8460" width="11.5703125" style="137" customWidth="1"/>
    <col min="8461" max="8705" width="9.28515625" style="137"/>
    <col min="8706" max="8706" width="13.28515625" style="137" customWidth="1"/>
    <col min="8707" max="8707" width="66.42578125" style="137" customWidth="1"/>
    <col min="8708" max="8708" width="11.42578125" style="137" bestFit="1" customWidth="1"/>
    <col min="8709" max="8710" width="11.5703125" style="137" customWidth="1"/>
    <col min="8711" max="8711" width="9.28515625" style="137"/>
    <col min="8712" max="8712" width="12.42578125" style="137" customWidth="1"/>
    <col min="8713" max="8713" width="11" style="137" customWidth="1"/>
    <col min="8714" max="8714" width="9.28515625" style="137"/>
    <col min="8715" max="8715" width="12.7109375" style="137" customWidth="1"/>
    <col min="8716" max="8716" width="11.5703125" style="137" customWidth="1"/>
    <col min="8717" max="8961" width="9.28515625" style="137"/>
    <col min="8962" max="8962" width="13.28515625" style="137" customWidth="1"/>
    <col min="8963" max="8963" width="66.42578125" style="137" customWidth="1"/>
    <col min="8964" max="8964" width="11.42578125" style="137" bestFit="1" customWidth="1"/>
    <col min="8965" max="8966" width="11.5703125" style="137" customWidth="1"/>
    <col min="8967" max="8967" width="9.28515625" style="137"/>
    <col min="8968" max="8968" width="12.42578125" style="137" customWidth="1"/>
    <col min="8969" max="8969" width="11" style="137" customWidth="1"/>
    <col min="8970" max="8970" width="9.28515625" style="137"/>
    <col min="8971" max="8971" width="12.7109375" style="137" customWidth="1"/>
    <col min="8972" max="8972" width="11.5703125" style="137" customWidth="1"/>
    <col min="8973" max="9217" width="9.28515625" style="137"/>
    <col min="9218" max="9218" width="13.28515625" style="137" customWidth="1"/>
    <col min="9219" max="9219" width="66.42578125" style="137" customWidth="1"/>
    <col min="9220" max="9220" width="11.42578125" style="137" bestFit="1" customWidth="1"/>
    <col min="9221" max="9222" width="11.5703125" style="137" customWidth="1"/>
    <col min="9223" max="9223" width="9.28515625" style="137"/>
    <col min="9224" max="9224" width="12.42578125" style="137" customWidth="1"/>
    <col min="9225" max="9225" width="11" style="137" customWidth="1"/>
    <col min="9226" max="9226" width="9.28515625" style="137"/>
    <col min="9227" max="9227" width="12.7109375" style="137" customWidth="1"/>
    <col min="9228" max="9228" width="11.5703125" style="137" customWidth="1"/>
    <col min="9229" max="9473" width="9.28515625" style="137"/>
    <col min="9474" max="9474" width="13.28515625" style="137" customWidth="1"/>
    <col min="9475" max="9475" width="66.42578125" style="137" customWidth="1"/>
    <col min="9476" max="9476" width="11.42578125" style="137" bestFit="1" customWidth="1"/>
    <col min="9477" max="9478" width="11.5703125" style="137" customWidth="1"/>
    <col min="9479" max="9479" width="9.28515625" style="137"/>
    <col min="9480" max="9480" width="12.42578125" style="137" customWidth="1"/>
    <col min="9481" max="9481" width="11" style="137" customWidth="1"/>
    <col min="9482" max="9482" width="9.28515625" style="137"/>
    <col min="9483" max="9483" width="12.7109375" style="137" customWidth="1"/>
    <col min="9484" max="9484" width="11.5703125" style="137" customWidth="1"/>
    <col min="9485" max="9729" width="9.28515625" style="137"/>
    <col min="9730" max="9730" width="13.28515625" style="137" customWidth="1"/>
    <col min="9731" max="9731" width="66.42578125" style="137" customWidth="1"/>
    <col min="9732" max="9732" width="11.42578125" style="137" bestFit="1" customWidth="1"/>
    <col min="9733" max="9734" width="11.5703125" style="137" customWidth="1"/>
    <col min="9735" max="9735" width="9.28515625" style="137"/>
    <col min="9736" max="9736" width="12.42578125" style="137" customWidth="1"/>
    <col min="9737" max="9737" width="11" style="137" customWidth="1"/>
    <col min="9738" max="9738" width="9.28515625" style="137"/>
    <col min="9739" max="9739" width="12.7109375" style="137" customWidth="1"/>
    <col min="9740" max="9740" width="11.5703125" style="137" customWidth="1"/>
    <col min="9741" max="9985" width="9.28515625" style="137"/>
    <col min="9986" max="9986" width="13.28515625" style="137" customWidth="1"/>
    <col min="9987" max="9987" width="66.42578125" style="137" customWidth="1"/>
    <col min="9988" max="9988" width="11.42578125" style="137" bestFit="1" customWidth="1"/>
    <col min="9989" max="9990" width="11.5703125" style="137" customWidth="1"/>
    <col min="9991" max="9991" width="9.28515625" style="137"/>
    <col min="9992" max="9992" width="12.42578125" style="137" customWidth="1"/>
    <col min="9993" max="9993" width="11" style="137" customWidth="1"/>
    <col min="9994" max="9994" width="9.28515625" style="137"/>
    <col min="9995" max="9995" width="12.7109375" style="137" customWidth="1"/>
    <col min="9996" max="9996" width="11.5703125" style="137" customWidth="1"/>
    <col min="9997" max="10241" width="9.28515625" style="137"/>
    <col min="10242" max="10242" width="13.28515625" style="137" customWidth="1"/>
    <col min="10243" max="10243" width="66.42578125" style="137" customWidth="1"/>
    <col min="10244" max="10244" width="11.42578125" style="137" bestFit="1" customWidth="1"/>
    <col min="10245" max="10246" width="11.5703125" style="137" customWidth="1"/>
    <col min="10247" max="10247" width="9.28515625" style="137"/>
    <col min="10248" max="10248" width="12.42578125" style="137" customWidth="1"/>
    <col min="10249" max="10249" width="11" style="137" customWidth="1"/>
    <col min="10250" max="10250" width="9.28515625" style="137"/>
    <col min="10251" max="10251" width="12.7109375" style="137" customWidth="1"/>
    <col min="10252" max="10252" width="11.5703125" style="137" customWidth="1"/>
    <col min="10253" max="10497" width="9.28515625" style="137"/>
    <col min="10498" max="10498" width="13.28515625" style="137" customWidth="1"/>
    <col min="10499" max="10499" width="66.42578125" style="137" customWidth="1"/>
    <col min="10500" max="10500" width="11.42578125" style="137" bestFit="1" customWidth="1"/>
    <col min="10501" max="10502" width="11.5703125" style="137" customWidth="1"/>
    <col min="10503" max="10503" width="9.28515625" style="137"/>
    <col min="10504" max="10504" width="12.42578125" style="137" customWidth="1"/>
    <col min="10505" max="10505" width="11" style="137" customWidth="1"/>
    <col min="10506" max="10506" width="9.28515625" style="137"/>
    <col min="10507" max="10507" width="12.7109375" style="137" customWidth="1"/>
    <col min="10508" max="10508" width="11.5703125" style="137" customWidth="1"/>
    <col min="10509" max="10753" width="9.28515625" style="137"/>
    <col min="10754" max="10754" width="13.28515625" style="137" customWidth="1"/>
    <col min="10755" max="10755" width="66.42578125" style="137" customWidth="1"/>
    <col min="10756" max="10756" width="11.42578125" style="137" bestFit="1" customWidth="1"/>
    <col min="10757" max="10758" width="11.5703125" style="137" customWidth="1"/>
    <col min="10759" max="10759" width="9.28515625" style="137"/>
    <col min="10760" max="10760" width="12.42578125" style="137" customWidth="1"/>
    <col min="10761" max="10761" width="11" style="137" customWidth="1"/>
    <col min="10762" max="10762" width="9.28515625" style="137"/>
    <col min="10763" max="10763" width="12.7109375" style="137" customWidth="1"/>
    <col min="10764" max="10764" width="11.5703125" style="137" customWidth="1"/>
    <col min="10765" max="11009" width="9.28515625" style="137"/>
    <col min="11010" max="11010" width="13.28515625" style="137" customWidth="1"/>
    <col min="11011" max="11011" width="66.42578125" style="137" customWidth="1"/>
    <col min="11012" max="11012" width="11.42578125" style="137" bestFit="1" customWidth="1"/>
    <col min="11013" max="11014" width="11.5703125" style="137" customWidth="1"/>
    <col min="11015" max="11015" width="9.28515625" style="137"/>
    <col min="11016" max="11016" width="12.42578125" style="137" customWidth="1"/>
    <col min="11017" max="11017" width="11" style="137" customWidth="1"/>
    <col min="11018" max="11018" width="9.28515625" style="137"/>
    <col min="11019" max="11019" width="12.7109375" style="137" customWidth="1"/>
    <col min="11020" max="11020" width="11.5703125" style="137" customWidth="1"/>
    <col min="11021" max="11265" width="9.28515625" style="137"/>
    <col min="11266" max="11266" width="13.28515625" style="137" customWidth="1"/>
    <col min="11267" max="11267" width="66.42578125" style="137" customWidth="1"/>
    <col min="11268" max="11268" width="11.42578125" style="137" bestFit="1" customWidth="1"/>
    <col min="11269" max="11270" width="11.5703125" style="137" customWidth="1"/>
    <col min="11271" max="11271" width="9.28515625" style="137"/>
    <col min="11272" max="11272" width="12.42578125" style="137" customWidth="1"/>
    <col min="11273" max="11273" width="11" style="137" customWidth="1"/>
    <col min="11274" max="11274" width="9.28515625" style="137"/>
    <col min="11275" max="11275" width="12.7109375" style="137" customWidth="1"/>
    <col min="11276" max="11276" width="11.5703125" style="137" customWidth="1"/>
    <col min="11277" max="11521" width="9.28515625" style="137"/>
    <col min="11522" max="11522" width="13.28515625" style="137" customWidth="1"/>
    <col min="11523" max="11523" width="66.42578125" style="137" customWidth="1"/>
    <col min="11524" max="11524" width="11.42578125" style="137" bestFit="1" customWidth="1"/>
    <col min="11525" max="11526" width="11.5703125" style="137" customWidth="1"/>
    <col min="11527" max="11527" width="9.28515625" style="137"/>
    <col min="11528" max="11528" width="12.42578125" style="137" customWidth="1"/>
    <col min="11529" max="11529" width="11" style="137" customWidth="1"/>
    <col min="11530" max="11530" width="9.28515625" style="137"/>
    <col min="11531" max="11531" width="12.7109375" style="137" customWidth="1"/>
    <col min="11532" max="11532" width="11.5703125" style="137" customWidth="1"/>
    <col min="11533" max="11777" width="9.28515625" style="137"/>
    <col min="11778" max="11778" width="13.28515625" style="137" customWidth="1"/>
    <col min="11779" max="11779" width="66.42578125" style="137" customWidth="1"/>
    <col min="11780" max="11780" width="11.42578125" style="137" bestFit="1" customWidth="1"/>
    <col min="11781" max="11782" width="11.5703125" style="137" customWidth="1"/>
    <col min="11783" max="11783" width="9.28515625" style="137"/>
    <col min="11784" max="11784" width="12.42578125" style="137" customWidth="1"/>
    <col min="11785" max="11785" width="11" style="137" customWidth="1"/>
    <col min="11786" max="11786" width="9.28515625" style="137"/>
    <col min="11787" max="11787" width="12.7109375" style="137" customWidth="1"/>
    <col min="11788" max="11788" width="11.5703125" style="137" customWidth="1"/>
    <col min="11789" max="12033" width="9.28515625" style="137"/>
    <col min="12034" max="12034" width="13.28515625" style="137" customWidth="1"/>
    <col min="12035" max="12035" width="66.42578125" style="137" customWidth="1"/>
    <col min="12036" max="12036" width="11.42578125" style="137" bestFit="1" customWidth="1"/>
    <col min="12037" max="12038" width="11.5703125" style="137" customWidth="1"/>
    <col min="12039" max="12039" width="9.28515625" style="137"/>
    <col min="12040" max="12040" width="12.42578125" style="137" customWidth="1"/>
    <col min="12041" max="12041" width="11" style="137" customWidth="1"/>
    <col min="12042" max="12042" width="9.28515625" style="137"/>
    <col min="12043" max="12043" width="12.7109375" style="137" customWidth="1"/>
    <col min="12044" max="12044" width="11.5703125" style="137" customWidth="1"/>
    <col min="12045" max="12289" width="9.28515625" style="137"/>
    <col min="12290" max="12290" width="13.28515625" style="137" customWidth="1"/>
    <col min="12291" max="12291" width="66.42578125" style="137" customWidth="1"/>
    <col min="12292" max="12292" width="11.42578125" style="137" bestFit="1" customWidth="1"/>
    <col min="12293" max="12294" width="11.5703125" style="137" customWidth="1"/>
    <col min="12295" max="12295" width="9.28515625" style="137"/>
    <col min="12296" max="12296" width="12.42578125" style="137" customWidth="1"/>
    <col min="12297" max="12297" width="11" style="137" customWidth="1"/>
    <col min="12298" max="12298" width="9.28515625" style="137"/>
    <col min="12299" max="12299" width="12.7109375" style="137" customWidth="1"/>
    <col min="12300" max="12300" width="11.5703125" style="137" customWidth="1"/>
    <col min="12301" max="12545" width="9.28515625" style="137"/>
    <col min="12546" max="12546" width="13.28515625" style="137" customWidth="1"/>
    <col min="12547" max="12547" width="66.42578125" style="137" customWidth="1"/>
    <col min="12548" max="12548" width="11.42578125" style="137" bestFit="1" customWidth="1"/>
    <col min="12549" max="12550" width="11.5703125" style="137" customWidth="1"/>
    <col min="12551" max="12551" width="9.28515625" style="137"/>
    <col min="12552" max="12552" width="12.42578125" style="137" customWidth="1"/>
    <col min="12553" max="12553" width="11" style="137" customWidth="1"/>
    <col min="12554" max="12554" width="9.28515625" style="137"/>
    <col min="12555" max="12555" width="12.7109375" style="137" customWidth="1"/>
    <col min="12556" max="12556" width="11.5703125" style="137" customWidth="1"/>
    <col min="12557" max="12801" width="9.28515625" style="137"/>
    <col min="12802" max="12802" width="13.28515625" style="137" customWidth="1"/>
    <col min="12803" max="12803" width="66.42578125" style="137" customWidth="1"/>
    <col min="12804" max="12804" width="11.42578125" style="137" bestFit="1" customWidth="1"/>
    <col min="12805" max="12806" width="11.5703125" style="137" customWidth="1"/>
    <col min="12807" max="12807" width="9.28515625" style="137"/>
    <col min="12808" max="12808" width="12.42578125" style="137" customWidth="1"/>
    <col min="12809" max="12809" width="11" style="137" customWidth="1"/>
    <col min="12810" max="12810" width="9.28515625" style="137"/>
    <col min="12811" max="12811" width="12.7109375" style="137" customWidth="1"/>
    <col min="12812" max="12812" width="11.5703125" style="137" customWidth="1"/>
    <col min="12813" max="13057" width="9.28515625" style="137"/>
    <col min="13058" max="13058" width="13.28515625" style="137" customWidth="1"/>
    <col min="13059" max="13059" width="66.42578125" style="137" customWidth="1"/>
    <col min="13060" max="13060" width="11.42578125" style="137" bestFit="1" customWidth="1"/>
    <col min="13061" max="13062" width="11.5703125" style="137" customWidth="1"/>
    <col min="13063" max="13063" width="9.28515625" style="137"/>
    <col min="13064" max="13064" width="12.42578125" style="137" customWidth="1"/>
    <col min="13065" max="13065" width="11" style="137" customWidth="1"/>
    <col min="13066" max="13066" width="9.28515625" style="137"/>
    <col min="13067" max="13067" width="12.7109375" style="137" customWidth="1"/>
    <col min="13068" max="13068" width="11.5703125" style="137" customWidth="1"/>
    <col min="13069" max="13313" width="9.28515625" style="137"/>
    <col min="13314" max="13314" width="13.28515625" style="137" customWidth="1"/>
    <col min="13315" max="13315" width="66.42578125" style="137" customWidth="1"/>
    <col min="13316" max="13316" width="11.42578125" style="137" bestFit="1" customWidth="1"/>
    <col min="13317" max="13318" width="11.5703125" style="137" customWidth="1"/>
    <col min="13319" max="13319" width="9.28515625" style="137"/>
    <col min="13320" max="13320" width="12.42578125" style="137" customWidth="1"/>
    <col min="13321" max="13321" width="11" style="137" customWidth="1"/>
    <col min="13322" max="13322" width="9.28515625" style="137"/>
    <col min="13323" max="13323" width="12.7109375" style="137" customWidth="1"/>
    <col min="13324" max="13324" width="11.5703125" style="137" customWidth="1"/>
    <col min="13325" max="13569" width="9.28515625" style="137"/>
    <col min="13570" max="13570" width="13.28515625" style="137" customWidth="1"/>
    <col min="13571" max="13571" width="66.42578125" style="137" customWidth="1"/>
    <col min="13572" max="13572" width="11.42578125" style="137" bestFit="1" customWidth="1"/>
    <col min="13573" max="13574" width="11.5703125" style="137" customWidth="1"/>
    <col min="13575" max="13575" width="9.28515625" style="137"/>
    <col min="13576" max="13576" width="12.42578125" style="137" customWidth="1"/>
    <col min="13577" max="13577" width="11" style="137" customWidth="1"/>
    <col min="13578" max="13578" width="9.28515625" style="137"/>
    <col min="13579" max="13579" width="12.7109375" style="137" customWidth="1"/>
    <col min="13580" max="13580" width="11.5703125" style="137" customWidth="1"/>
    <col min="13581" max="13825" width="9.28515625" style="137"/>
    <col min="13826" max="13826" width="13.28515625" style="137" customWidth="1"/>
    <col min="13827" max="13827" width="66.42578125" style="137" customWidth="1"/>
    <col min="13828" max="13828" width="11.42578125" style="137" bestFit="1" customWidth="1"/>
    <col min="13829" max="13830" width="11.5703125" style="137" customWidth="1"/>
    <col min="13831" max="13831" width="9.28515625" style="137"/>
    <col min="13832" max="13832" width="12.42578125" style="137" customWidth="1"/>
    <col min="13833" max="13833" width="11" style="137" customWidth="1"/>
    <col min="13834" max="13834" width="9.28515625" style="137"/>
    <col min="13835" max="13835" width="12.7109375" style="137" customWidth="1"/>
    <col min="13836" max="13836" width="11.5703125" style="137" customWidth="1"/>
    <col min="13837" max="14081" width="9.28515625" style="137"/>
    <col min="14082" max="14082" width="13.28515625" style="137" customWidth="1"/>
    <col min="14083" max="14083" width="66.42578125" style="137" customWidth="1"/>
    <col min="14084" max="14084" width="11.42578125" style="137" bestFit="1" customWidth="1"/>
    <col min="14085" max="14086" width="11.5703125" style="137" customWidth="1"/>
    <col min="14087" max="14087" width="9.28515625" style="137"/>
    <col min="14088" max="14088" width="12.42578125" style="137" customWidth="1"/>
    <col min="14089" max="14089" width="11" style="137" customWidth="1"/>
    <col min="14090" max="14090" width="9.28515625" style="137"/>
    <col min="14091" max="14091" width="12.7109375" style="137" customWidth="1"/>
    <col min="14092" max="14092" width="11.5703125" style="137" customWidth="1"/>
    <col min="14093" max="14337" width="9.28515625" style="137"/>
    <col min="14338" max="14338" width="13.28515625" style="137" customWidth="1"/>
    <col min="14339" max="14339" width="66.42578125" style="137" customWidth="1"/>
    <col min="14340" max="14340" width="11.42578125" style="137" bestFit="1" customWidth="1"/>
    <col min="14341" max="14342" width="11.5703125" style="137" customWidth="1"/>
    <col min="14343" max="14343" width="9.28515625" style="137"/>
    <col min="14344" max="14344" width="12.42578125" style="137" customWidth="1"/>
    <col min="14345" max="14345" width="11" style="137" customWidth="1"/>
    <col min="14346" max="14346" width="9.28515625" style="137"/>
    <col min="14347" max="14347" width="12.7109375" style="137" customWidth="1"/>
    <col min="14348" max="14348" width="11.5703125" style="137" customWidth="1"/>
    <col min="14349" max="14593" width="9.28515625" style="137"/>
    <col min="14594" max="14594" width="13.28515625" style="137" customWidth="1"/>
    <col min="14595" max="14595" width="66.42578125" style="137" customWidth="1"/>
    <col min="14596" max="14596" width="11.42578125" style="137" bestFit="1" customWidth="1"/>
    <col min="14597" max="14598" width="11.5703125" style="137" customWidth="1"/>
    <col min="14599" max="14599" width="9.28515625" style="137"/>
    <col min="14600" max="14600" width="12.42578125" style="137" customWidth="1"/>
    <col min="14601" max="14601" width="11" style="137" customWidth="1"/>
    <col min="14602" max="14602" width="9.28515625" style="137"/>
    <col min="14603" max="14603" width="12.7109375" style="137" customWidth="1"/>
    <col min="14604" max="14604" width="11.5703125" style="137" customWidth="1"/>
    <col min="14605" max="14849" width="9.28515625" style="137"/>
    <col min="14850" max="14850" width="13.28515625" style="137" customWidth="1"/>
    <col min="14851" max="14851" width="66.42578125" style="137" customWidth="1"/>
    <col min="14852" max="14852" width="11.42578125" style="137" bestFit="1" customWidth="1"/>
    <col min="14853" max="14854" width="11.5703125" style="137" customWidth="1"/>
    <col min="14855" max="14855" width="9.28515625" style="137"/>
    <col min="14856" max="14856" width="12.42578125" style="137" customWidth="1"/>
    <col min="14857" max="14857" width="11" style="137" customWidth="1"/>
    <col min="14858" max="14858" width="9.28515625" style="137"/>
    <col min="14859" max="14859" width="12.7109375" style="137" customWidth="1"/>
    <col min="14860" max="14860" width="11.5703125" style="137" customWidth="1"/>
    <col min="14861" max="15105" width="9.28515625" style="137"/>
    <col min="15106" max="15106" width="13.28515625" style="137" customWidth="1"/>
    <col min="15107" max="15107" width="66.42578125" style="137" customWidth="1"/>
    <col min="15108" max="15108" width="11.42578125" style="137" bestFit="1" customWidth="1"/>
    <col min="15109" max="15110" width="11.5703125" style="137" customWidth="1"/>
    <col min="15111" max="15111" width="9.28515625" style="137"/>
    <col min="15112" max="15112" width="12.42578125" style="137" customWidth="1"/>
    <col min="15113" max="15113" width="11" style="137" customWidth="1"/>
    <col min="15114" max="15114" width="9.28515625" style="137"/>
    <col min="15115" max="15115" width="12.7109375" style="137" customWidth="1"/>
    <col min="15116" max="15116" width="11.5703125" style="137" customWidth="1"/>
    <col min="15117" max="15361" width="9.28515625" style="137"/>
    <col min="15362" max="15362" width="13.28515625" style="137" customWidth="1"/>
    <col min="15363" max="15363" width="66.42578125" style="137" customWidth="1"/>
    <col min="15364" max="15364" width="11.42578125" style="137" bestFit="1" customWidth="1"/>
    <col min="15365" max="15366" width="11.5703125" style="137" customWidth="1"/>
    <col min="15367" max="15367" width="9.28515625" style="137"/>
    <col min="15368" max="15368" width="12.42578125" style="137" customWidth="1"/>
    <col min="15369" max="15369" width="11" style="137" customWidth="1"/>
    <col min="15370" max="15370" width="9.28515625" style="137"/>
    <col min="15371" max="15371" width="12.7109375" style="137" customWidth="1"/>
    <col min="15372" max="15372" width="11.5703125" style="137" customWidth="1"/>
    <col min="15373" max="15617" width="9.28515625" style="137"/>
    <col min="15618" max="15618" width="13.28515625" style="137" customWidth="1"/>
    <col min="15619" max="15619" width="66.42578125" style="137" customWidth="1"/>
    <col min="15620" max="15620" width="11.42578125" style="137" bestFit="1" customWidth="1"/>
    <col min="15621" max="15622" width="11.5703125" style="137" customWidth="1"/>
    <col min="15623" max="15623" width="9.28515625" style="137"/>
    <col min="15624" max="15624" width="12.42578125" style="137" customWidth="1"/>
    <col min="15625" max="15625" width="11" style="137" customWidth="1"/>
    <col min="15626" max="15626" width="9.28515625" style="137"/>
    <col min="15627" max="15627" width="12.7109375" style="137" customWidth="1"/>
    <col min="15628" max="15628" width="11.5703125" style="137" customWidth="1"/>
    <col min="15629" max="15873" width="9.28515625" style="137"/>
    <col min="15874" max="15874" width="13.28515625" style="137" customWidth="1"/>
    <col min="15875" max="15875" width="66.42578125" style="137" customWidth="1"/>
    <col min="15876" max="15876" width="11.42578125" style="137" bestFit="1" customWidth="1"/>
    <col min="15877" max="15878" width="11.5703125" style="137" customWidth="1"/>
    <col min="15879" max="15879" width="9.28515625" style="137"/>
    <col min="15880" max="15880" width="12.42578125" style="137" customWidth="1"/>
    <col min="15881" max="15881" width="11" style="137" customWidth="1"/>
    <col min="15882" max="15882" width="9.28515625" style="137"/>
    <col min="15883" max="15883" width="12.7109375" style="137" customWidth="1"/>
    <col min="15884" max="15884" width="11.5703125" style="137" customWidth="1"/>
    <col min="15885" max="16129" width="9.28515625" style="137"/>
    <col min="16130" max="16130" width="13.28515625" style="137" customWidth="1"/>
    <col min="16131" max="16131" width="66.42578125" style="137" customWidth="1"/>
    <col min="16132" max="16132" width="11.42578125" style="137" bestFit="1" customWidth="1"/>
    <col min="16133" max="16134" width="11.5703125" style="137" customWidth="1"/>
    <col min="16135" max="16135" width="9.28515625" style="137"/>
    <col min="16136" max="16136" width="12.42578125" style="137" customWidth="1"/>
    <col min="16137" max="16137" width="11" style="137" customWidth="1"/>
    <col min="16138" max="16138" width="9.28515625" style="137"/>
    <col min="16139" max="16139" width="12.7109375" style="137" customWidth="1"/>
    <col min="16140" max="16140" width="11.5703125" style="137" customWidth="1"/>
    <col min="16141" max="16384" width="9.28515625" style="137"/>
  </cols>
  <sheetData>
    <row r="1" spans="1:12" s="93" customFormat="1" ht="18" customHeight="1" x14ac:dyDescent="0.2">
      <c r="A1" s="1346"/>
      <c r="B1" s="4085" t="str">
        <f>[2]СПО!B1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</row>
    <row r="2" spans="1:12" s="93" customFormat="1" ht="18.75" x14ac:dyDescent="0.2">
      <c r="A2" s="4085"/>
      <c r="B2" s="4085"/>
      <c r="C2" s="4085"/>
      <c r="D2" s="4085"/>
      <c r="E2" s="4085"/>
      <c r="F2" s="4085"/>
      <c r="G2" s="4085"/>
      <c r="H2" s="4085"/>
      <c r="I2" s="4085"/>
      <c r="J2" s="4085"/>
      <c r="K2" s="4085"/>
      <c r="L2" s="4085"/>
    </row>
    <row r="3" spans="1:12" s="93" customFormat="1" ht="18" customHeight="1" x14ac:dyDescent="0.2">
      <c r="A3" s="1346"/>
      <c r="B3" s="4254" t="s">
        <v>244</v>
      </c>
      <c r="C3" s="4254"/>
      <c r="D3" s="4256" t="str">
        <f>[2]СПО!F3</f>
        <v>01.07.2020 г.</v>
      </c>
      <c r="E3" s="4256"/>
      <c r="F3" s="4230" t="s">
        <v>249</v>
      </c>
      <c r="G3" s="4230"/>
      <c r="H3" s="4230"/>
      <c r="I3" s="4230"/>
      <c r="J3" s="4230"/>
      <c r="K3" s="4230"/>
      <c r="L3" s="4230"/>
    </row>
    <row r="4" spans="1:12" s="93" customFormat="1" ht="19.5" thickBot="1" x14ac:dyDescent="0.25">
      <c r="A4" s="228"/>
      <c r="B4" s="1346"/>
      <c r="C4" s="1346"/>
      <c r="F4" s="94"/>
      <c r="I4" s="94"/>
      <c r="L4" s="94"/>
    </row>
    <row r="5" spans="1:12" s="93" customFormat="1" ht="12.75" customHeight="1" thickBot="1" x14ac:dyDescent="0.25">
      <c r="A5" s="228"/>
      <c r="B5" s="4156" t="s">
        <v>9</v>
      </c>
      <c r="C5" s="4261"/>
      <c r="D5" s="4263" t="s">
        <v>0</v>
      </c>
      <c r="E5" s="4116"/>
      <c r="F5" s="4116"/>
      <c r="G5" s="4116" t="s">
        <v>1</v>
      </c>
      <c r="H5" s="4116"/>
      <c r="I5" s="4116"/>
      <c r="J5" s="4151" t="s">
        <v>21</v>
      </c>
      <c r="K5" s="4151"/>
      <c r="L5" s="4152"/>
    </row>
    <row r="6" spans="1:12" s="93" customFormat="1" ht="19.5" thickBot="1" x14ac:dyDescent="0.25">
      <c r="A6" s="228"/>
      <c r="B6" s="4158"/>
      <c r="C6" s="4262"/>
      <c r="D6" s="4120"/>
      <c r="E6" s="4118"/>
      <c r="F6" s="4118"/>
      <c r="G6" s="4118"/>
      <c r="H6" s="4118"/>
      <c r="I6" s="4118"/>
      <c r="J6" s="4130"/>
      <c r="K6" s="4130"/>
      <c r="L6" s="4131"/>
    </row>
    <row r="7" spans="1:12" s="93" customFormat="1" ht="78" customHeight="1" thickBot="1" x14ac:dyDescent="0.25">
      <c r="A7" s="228"/>
      <c r="B7" s="4160"/>
      <c r="C7" s="4161"/>
      <c r="D7" s="1604" t="s">
        <v>26</v>
      </c>
      <c r="E7" s="1605" t="s">
        <v>27</v>
      </c>
      <c r="F7" s="1606" t="s">
        <v>4</v>
      </c>
      <c r="G7" s="1607" t="s">
        <v>26</v>
      </c>
      <c r="H7" s="1605" t="s">
        <v>27</v>
      </c>
      <c r="I7" s="1606" t="s">
        <v>4</v>
      </c>
      <c r="J7" s="1607" t="s">
        <v>26</v>
      </c>
      <c r="K7" s="1605" t="s">
        <v>27</v>
      </c>
      <c r="L7" s="1490" t="s">
        <v>4</v>
      </c>
    </row>
    <row r="8" spans="1:12" s="93" customFormat="1" ht="27.75" customHeight="1" thickBot="1" x14ac:dyDescent="0.25">
      <c r="A8" s="228"/>
      <c r="B8" s="4268" t="s">
        <v>22</v>
      </c>
      <c r="C8" s="4145"/>
      <c r="D8" s="1621"/>
      <c r="E8" s="1527"/>
      <c r="F8" s="1511"/>
      <c r="G8" s="1622"/>
      <c r="H8" s="1623"/>
      <c r="I8" s="1511"/>
      <c r="J8" s="1622"/>
      <c r="K8" s="1623"/>
      <c r="L8" s="1511"/>
    </row>
    <row r="9" spans="1:12" s="93" customFormat="1" ht="18.75" x14ac:dyDescent="0.2">
      <c r="A9" s="228"/>
      <c r="B9" s="911" t="s">
        <v>223</v>
      </c>
      <c r="C9" s="912" t="s">
        <v>183</v>
      </c>
      <c r="D9" s="913">
        <v>5</v>
      </c>
      <c r="E9" s="914">
        <v>0</v>
      </c>
      <c r="F9" s="915">
        <v>5</v>
      </c>
      <c r="G9" s="916">
        <v>8</v>
      </c>
      <c r="H9" s="914">
        <v>0</v>
      </c>
      <c r="I9" s="915">
        <v>8</v>
      </c>
      <c r="J9" s="916">
        <v>13</v>
      </c>
      <c r="K9" s="914">
        <v>0</v>
      </c>
      <c r="L9" s="915">
        <v>13</v>
      </c>
    </row>
    <row r="10" spans="1:12" ht="18.75" x14ac:dyDescent="0.2">
      <c r="B10" s="1493" t="s">
        <v>224</v>
      </c>
      <c r="C10" s="1494" t="s">
        <v>185</v>
      </c>
      <c r="D10" s="1495">
        <v>10</v>
      </c>
      <c r="E10" s="1496">
        <v>0</v>
      </c>
      <c r="F10" s="1497">
        <v>10</v>
      </c>
      <c r="G10" s="1498">
        <v>7</v>
      </c>
      <c r="H10" s="1496">
        <v>0</v>
      </c>
      <c r="I10" s="1497">
        <v>7</v>
      </c>
      <c r="J10" s="1498">
        <v>17</v>
      </c>
      <c r="K10" s="1496">
        <v>0</v>
      </c>
      <c r="L10" s="1497">
        <v>17</v>
      </c>
    </row>
    <row r="11" spans="1:12" ht="18.75" x14ac:dyDescent="0.2">
      <c r="B11" s="1493" t="s">
        <v>225</v>
      </c>
      <c r="C11" s="1494" t="s">
        <v>187</v>
      </c>
      <c r="D11" s="1495">
        <v>10</v>
      </c>
      <c r="E11" s="1496">
        <v>1</v>
      </c>
      <c r="F11" s="1497">
        <v>11</v>
      </c>
      <c r="G11" s="1498">
        <v>9</v>
      </c>
      <c r="H11" s="1496">
        <v>0</v>
      </c>
      <c r="I11" s="1497">
        <v>9</v>
      </c>
      <c r="J11" s="1498">
        <v>19</v>
      </c>
      <c r="K11" s="1496">
        <v>1</v>
      </c>
      <c r="L11" s="1497">
        <v>20</v>
      </c>
    </row>
    <row r="12" spans="1:12" ht="18.75" x14ac:dyDescent="0.2">
      <c r="B12" s="1493" t="s">
        <v>226</v>
      </c>
      <c r="C12" s="1494" t="s">
        <v>189</v>
      </c>
      <c r="D12" s="1495">
        <v>9</v>
      </c>
      <c r="E12" s="1496">
        <v>0</v>
      </c>
      <c r="F12" s="1497">
        <v>9</v>
      </c>
      <c r="G12" s="1498">
        <v>8</v>
      </c>
      <c r="H12" s="1496">
        <v>1</v>
      </c>
      <c r="I12" s="1497">
        <v>9</v>
      </c>
      <c r="J12" s="1498">
        <v>17</v>
      </c>
      <c r="K12" s="1496">
        <v>1</v>
      </c>
      <c r="L12" s="1497">
        <v>18</v>
      </c>
    </row>
    <row r="13" spans="1:12" ht="18.75" x14ac:dyDescent="0.2">
      <c r="B13" s="1493" t="s">
        <v>227</v>
      </c>
      <c r="C13" s="1494" t="s">
        <v>228</v>
      </c>
      <c r="D13" s="1495">
        <v>0</v>
      </c>
      <c r="E13" s="1496">
        <v>0</v>
      </c>
      <c r="F13" s="1497">
        <v>0</v>
      </c>
      <c r="G13" s="1498">
        <v>9</v>
      </c>
      <c r="H13" s="1496">
        <v>0</v>
      </c>
      <c r="I13" s="1497">
        <v>9</v>
      </c>
      <c r="J13" s="1498">
        <v>9</v>
      </c>
      <c r="K13" s="1496">
        <v>0</v>
      </c>
      <c r="L13" s="1497">
        <v>9</v>
      </c>
    </row>
    <row r="14" spans="1:12" ht="18.75" x14ac:dyDescent="0.2">
      <c r="B14" s="1493" t="s">
        <v>229</v>
      </c>
      <c r="C14" s="1494" t="s">
        <v>193</v>
      </c>
      <c r="D14" s="1495">
        <v>41</v>
      </c>
      <c r="E14" s="1496">
        <v>0</v>
      </c>
      <c r="F14" s="1497">
        <v>41</v>
      </c>
      <c r="G14" s="1498">
        <v>35</v>
      </c>
      <c r="H14" s="1496">
        <v>0</v>
      </c>
      <c r="I14" s="1497">
        <v>35</v>
      </c>
      <c r="J14" s="1498">
        <v>76</v>
      </c>
      <c r="K14" s="1496">
        <v>0</v>
      </c>
      <c r="L14" s="1497">
        <v>76</v>
      </c>
    </row>
    <row r="15" spans="1:12" ht="18.75" x14ac:dyDescent="0.2">
      <c r="B15" s="1493" t="s">
        <v>230</v>
      </c>
      <c r="C15" s="1494" t="s">
        <v>195</v>
      </c>
      <c r="D15" s="1495">
        <v>8</v>
      </c>
      <c r="E15" s="1496">
        <v>0</v>
      </c>
      <c r="F15" s="1497">
        <v>8</v>
      </c>
      <c r="G15" s="1498">
        <v>12</v>
      </c>
      <c r="H15" s="1496">
        <v>0</v>
      </c>
      <c r="I15" s="1497">
        <v>12</v>
      </c>
      <c r="J15" s="1498">
        <v>20</v>
      </c>
      <c r="K15" s="1496">
        <v>0</v>
      </c>
      <c r="L15" s="1497">
        <v>20</v>
      </c>
    </row>
    <row r="16" spans="1:12" ht="18.75" x14ac:dyDescent="0.2">
      <c r="B16" s="1493" t="s">
        <v>231</v>
      </c>
      <c r="C16" s="1494" t="s">
        <v>199</v>
      </c>
      <c r="D16" s="1495">
        <v>24</v>
      </c>
      <c r="E16" s="1496">
        <v>0</v>
      </c>
      <c r="F16" s="1497">
        <v>24</v>
      </c>
      <c r="G16" s="1498">
        <v>23</v>
      </c>
      <c r="H16" s="1496">
        <v>0</v>
      </c>
      <c r="I16" s="1497">
        <v>23</v>
      </c>
      <c r="J16" s="1498">
        <v>47</v>
      </c>
      <c r="K16" s="1496">
        <v>0</v>
      </c>
      <c r="L16" s="1497">
        <v>47</v>
      </c>
    </row>
    <row r="17" spans="1:21" ht="18.75" x14ac:dyDescent="0.2">
      <c r="B17" s="1493" t="s">
        <v>232</v>
      </c>
      <c r="C17" s="1494" t="s">
        <v>201</v>
      </c>
      <c r="D17" s="1495">
        <v>5</v>
      </c>
      <c r="E17" s="1496">
        <v>0</v>
      </c>
      <c r="F17" s="1497">
        <v>5</v>
      </c>
      <c r="G17" s="1498">
        <v>9</v>
      </c>
      <c r="H17" s="1496">
        <v>1</v>
      </c>
      <c r="I17" s="1497">
        <v>10</v>
      </c>
      <c r="J17" s="1498">
        <v>14</v>
      </c>
      <c r="K17" s="1496">
        <v>1</v>
      </c>
      <c r="L17" s="1497">
        <v>15</v>
      </c>
    </row>
    <row r="18" spans="1:21" ht="18.75" x14ac:dyDescent="0.2">
      <c r="B18" s="1493" t="s">
        <v>236</v>
      </c>
      <c r="C18" s="1494" t="s">
        <v>221</v>
      </c>
      <c r="D18" s="1495">
        <v>16</v>
      </c>
      <c r="E18" s="1496">
        <v>0</v>
      </c>
      <c r="F18" s="1497">
        <v>16</v>
      </c>
      <c r="G18" s="1498">
        <v>0</v>
      </c>
      <c r="H18" s="1496">
        <v>0</v>
      </c>
      <c r="I18" s="1497">
        <v>0</v>
      </c>
      <c r="J18" s="1498">
        <v>16</v>
      </c>
      <c r="K18" s="1496">
        <v>0</v>
      </c>
      <c r="L18" s="1497">
        <v>16</v>
      </c>
    </row>
    <row r="19" spans="1:21" ht="38.25" thickBot="1" x14ac:dyDescent="0.25">
      <c r="B19" s="1493" t="s">
        <v>237</v>
      </c>
      <c r="C19" s="1494" t="s">
        <v>265</v>
      </c>
      <c r="D19" s="1495">
        <v>6</v>
      </c>
      <c r="E19" s="1496">
        <v>0</v>
      </c>
      <c r="F19" s="1497">
        <v>6</v>
      </c>
      <c r="G19" s="1498">
        <v>9</v>
      </c>
      <c r="H19" s="1496">
        <v>1</v>
      </c>
      <c r="I19" s="1497">
        <v>10</v>
      </c>
      <c r="J19" s="1498">
        <v>15</v>
      </c>
      <c r="K19" s="1496">
        <v>1</v>
      </c>
      <c r="L19" s="1497">
        <v>16</v>
      </c>
    </row>
    <row r="20" spans="1:21" s="115" customFormat="1" ht="21.6" customHeight="1" thickBot="1" x14ac:dyDescent="0.25">
      <c r="A20" s="111"/>
      <c r="B20" s="4264" t="s">
        <v>16</v>
      </c>
      <c r="C20" s="4265"/>
      <c r="D20" s="906">
        <f t="shared" ref="D20:L20" si="0">SUM(D9:D19)</f>
        <v>134</v>
      </c>
      <c r="E20" s="906">
        <f t="shared" si="0"/>
        <v>1</v>
      </c>
      <c r="F20" s="212">
        <f t="shared" si="0"/>
        <v>135</v>
      </c>
      <c r="G20" s="908">
        <f t="shared" si="0"/>
        <v>129</v>
      </c>
      <c r="H20" s="906">
        <f t="shared" si="0"/>
        <v>3</v>
      </c>
      <c r="I20" s="212">
        <f t="shared" si="0"/>
        <v>132</v>
      </c>
      <c r="J20" s="908">
        <f t="shared" si="0"/>
        <v>263</v>
      </c>
      <c r="K20" s="906">
        <f t="shared" si="0"/>
        <v>4</v>
      </c>
      <c r="L20" s="212">
        <f t="shared" si="0"/>
        <v>267</v>
      </c>
      <c r="M20" s="135"/>
      <c r="N20" s="135"/>
      <c r="O20" s="135"/>
      <c r="P20" s="1346"/>
      <c r="Q20" s="1346"/>
      <c r="R20" s="1346"/>
      <c r="S20" s="135"/>
      <c r="T20" s="135"/>
      <c r="U20" s="135"/>
    </row>
    <row r="21" spans="1:21" ht="18" customHeight="1" x14ac:dyDescent="0.2">
      <c r="B21" s="4208" t="s">
        <v>23</v>
      </c>
      <c r="C21" s="4209"/>
      <c r="D21" s="1624"/>
      <c r="E21" s="230"/>
      <c r="F21" s="231"/>
      <c r="G21" s="230"/>
      <c r="H21" s="230"/>
      <c r="I21" s="231"/>
      <c r="J21" s="230"/>
      <c r="K21" s="230"/>
      <c r="L21" s="231"/>
    </row>
    <row r="22" spans="1:21" ht="19.149999999999999" customHeight="1" thickBot="1" x14ac:dyDescent="0.25">
      <c r="B22" s="4204" t="s">
        <v>11</v>
      </c>
      <c r="C22" s="4205"/>
      <c r="D22" s="1624"/>
      <c r="E22" s="230"/>
      <c r="F22" s="231"/>
      <c r="G22" s="230"/>
      <c r="H22" s="230"/>
      <c r="I22" s="231"/>
      <c r="J22" s="230"/>
      <c r="K22" s="230"/>
      <c r="L22" s="231"/>
    </row>
    <row r="23" spans="1:21" s="93" customFormat="1" ht="18.75" x14ac:dyDescent="0.2">
      <c r="A23" s="228"/>
      <c r="B23" s="911" t="s">
        <v>223</v>
      </c>
      <c r="C23" s="912" t="s">
        <v>183</v>
      </c>
      <c r="D23" s="913">
        <v>5</v>
      </c>
      <c r="E23" s="914">
        <v>0</v>
      </c>
      <c r="F23" s="915">
        <v>5</v>
      </c>
      <c r="G23" s="916">
        <v>7</v>
      </c>
      <c r="H23" s="914">
        <v>0</v>
      </c>
      <c r="I23" s="915">
        <v>7</v>
      </c>
      <c r="J23" s="916">
        <v>12</v>
      </c>
      <c r="K23" s="914">
        <v>0</v>
      </c>
      <c r="L23" s="915">
        <v>12</v>
      </c>
    </row>
    <row r="24" spans="1:21" ht="17.100000000000001" customHeight="1" x14ac:dyDescent="0.2">
      <c r="B24" s="1493" t="s">
        <v>224</v>
      </c>
      <c r="C24" s="1494" t="s">
        <v>185</v>
      </c>
      <c r="D24" s="1495">
        <v>10</v>
      </c>
      <c r="E24" s="1496">
        <v>0</v>
      </c>
      <c r="F24" s="1497">
        <v>10</v>
      </c>
      <c r="G24" s="1498">
        <v>7</v>
      </c>
      <c r="H24" s="1496">
        <v>0</v>
      </c>
      <c r="I24" s="1497">
        <v>7</v>
      </c>
      <c r="J24" s="1498">
        <v>17</v>
      </c>
      <c r="K24" s="1496">
        <v>0</v>
      </c>
      <c r="L24" s="1497">
        <v>17</v>
      </c>
    </row>
    <row r="25" spans="1:21" ht="18.75" x14ac:dyDescent="0.2">
      <c r="B25" s="1493" t="s">
        <v>225</v>
      </c>
      <c r="C25" s="1494" t="s">
        <v>187</v>
      </c>
      <c r="D25" s="1495">
        <v>10</v>
      </c>
      <c r="E25" s="1496">
        <v>1</v>
      </c>
      <c r="F25" s="1497">
        <v>11</v>
      </c>
      <c r="G25" s="1498">
        <v>9</v>
      </c>
      <c r="H25" s="1496">
        <v>0</v>
      </c>
      <c r="I25" s="1497">
        <v>9</v>
      </c>
      <c r="J25" s="1498">
        <v>19</v>
      </c>
      <c r="K25" s="1496">
        <v>1</v>
      </c>
      <c r="L25" s="1497">
        <v>20</v>
      </c>
    </row>
    <row r="26" spans="1:21" ht="18.75" x14ac:dyDescent="0.2">
      <c r="B26" s="1493" t="s">
        <v>226</v>
      </c>
      <c r="C26" s="1494" t="s">
        <v>189</v>
      </c>
      <c r="D26" s="1495">
        <v>8</v>
      </c>
      <c r="E26" s="1496">
        <v>0</v>
      </c>
      <c r="F26" s="1497">
        <v>8</v>
      </c>
      <c r="G26" s="1498">
        <v>8</v>
      </c>
      <c r="H26" s="1496">
        <v>1</v>
      </c>
      <c r="I26" s="1497">
        <v>9</v>
      </c>
      <c r="J26" s="1498">
        <v>16</v>
      </c>
      <c r="K26" s="1496">
        <v>1</v>
      </c>
      <c r="L26" s="1497">
        <v>17</v>
      </c>
    </row>
    <row r="27" spans="1:21" ht="18.75" x14ac:dyDescent="0.2">
      <c r="B27" s="1493" t="s">
        <v>227</v>
      </c>
      <c r="C27" s="1494" t="s">
        <v>228</v>
      </c>
      <c r="D27" s="1495">
        <v>0</v>
      </c>
      <c r="E27" s="1496">
        <v>0</v>
      </c>
      <c r="F27" s="1497">
        <v>0</v>
      </c>
      <c r="G27" s="1498">
        <v>8</v>
      </c>
      <c r="H27" s="1496">
        <v>0</v>
      </c>
      <c r="I27" s="1497">
        <v>8</v>
      </c>
      <c r="J27" s="1498">
        <v>8</v>
      </c>
      <c r="K27" s="1496">
        <v>0</v>
      </c>
      <c r="L27" s="1497">
        <v>8</v>
      </c>
    </row>
    <row r="28" spans="1:21" ht="18.75" x14ac:dyDescent="0.2">
      <c r="B28" s="1493" t="s">
        <v>229</v>
      </c>
      <c r="C28" s="1494" t="s">
        <v>193</v>
      </c>
      <c r="D28" s="1495">
        <v>40</v>
      </c>
      <c r="E28" s="1496">
        <v>0</v>
      </c>
      <c r="F28" s="1497">
        <v>40</v>
      </c>
      <c r="G28" s="1498">
        <v>35</v>
      </c>
      <c r="H28" s="1496">
        <v>0</v>
      </c>
      <c r="I28" s="1497">
        <v>35</v>
      </c>
      <c r="J28" s="1498">
        <v>75</v>
      </c>
      <c r="K28" s="1496">
        <v>0</v>
      </c>
      <c r="L28" s="1497">
        <v>75</v>
      </c>
    </row>
    <row r="29" spans="1:21" ht="18.75" x14ac:dyDescent="0.2">
      <c r="B29" s="1493" t="s">
        <v>230</v>
      </c>
      <c r="C29" s="1494" t="s">
        <v>195</v>
      </c>
      <c r="D29" s="1495">
        <v>7</v>
      </c>
      <c r="E29" s="1496">
        <v>0</v>
      </c>
      <c r="F29" s="1497">
        <v>7</v>
      </c>
      <c r="G29" s="1498">
        <v>12</v>
      </c>
      <c r="H29" s="1496">
        <v>0</v>
      </c>
      <c r="I29" s="1497">
        <v>12</v>
      </c>
      <c r="J29" s="1498">
        <v>19</v>
      </c>
      <c r="K29" s="1496">
        <v>0</v>
      </c>
      <c r="L29" s="1497">
        <v>19</v>
      </c>
    </row>
    <row r="30" spans="1:21" ht="18.75" x14ac:dyDescent="0.2">
      <c r="B30" s="1493" t="s">
        <v>231</v>
      </c>
      <c r="C30" s="1494" t="s">
        <v>199</v>
      </c>
      <c r="D30" s="1495">
        <v>24</v>
      </c>
      <c r="E30" s="1496">
        <v>0</v>
      </c>
      <c r="F30" s="1497">
        <v>24</v>
      </c>
      <c r="G30" s="1498">
        <v>23</v>
      </c>
      <c r="H30" s="1496">
        <v>0</v>
      </c>
      <c r="I30" s="1497">
        <v>23</v>
      </c>
      <c r="J30" s="1498">
        <v>47</v>
      </c>
      <c r="K30" s="1496">
        <v>0</v>
      </c>
      <c r="L30" s="1497">
        <v>47</v>
      </c>
    </row>
    <row r="31" spans="1:21" ht="18.75" x14ac:dyDescent="0.2">
      <c r="B31" s="1493" t="s">
        <v>232</v>
      </c>
      <c r="C31" s="1494" t="s">
        <v>201</v>
      </c>
      <c r="D31" s="1495">
        <v>5</v>
      </c>
      <c r="E31" s="1496">
        <v>0</v>
      </c>
      <c r="F31" s="1497">
        <v>5</v>
      </c>
      <c r="G31" s="1498">
        <v>9</v>
      </c>
      <c r="H31" s="1496">
        <v>1</v>
      </c>
      <c r="I31" s="1497">
        <v>10</v>
      </c>
      <c r="J31" s="1498">
        <v>14</v>
      </c>
      <c r="K31" s="1496">
        <v>1</v>
      </c>
      <c r="L31" s="1497">
        <v>15</v>
      </c>
    </row>
    <row r="32" spans="1:21" ht="18.75" x14ac:dyDescent="0.2">
      <c r="B32" s="1493" t="s">
        <v>236</v>
      </c>
      <c r="C32" s="1494" t="s">
        <v>221</v>
      </c>
      <c r="D32" s="1495">
        <v>15</v>
      </c>
      <c r="E32" s="1496">
        <v>0</v>
      </c>
      <c r="F32" s="1497">
        <v>15</v>
      </c>
      <c r="G32" s="1498">
        <v>0</v>
      </c>
      <c r="H32" s="1496">
        <v>0</v>
      </c>
      <c r="I32" s="1497">
        <v>0</v>
      </c>
      <c r="J32" s="1498">
        <v>15</v>
      </c>
      <c r="K32" s="1496">
        <v>0</v>
      </c>
      <c r="L32" s="1497">
        <v>15</v>
      </c>
    </row>
    <row r="33" spans="1:12" ht="38.25" thickBot="1" x14ac:dyDescent="0.25">
      <c r="B33" s="1533" t="s">
        <v>237</v>
      </c>
      <c r="C33" s="1534" t="s">
        <v>265</v>
      </c>
      <c r="D33" s="1535">
        <v>6</v>
      </c>
      <c r="E33" s="1536">
        <v>0</v>
      </c>
      <c r="F33" s="1537">
        <v>6</v>
      </c>
      <c r="G33" s="1538">
        <v>9</v>
      </c>
      <c r="H33" s="1536">
        <v>1</v>
      </c>
      <c r="I33" s="1537">
        <v>10</v>
      </c>
      <c r="J33" s="1538">
        <v>15</v>
      </c>
      <c r="K33" s="1536">
        <v>1</v>
      </c>
      <c r="L33" s="1537">
        <v>16</v>
      </c>
    </row>
    <row r="34" spans="1:12" ht="26.1" customHeight="1" thickBot="1" x14ac:dyDescent="0.25">
      <c r="B34" s="4189" t="s">
        <v>8</v>
      </c>
      <c r="C34" s="4190"/>
      <c r="D34" s="906">
        <f t="shared" ref="D34:L34" si="1">SUM(D23:D33)</f>
        <v>130</v>
      </c>
      <c r="E34" s="907">
        <f t="shared" si="1"/>
        <v>1</v>
      </c>
      <c r="F34" s="212">
        <f t="shared" si="1"/>
        <v>131</v>
      </c>
      <c r="G34" s="908">
        <f t="shared" si="1"/>
        <v>127</v>
      </c>
      <c r="H34" s="907">
        <f t="shared" si="1"/>
        <v>3</v>
      </c>
      <c r="I34" s="212">
        <f t="shared" si="1"/>
        <v>130</v>
      </c>
      <c r="J34" s="908">
        <f t="shared" si="1"/>
        <v>257</v>
      </c>
      <c r="K34" s="907">
        <f t="shared" si="1"/>
        <v>4</v>
      </c>
      <c r="L34" s="212">
        <f t="shared" si="1"/>
        <v>261</v>
      </c>
    </row>
    <row r="35" spans="1:12" ht="21.6" customHeight="1" thickBot="1" x14ac:dyDescent="0.25">
      <c r="B35" s="4171" t="s">
        <v>25</v>
      </c>
      <c r="C35" s="4172"/>
      <c r="D35" s="1521"/>
      <c r="E35" s="135"/>
      <c r="F35" s="183"/>
      <c r="G35" s="135"/>
      <c r="H35" s="135"/>
      <c r="I35" s="183"/>
      <c r="J35" s="135"/>
      <c r="K35" s="135"/>
      <c r="L35" s="183"/>
    </row>
    <row r="36" spans="1:12" s="76" customFormat="1" ht="18.75" x14ac:dyDescent="0.2">
      <c r="A36" s="111"/>
      <c r="B36" s="911" t="s">
        <v>223</v>
      </c>
      <c r="C36" s="912" t="s">
        <v>183</v>
      </c>
      <c r="D36" s="913">
        <v>0</v>
      </c>
      <c r="E36" s="914">
        <v>0</v>
      </c>
      <c r="F36" s="915">
        <v>0</v>
      </c>
      <c r="G36" s="916">
        <v>1</v>
      </c>
      <c r="H36" s="914">
        <v>0</v>
      </c>
      <c r="I36" s="915">
        <v>1</v>
      </c>
      <c r="J36" s="916">
        <v>1</v>
      </c>
      <c r="K36" s="914">
        <v>0</v>
      </c>
      <c r="L36" s="915">
        <v>1</v>
      </c>
    </row>
    <row r="37" spans="1:12" s="76" customFormat="1" ht="18.75" x14ac:dyDescent="0.2">
      <c r="A37" s="111"/>
      <c r="B37" s="1493" t="s">
        <v>226</v>
      </c>
      <c r="C37" s="1494" t="s">
        <v>189</v>
      </c>
      <c r="D37" s="1495">
        <v>1</v>
      </c>
      <c r="E37" s="1496">
        <v>0</v>
      </c>
      <c r="F37" s="1497">
        <v>1</v>
      </c>
      <c r="G37" s="1498">
        <v>0</v>
      </c>
      <c r="H37" s="1496">
        <v>0</v>
      </c>
      <c r="I37" s="1497">
        <v>0</v>
      </c>
      <c r="J37" s="1498">
        <v>1</v>
      </c>
      <c r="K37" s="1496">
        <v>0</v>
      </c>
      <c r="L37" s="1497">
        <v>1</v>
      </c>
    </row>
    <row r="38" spans="1:12" s="76" customFormat="1" ht="18.75" x14ac:dyDescent="0.2">
      <c r="A38" s="111"/>
      <c r="B38" s="1493" t="s">
        <v>227</v>
      </c>
      <c r="C38" s="1494" t="s">
        <v>228</v>
      </c>
      <c r="D38" s="1495">
        <v>0</v>
      </c>
      <c r="E38" s="1496">
        <v>0</v>
      </c>
      <c r="F38" s="1497">
        <v>0</v>
      </c>
      <c r="G38" s="1498">
        <v>1</v>
      </c>
      <c r="H38" s="1496">
        <v>0</v>
      </c>
      <c r="I38" s="1497">
        <v>1</v>
      </c>
      <c r="J38" s="1498">
        <v>1</v>
      </c>
      <c r="K38" s="1496">
        <v>0</v>
      </c>
      <c r="L38" s="1497">
        <v>1</v>
      </c>
    </row>
    <row r="39" spans="1:12" s="76" customFormat="1" ht="18.75" x14ac:dyDescent="0.2">
      <c r="A39" s="111"/>
      <c r="B39" s="1493" t="s">
        <v>352</v>
      </c>
      <c r="C39" s="1494" t="s">
        <v>193</v>
      </c>
      <c r="D39" s="1495">
        <v>1</v>
      </c>
      <c r="E39" s="1496">
        <v>0</v>
      </c>
      <c r="F39" s="1497">
        <v>1</v>
      </c>
      <c r="G39" s="1498">
        <v>0</v>
      </c>
      <c r="H39" s="1496">
        <v>0</v>
      </c>
      <c r="I39" s="1497">
        <v>0</v>
      </c>
      <c r="J39" s="1498">
        <v>1</v>
      </c>
      <c r="K39" s="1496">
        <v>0</v>
      </c>
      <c r="L39" s="1497">
        <v>1</v>
      </c>
    </row>
    <row r="40" spans="1:12" s="76" customFormat="1" ht="18.75" x14ac:dyDescent="0.2">
      <c r="A40" s="111"/>
      <c r="B40" s="1493" t="s">
        <v>230</v>
      </c>
      <c r="C40" s="1494" t="s">
        <v>195</v>
      </c>
      <c r="D40" s="1495">
        <v>1</v>
      </c>
      <c r="E40" s="1496">
        <v>0</v>
      </c>
      <c r="F40" s="1497">
        <v>1</v>
      </c>
      <c r="G40" s="1498">
        <v>0</v>
      </c>
      <c r="H40" s="1496">
        <v>0</v>
      </c>
      <c r="I40" s="1497">
        <v>0</v>
      </c>
      <c r="J40" s="1498">
        <v>1</v>
      </c>
      <c r="K40" s="1496">
        <v>0</v>
      </c>
      <c r="L40" s="1497">
        <v>1</v>
      </c>
    </row>
    <row r="41" spans="1:12" s="76" customFormat="1" ht="19.5" thickBot="1" x14ac:dyDescent="0.25">
      <c r="A41" s="111"/>
      <c r="B41" s="1533" t="s">
        <v>236</v>
      </c>
      <c r="C41" s="1534" t="s">
        <v>221</v>
      </c>
      <c r="D41" s="1535">
        <v>1</v>
      </c>
      <c r="E41" s="1536">
        <v>0</v>
      </c>
      <c r="F41" s="1537">
        <v>1</v>
      </c>
      <c r="G41" s="1538">
        <v>0</v>
      </c>
      <c r="H41" s="1536">
        <v>0</v>
      </c>
      <c r="I41" s="1537">
        <v>0</v>
      </c>
      <c r="J41" s="1538">
        <v>1</v>
      </c>
      <c r="K41" s="1536">
        <v>0</v>
      </c>
      <c r="L41" s="1537">
        <v>1</v>
      </c>
    </row>
    <row r="42" spans="1:12" ht="21.6" customHeight="1" thickBot="1" x14ac:dyDescent="0.25">
      <c r="B42" s="4189" t="s">
        <v>13</v>
      </c>
      <c r="C42" s="4271"/>
      <c r="D42" s="925">
        <f t="shared" ref="D42:L42" si="2">SUM(D36:D41)</f>
        <v>4</v>
      </c>
      <c r="E42" s="907">
        <f t="shared" si="2"/>
        <v>0</v>
      </c>
      <c r="F42" s="212">
        <f t="shared" si="2"/>
        <v>4</v>
      </c>
      <c r="G42" s="925">
        <f t="shared" si="2"/>
        <v>2</v>
      </c>
      <c r="H42" s="907">
        <f t="shared" si="2"/>
        <v>0</v>
      </c>
      <c r="I42" s="1625">
        <f t="shared" si="2"/>
        <v>2</v>
      </c>
      <c r="J42" s="925">
        <f t="shared" si="2"/>
        <v>6</v>
      </c>
      <c r="K42" s="907">
        <f t="shared" si="2"/>
        <v>0</v>
      </c>
      <c r="L42" s="1626">
        <f t="shared" si="2"/>
        <v>6</v>
      </c>
    </row>
    <row r="43" spans="1:12" ht="19.149999999999999" customHeight="1" x14ac:dyDescent="0.2">
      <c r="B43" s="4259" t="s">
        <v>10</v>
      </c>
      <c r="C43" s="4260"/>
      <c r="D43" s="1586">
        <f t="shared" ref="D43:L43" si="3">D34</f>
        <v>130</v>
      </c>
      <c r="E43" s="1585">
        <f t="shared" si="3"/>
        <v>1</v>
      </c>
      <c r="F43" s="710">
        <f t="shared" si="3"/>
        <v>131</v>
      </c>
      <c r="G43" s="1586">
        <f t="shared" si="3"/>
        <v>127</v>
      </c>
      <c r="H43" s="1585">
        <f t="shared" si="3"/>
        <v>3</v>
      </c>
      <c r="I43" s="710">
        <f t="shared" si="3"/>
        <v>130</v>
      </c>
      <c r="J43" s="703">
        <f t="shared" si="3"/>
        <v>257</v>
      </c>
      <c r="K43" s="1585">
        <f t="shared" si="3"/>
        <v>4</v>
      </c>
      <c r="L43" s="711">
        <f t="shared" si="3"/>
        <v>261</v>
      </c>
    </row>
    <row r="44" spans="1:12" ht="21.6" customHeight="1" thickBot="1" x14ac:dyDescent="0.25">
      <c r="B44" s="4266" t="s">
        <v>17</v>
      </c>
      <c r="C44" s="4267"/>
      <c r="D44" s="1627">
        <f>D42</f>
        <v>4</v>
      </c>
      <c r="E44" s="1628">
        <f t="shared" ref="E44:L44" si="4">E42</f>
        <v>0</v>
      </c>
      <c r="F44" s="1629">
        <f t="shared" si="4"/>
        <v>4</v>
      </c>
      <c r="G44" s="1627">
        <f t="shared" si="4"/>
        <v>2</v>
      </c>
      <c r="H44" s="1628">
        <f t="shared" si="4"/>
        <v>0</v>
      </c>
      <c r="I44" s="1629">
        <f t="shared" si="4"/>
        <v>2</v>
      </c>
      <c r="J44" s="1630">
        <f t="shared" si="4"/>
        <v>6</v>
      </c>
      <c r="K44" s="1628">
        <f t="shared" si="4"/>
        <v>0</v>
      </c>
      <c r="L44" s="1631">
        <f t="shared" si="4"/>
        <v>6</v>
      </c>
    </row>
    <row r="45" spans="1:12" ht="24.6" customHeight="1" thickBot="1" x14ac:dyDescent="0.25">
      <c r="B45" s="4269" t="s">
        <v>18</v>
      </c>
      <c r="C45" s="4270"/>
      <c r="D45" s="1565">
        <f>D43+D44</f>
        <v>134</v>
      </c>
      <c r="E45" s="1563">
        <f t="shared" ref="E45:L45" si="5">E43+E44</f>
        <v>1</v>
      </c>
      <c r="F45" s="1564">
        <f t="shared" si="5"/>
        <v>135</v>
      </c>
      <c r="G45" s="1565">
        <f t="shared" si="5"/>
        <v>129</v>
      </c>
      <c r="H45" s="1563">
        <f t="shared" si="5"/>
        <v>3</v>
      </c>
      <c r="I45" s="1564">
        <f t="shared" si="5"/>
        <v>132</v>
      </c>
      <c r="J45" s="1565">
        <f t="shared" si="5"/>
        <v>263</v>
      </c>
      <c r="K45" s="1563">
        <f t="shared" si="5"/>
        <v>4</v>
      </c>
      <c r="L45" s="1564">
        <f t="shared" si="5"/>
        <v>267</v>
      </c>
    </row>
    <row r="48" spans="1:12" ht="18.75" x14ac:dyDescent="0.2">
      <c r="B48" s="4090"/>
      <c r="C48" s="4090"/>
      <c r="D48" s="4090"/>
      <c r="E48" s="4090"/>
      <c r="F48" s="4090"/>
      <c r="G48" s="4090"/>
      <c r="H48" s="4090"/>
      <c r="I48" s="4090"/>
      <c r="J48" s="4090"/>
      <c r="K48" s="4090"/>
      <c r="L48" s="4090"/>
    </row>
    <row r="49" spans="2:19" ht="18.75" x14ac:dyDescent="0.2">
      <c r="B49" s="4090"/>
      <c r="C49" s="4090"/>
      <c r="D49" s="4090"/>
      <c r="E49" s="4090"/>
      <c r="F49" s="4090"/>
      <c r="G49" s="4090"/>
      <c r="H49" s="4090"/>
      <c r="I49" s="4090"/>
      <c r="J49" s="4090"/>
      <c r="K49" s="4090"/>
      <c r="L49" s="4090"/>
      <c r="M49" s="80"/>
      <c r="N49" s="80"/>
      <c r="O49" s="80"/>
      <c r="P49" s="80"/>
      <c r="Q49" s="80"/>
      <c r="R49" s="93"/>
      <c r="S49" s="93"/>
    </row>
    <row r="52" spans="2:19" x14ac:dyDescent="0.2">
      <c r="D52" s="339"/>
      <c r="E52" s="339"/>
      <c r="F52" s="339"/>
      <c r="G52" s="339"/>
      <c r="H52" s="339"/>
      <c r="I52" s="339"/>
      <c r="J52" s="339"/>
      <c r="K52" s="339"/>
      <c r="L52" s="339"/>
    </row>
  </sheetData>
  <mergeCells count="21">
    <mergeCell ref="B21:C21"/>
    <mergeCell ref="B22:C22"/>
    <mergeCell ref="B35:C35"/>
    <mergeCell ref="B45:C45"/>
    <mergeCell ref="B42:C42"/>
    <mergeCell ref="B48:L48"/>
    <mergeCell ref="B43:C43"/>
    <mergeCell ref="B49:L49"/>
    <mergeCell ref="B1:L1"/>
    <mergeCell ref="A2:L2"/>
    <mergeCell ref="B3:C3"/>
    <mergeCell ref="D3:E3"/>
    <mergeCell ref="F3:L3"/>
    <mergeCell ref="B5:C7"/>
    <mergeCell ref="D5:F6"/>
    <mergeCell ref="G5:I6"/>
    <mergeCell ref="J5:L6"/>
    <mergeCell ref="B20:C20"/>
    <mergeCell ref="B34:C34"/>
    <mergeCell ref="B44:C44"/>
    <mergeCell ref="B8:C8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6"/>
  <sheetViews>
    <sheetView zoomScale="65" zoomScaleNormal="65" workbookViewId="0">
      <selection activeCell="J55" sqref="J55"/>
    </sheetView>
  </sheetViews>
  <sheetFormatPr defaultColWidth="9.28515625" defaultRowHeight="18" x14ac:dyDescent="0.25"/>
  <cols>
    <col min="1" max="1" width="9.28515625" style="81"/>
    <col min="2" max="2" width="13.5703125" style="81" customWidth="1"/>
    <col min="3" max="3" width="66.7109375" style="81" customWidth="1"/>
    <col min="4" max="4" width="11.42578125" style="81" bestFit="1" customWidth="1"/>
    <col min="5" max="5" width="11.28515625" style="81" customWidth="1"/>
    <col min="6" max="6" width="10.7109375" style="82" customWidth="1"/>
    <col min="7" max="8" width="11.28515625" style="81" customWidth="1"/>
    <col min="9" max="9" width="12.28515625" style="82" customWidth="1"/>
    <col min="10" max="10" width="12.42578125" style="81" customWidth="1"/>
    <col min="11" max="11" width="11" style="81" customWidth="1"/>
    <col min="12" max="12" width="11.28515625" style="82" customWidth="1"/>
    <col min="13" max="13" width="11.7109375" style="81" customWidth="1"/>
    <col min="14" max="14" width="11.42578125" style="81" customWidth="1"/>
    <col min="15" max="15" width="10.5703125" style="82" customWidth="1"/>
    <col min="16" max="257" width="9.28515625" style="81"/>
    <col min="258" max="258" width="13.5703125" style="81" customWidth="1"/>
    <col min="259" max="259" width="66.7109375" style="81" customWidth="1"/>
    <col min="260" max="260" width="11.42578125" style="81" bestFit="1" customWidth="1"/>
    <col min="261" max="261" width="11.28515625" style="81" customWidth="1"/>
    <col min="262" max="262" width="10.7109375" style="81" customWidth="1"/>
    <col min="263" max="263" width="9.28515625" style="81"/>
    <col min="264" max="264" width="11.28515625" style="81" customWidth="1"/>
    <col min="265" max="265" width="12.28515625" style="81" customWidth="1"/>
    <col min="266" max="266" width="9.28515625" style="81"/>
    <col min="267" max="267" width="11" style="81" customWidth="1"/>
    <col min="268" max="268" width="11.28515625" style="81" customWidth="1"/>
    <col min="269" max="269" width="9.28515625" style="81"/>
    <col min="270" max="270" width="11.42578125" style="81" customWidth="1"/>
    <col min="271" max="271" width="10.5703125" style="81" customWidth="1"/>
    <col min="272" max="513" width="9.28515625" style="81"/>
    <col min="514" max="514" width="13.5703125" style="81" customWidth="1"/>
    <col min="515" max="515" width="66.7109375" style="81" customWidth="1"/>
    <col min="516" max="516" width="11.42578125" style="81" bestFit="1" customWidth="1"/>
    <col min="517" max="517" width="11.28515625" style="81" customWidth="1"/>
    <col min="518" max="518" width="10.7109375" style="81" customWidth="1"/>
    <col min="519" max="519" width="9.28515625" style="81"/>
    <col min="520" max="520" width="11.28515625" style="81" customWidth="1"/>
    <col min="521" max="521" width="12.28515625" style="81" customWidth="1"/>
    <col min="522" max="522" width="9.28515625" style="81"/>
    <col min="523" max="523" width="11" style="81" customWidth="1"/>
    <col min="524" max="524" width="11.28515625" style="81" customWidth="1"/>
    <col min="525" max="525" width="9.28515625" style="81"/>
    <col min="526" max="526" width="11.42578125" style="81" customWidth="1"/>
    <col min="527" max="527" width="10.5703125" style="81" customWidth="1"/>
    <col min="528" max="769" width="9.28515625" style="81"/>
    <col min="770" max="770" width="13.5703125" style="81" customWidth="1"/>
    <col min="771" max="771" width="66.7109375" style="81" customWidth="1"/>
    <col min="772" max="772" width="11.42578125" style="81" bestFit="1" customWidth="1"/>
    <col min="773" max="773" width="11.28515625" style="81" customWidth="1"/>
    <col min="774" max="774" width="10.7109375" style="81" customWidth="1"/>
    <col min="775" max="775" width="9.28515625" style="81"/>
    <col min="776" max="776" width="11.28515625" style="81" customWidth="1"/>
    <col min="777" max="777" width="12.28515625" style="81" customWidth="1"/>
    <col min="778" max="778" width="9.28515625" style="81"/>
    <col min="779" max="779" width="11" style="81" customWidth="1"/>
    <col min="780" max="780" width="11.28515625" style="81" customWidth="1"/>
    <col min="781" max="781" width="9.28515625" style="81"/>
    <col min="782" max="782" width="11.42578125" style="81" customWidth="1"/>
    <col min="783" max="783" width="10.5703125" style="81" customWidth="1"/>
    <col min="784" max="1025" width="9.28515625" style="81"/>
    <col min="1026" max="1026" width="13.5703125" style="81" customWidth="1"/>
    <col min="1027" max="1027" width="66.7109375" style="81" customWidth="1"/>
    <col min="1028" max="1028" width="11.42578125" style="81" bestFit="1" customWidth="1"/>
    <col min="1029" max="1029" width="11.28515625" style="81" customWidth="1"/>
    <col min="1030" max="1030" width="10.7109375" style="81" customWidth="1"/>
    <col min="1031" max="1031" width="9.28515625" style="81"/>
    <col min="1032" max="1032" width="11.28515625" style="81" customWidth="1"/>
    <col min="1033" max="1033" width="12.28515625" style="81" customWidth="1"/>
    <col min="1034" max="1034" width="9.28515625" style="81"/>
    <col min="1035" max="1035" width="11" style="81" customWidth="1"/>
    <col min="1036" max="1036" width="11.28515625" style="81" customWidth="1"/>
    <col min="1037" max="1037" width="9.28515625" style="81"/>
    <col min="1038" max="1038" width="11.42578125" style="81" customWidth="1"/>
    <col min="1039" max="1039" width="10.5703125" style="81" customWidth="1"/>
    <col min="1040" max="1281" width="9.28515625" style="81"/>
    <col min="1282" max="1282" width="13.5703125" style="81" customWidth="1"/>
    <col min="1283" max="1283" width="66.7109375" style="81" customWidth="1"/>
    <col min="1284" max="1284" width="11.42578125" style="81" bestFit="1" customWidth="1"/>
    <col min="1285" max="1285" width="11.28515625" style="81" customWidth="1"/>
    <col min="1286" max="1286" width="10.7109375" style="81" customWidth="1"/>
    <col min="1287" max="1287" width="9.28515625" style="81"/>
    <col min="1288" max="1288" width="11.28515625" style="81" customWidth="1"/>
    <col min="1289" max="1289" width="12.28515625" style="81" customWidth="1"/>
    <col min="1290" max="1290" width="9.28515625" style="81"/>
    <col min="1291" max="1291" width="11" style="81" customWidth="1"/>
    <col min="1292" max="1292" width="11.28515625" style="81" customWidth="1"/>
    <col min="1293" max="1293" width="9.28515625" style="81"/>
    <col min="1294" max="1294" width="11.42578125" style="81" customWidth="1"/>
    <col min="1295" max="1295" width="10.5703125" style="81" customWidth="1"/>
    <col min="1296" max="1537" width="9.28515625" style="81"/>
    <col min="1538" max="1538" width="13.5703125" style="81" customWidth="1"/>
    <col min="1539" max="1539" width="66.7109375" style="81" customWidth="1"/>
    <col min="1540" max="1540" width="11.42578125" style="81" bestFit="1" customWidth="1"/>
    <col min="1541" max="1541" width="11.28515625" style="81" customWidth="1"/>
    <col min="1542" max="1542" width="10.7109375" style="81" customWidth="1"/>
    <col min="1543" max="1543" width="9.28515625" style="81"/>
    <col min="1544" max="1544" width="11.28515625" style="81" customWidth="1"/>
    <col min="1545" max="1545" width="12.28515625" style="81" customWidth="1"/>
    <col min="1546" max="1546" width="9.28515625" style="81"/>
    <col min="1547" max="1547" width="11" style="81" customWidth="1"/>
    <col min="1548" max="1548" width="11.28515625" style="81" customWidth="1"/>
    <col min="1549" max="1549" width="9.28515625" style="81"/>
    <col min="1550" max="1550" width="11.42578125" style="81" customWidth="1"/>
    <col min="1551" max="1551" width="10.5703125" style="81" customWidth="1"/>
    <col min="1552" max="1793" width="9.28515625" style="81"/>
    <col min="1794" max="1794" width="13.5703125" style="81" customWidth="1"/>
    <col min="1795" max="1795" width="66.7109375" style="81" customWidth="1"/>
    <col min="1796" max="1796" width="11.42578125" style="81" bestFit="1" customWidth="1"/>
    <col min="1797" max="1797" width="11.28515625" style="81" customWidth="1"/>
    <col min="1798" max="1798" width="10.7109375" style="81" customWidth="1"/>
    <col min="1799" max="1799" width="9.28515625" style="81"/>
    <col min="1800" max="1800" width="11.28515625" style="81" customWidth="1"/>
    <col min="1801" max="1801" width="12.28515625" style="81" customWidth="1"/>
    <col min="1802" max="1802" width="9.28515625" style="81"/>
    <col min="1803" max="1803" width="11" style="81" customWidth="1"/>
    <col min="1804" max="1804" width="11.28515625" style="81" customWidth="1"/>
    <col min="1805" max="1805" width="9.28515625" style="81"/>
    <col min="1806" max="1806" width="11.42578125" style="81" customWidth="1"/>
    <col min="1807" max="1807" width="10.5703125" style="81" customWidth="1"/>
    <col min="1808" max="2049" width="9.28515625" style="81"/>
    <col min="2050" max="2050" width="13.5703125" style="81" customWidth="1"/>
    <col min="2051" max="2051" width="66.7109375" style="81" customWidth="1"/>
    <col min="2052" max="2052" width="11.42578125" style="81" bestFit="1" customWidth="1"/>
    <col min="2053" max="2053" width="11.28515625" style="81" customWidth="1"/>
    <col min="2054" max="2054" width="10.7109375" style="81" customWidth="1"/>
    <col min="2055" max="2055" width="9.28515625" style="81"/>
    <col min="2056" max="2056" width="11.28515625" style="81" customWidth="1"/>
    <col min="2057" max="2057" width="12.28515625" style="81" customWidth="1"/>
    <col min="2058" max="2058" width="9.28515625" style="81"/>
    <col min="2059" max="2059" width="11" style="81" customWidth="1"/>
    <col min="2060" max="2060" width="11.28515625" style="81" customWidth="1"/>
    <col min="2061" max="2061" width="9.28515625" style="81"/>
    <col min="2062" max="2062" width="11.42578125" style="81" customWidth="1"/>
    <col min="2063" max="2063" width="10.5703125" style="81" customWidth="1"/>
    <col min="2064" max="2305" width="9.28515625" style="81"/>
    <col min="2306" max="2306" width="13.5703125" style="81" customWidth="1"/>
    <col min="2307" max="2307" width="66.7109375" style="81" customWidth="1"/>
    <col min="2308" max="2308" width="11.42578125" style="81" bestFit="1" customWidth="1"/>
    <col min="2309" max="2309" width="11.28515625" style="81" customWidth="1"/>
    <col min="2310" max="2310" width="10.7109375" style="81" customWidth="1"/>
    <col min="2311" max="2311" width="9.28515625" style="81"/>
    <col min="2312" max="2312" width="11.28515625" style="81" customWidth="1"/>
    <col min="2313" max="2313" width="12.28515625" style="81" customWidth="1"/>
    <col min="2314" max="2314" width="9.28515625" style="81"/>
    <col min="2315" max="2315" width="11" style="81" customWidth="1"/>
    <col min="2316" max="2316" width="11.28515625" style="81" customWidth="1"/>
    <col min="2317" max="2317" width="9.28515625" style="81"/>
    <col min="2318" max="2318" width="11.42578125" style="81" customWidth="1"/>
    <col min="2319" max="2319" width="10.5703125" style="81" customWidth="1"/>
    <col min="2320" max="2561" width="9.28515625" style="81"/>
    <col min="2562" max="2562" width="13.5703125" style="81" customWidth="1"/>
    <col min="2563" max="2563" width="66.7109375" style="81" customWidth="1"/>
    <col min="2564" max="2564" width="11.42578125" style="81" bestFit="1" customWidth="1"/>
    <col min="2565" max="2565" width="11.28515625" style="81" customWidth="1"/>
    <col min="2566" max="2566" width="10.7109375" style="81" customWidth="1"/>
    <col min="2567" max="2567" width="9.28515625" style="81"/>
    <col min="2568" max="2568" width="11.28515625" style="81" customWidth="1"/>
    <col min="2569" max="2569" width="12.28515625" style="81" customWidth="1"/>
    <col min="2570" max="2570" width="9.28515625" style="81"/>
    <col min="2571" max="2571" width="11" style="81" customWidth="1"/>
    <col min="2572" max="2572" width="11.28515625" style="81" customWidth="1"/>
    <col min="2573" max="2573" width="9.28515625" style="81"/>
    <col min="2574" max="2574" width="11.42578125" style="81" customWidth="1"/>
    <col min="2575" max="2575" width="10.5703125" style="81" customWidth="1"/>
    <col min="2576" max="2817" width="9.28515625" style="81"/>
    <col min="2818" max="2818" width="13.5703125" style="81" customWidth="1"/>
    <col min="2819" max="2819" width="66.7109375" style="81" customWidth="1"/>
    <col min="2820" max="2820" width="11.42578125" style="81" bestFit="1" customWidth="1"/>
    <col min="2821" max="2821" width="11.28515625" style="81" customWidth="1"/>
    <col min="2822" max="2822" width="10.7109375" style="81" customWidth="1"/>
    <col min="2823" max="2823" width="9.28515625" style="81"/>
    <col min="2824" max="2824" width="11.28515625" style="81" customWidth="1"/>
    <col min="2825" max="2825" width="12.28515625" style="81" customWidth="1"/>
    <col min="2826" max="2826" width="9.28515625" style="81"/>
    <col min="2827" max="2827" width="11" style="81" customWidth="1"/>
    <col min="2828" max="2828" width="11.28515625" style="81" customWidth="1"/>
    <col min="2829" max="2829" width="9.28515625" style="81"/>
    <col min="2830" max="2830" width="11.42578125" style="81" customWidth="1"/>
    <col min="2831" max="2831" width="10.5703125" style="81" customWidth="1"/>
    <col min="2832" max="3073" width="9.28515625" style="81"/>
    <col min="3074" max="3074" width="13.5703125" style="81" customWidth="1"/>
    <col min="3075" max="3075" width="66.7109375" style="81" customWidth="1"/>
    <col min="3076" max="3076" width="11.42578125" style="81" bestFit="1" customWidth="1"/>
    <col min="3077" max="3077" width="11.28515625" style="81" customWidth="1"/>
    <col min="3078" max="3078" width="10.7109375" style="81" customWidth="1"/>
    <col min="3079" max="3079" width="9.28515625" style="81"/>
    <col min="3080" max="3080" width="11.28515625" style="81" customWidth="1"/>
    <col min="3081" max="3081" width="12.28515625" style="81" customWidth="1"/>
    <col min="3082" max="3082" width="9.28515625" style="81"/>
    <col min="3083" max="3083" width="11" style="81" customWidth="1"/>
    <col min="3084" max="3084" width="11.28515625" style="81" customWidth="1"/>
    <col min="3085" max="3085" width="9.28515625" style="81"/>
    <col min="3086" max="3086" width="11.42578125" style="81" customWidth="1"/>
    <col min="3087" max="3087" width="10.5703125" style="81" customWidth="1"/>
    <col min="3088" max="3329" width="9.28515625" style="81"/>
    <col min="3330" max="3330" width="13.5703125" style="81" customWidth="1"/>
    <col min="3331" max="3331" width="66.7109375" style="81" customWidth="1"/>
    <col min="3332" max="3332" width="11.42578125" style="81" bestFit="1" customWidth="1"/>
    <col min="3333" max="3333" width="11.28515625" style="81" customWidth="1"/>
    <col min="3334" max="3334" width="10.7109375" style="81" customWidth="1"/>
    <col min="3335" max="3335" width="9.28515625" style="81"/>
    <col min="3336" max="3336" width="11.28515625" style="81" customWidth="1"/>
    <col min="3337" max="3337" width="12.28515625" style="81" customWidth="1"/>
    <col min="3338" max="3338" width="9.28515625" style="81"/>
    <col min="3339" max="3339" width="11" style="81" customWidth="1"/>
    <col min="3340" max="3340" width="11.28515625" style="81" customWidth="1"/>
    <col min="3341" max="3341" width="9.28515625" style="81"/>
    <col min="3342" max="3342" width="11.42578125" style="81" customWidth="1"/>
    <col min="3343" max="3343" width="10.5703125" style="81" customWidth="1"/>
    <col min="3344" max="3585" width="9.28515625" style="81"/>
    <col min="3586" max="3586" width="13.5703125" style="81" customWidth="1"/>
    <col min="3587" max="3587" width="66.7109375" style="81" customWidth="1"/>
    <col min="3588" max="3588" width="11.42578125" style="81" bestFit="1" customWidth="1"/>
    <col min="3589" max="3589" width="11.28515625" style="81" customWidth="1"/>
    <col min="3590" max="3590" width="10.7109375" style="81" customWidth="1"/>
    <col min="3591" max="3591" width="9.28515625" style="81"/>
    <col min="3592" max="3592" width="11.28515625" style="81" customWidth="1"/>
    <col min="3593" max="3593" width="12.28515625" style="81" customWidth="1"/>
    <col min="3594" max="3594" width="9.28515625" style="81"/>
    <col min="3595" max="3595" width="11" style="81" customWidth="1"/>
    <col min="3596" max="3596" width="11.28515625" style="81" customWidth="1"/>
    <col min="3597" max="3597" width="9.28515625" style="81"/>
    <col min="3598" max="3598" width="11.42578125" style="81" customWidth="1"/>
    <col min="3599" max="3599" width="10.5703125" style="81" customWidth="1"/>
    <col min="3600" max="3841" width="9.28515625" style="81"/>
    <col min="3842" max="3842" width="13.5703125" style="81" customWidth="1"/>
    <col min="3843" max="3843" width="66.7109375" style="81" customWidth="1"/>
    <col min="3844" max="3844" width="11.42578125" style="81" bestFit="1" customWidth="1"/>
    <col min="3845" max="3845" width="11.28515625" style="81" customWidth="1"/>
    <col min="3846" max="3846" width="10.7109375" style="81" customWidth="1"/>
    <col min="3847" max="3847" width="9.28515625" style="81"/>
    <col min="3848" max="3848" width="11.28515625" style="81" customWidth="1"/>
    <col min="3849" max="3849" width="12.28515625" style="81" customWidth="1"/>
    <col min="3850" max="3850" width="9.28515625" style="81"/>
    <col min="3851" max="3851" width="11" style="81" customWidth="1"/>
    <col min="3852" max="3852" width="11.28515625" style="81" customWidth="1"/>
    <col min="3853" max="3853" width="9.28515625" style="81"/>
    <col min="3854" max="3854" width="11.42578125" style="81" customWidth="1"/>
    <col min="3855" max="3855" width="10.5703125" style="81" customWidth="1"/>
    <col min="3856" max="4097" width="9.28515625" style="81"/>
    <col min="4098" max="4098" width="13.5703125" style="81" customWidth="1"/>
    <col min="4099" max="4099" width="66.7109375" style="81" customWidth="1"/>
    <col min="4100" max="4100" width="11.42578125" style="81" bestFit="1" customWidth="1"/>
    <col min="4101" max="4101" width="11.28515625" style="81" customWidth="1"/>
    <col min="4102" max="4102" width="10.7109375" style="81" customWidth="1"/>
    <col min="4103" max="4103" width="9.28515625" style="81"/>
    <col min="4104" max="4104" width="11.28515625" style="81" customWidth="1"/>
    <col min="4105" max="4105" width="12.28515625" style="81" customWidth="1"/>
    <col min="4106" max="4106" width="9.28515625" style="81"/>
    <col min="4107" max="4107" width="11" style="81" customWidth="1"/>
    <col min="4108" max="4108" width="11.28515625" style="81" customWidth="1"/>
    <col min="4109" max="4109" width="9.28515625" style="81"/>
    <col min="4110" max="4110" width="11.42578125" style="81" customWidth="1"/>
    <col min="4111" max="4111" width="10.5703125" style="81" customWidth="1"/>
    <col min="4112" max="4353" width="9.28515625" style="81"/>
    <col min="4354" max="4354" width="13.5703125" style="81" customWidth="1"/>
    <col min="4355" max="4355" width="66.7109375" style="81" customWidth="1"/>
    <col min="4356" max="4356" width="11.42578125" style="81" bestFit="1" customWidth="1"/>
    <col min="4357" max="4357" width="11.28515625" style="81" customWidth="1"/>
    <col min="4358" max="4358" width="10.7109375" style="81" customWidth="1"/>
    <col min="4359" max="4359" width="9.28515625" style="81"/>
    <col min="4360" max="4360" width="11.28515625" style="81" customWidth="1"/>
    <col min="4361" max="4361" width="12.28515625" style="81" customWidth="1"/>
    <col min="4362" max="4362" width="9.28515625" style="81"/>
    <col min="4363" max="4363" width="11" style="81" customWidth="1"/>
    <col min="4364" max="4364" width="11.28515625" style="81" customWidth="1"/>
    <col min="4365" max="4365" width="9.28515625" style="81"/>
    <col min="4366" max="4366" width="11.42578125" style="81" customWidth="1"/>
    <col min="4367" max="4367" width="10.5703125" style="81" customWidth="1"/>
    <col min="4368" max="4609" width="9.28515625" style="81"/>
    <col min="4610" max="4610" width="13.5703125" style="81" customWidth="1"/>
    <col min="4611" max="4611" width="66.7109375" style="81" customWidth="1"/>
    <col min="4612" max="4612" width="11.42578125" style="81" bestFit="1" customWidth="1"/>
    <col min="4613" max="4613" width="11.28515625" style="81" customWidth="1"/>
    <col min="4614" max="4614" width="10.7109375" style="81" customWidth="1"/>
    <col min="4615" max="4615" width="9.28515625" style="81"/>
    <col min="4616" max="4616" width="11.28515625" style="81" customWidth="1"/>
    <col min="4617" max="4617" width="12.28515625" style="81" customWidth="1"/>
    <col min="4618" max="4618" width="9.28515625" style="81"/>
    <col min="4619" max="4619" width="11" style="81" customWidth="1"/>
    <col min="4620" max="4620" width="11.28515625" style="81" customWidth="1"/>
    <col min="4621" max="4621" width="9.28515625" style="81"/>
    <col min="4622" max="4622" width="11.42578125" style="81" customWidth="1"/>
    <col min="4623" max="4623" width="10.5703125" style="81" customWidth="1"/>
    <col min="4624" max="4865" width="9.28515625" style="81"/>
    <col min="4866" max="4866" width="13.5703125" style="81" customWidth="1"/>
    <col min="4867" max="4867" width="66.7109375" style="81" customWidth="1"/>
    <col min="4868" max="4868" width="11.42578125" style="81" bestFit="1" customWidth="1"/>
    <col min="4869" max="4869" width="11.28515625" style="81" customWidth="1"/>
    <col min="4870" max="4870" width="10.7109375" style="81" customWidth="1"/>
    <col min="4871" max="4871" width="9.28515625" style="81"/>
    <col min="4872" max="4872" width="11.28515625" style="81" customWidth="1"/>
    <col min="4873" max="4873" width="12.28515625" style="81" customWidth="1"/>
    <col min="4874" max="4874" width="9.28515625" style="81"/>
    <col min="4875" max="4875" width="11" style="81" customWidth="1"/>
    <col min="4876" max="4876" width="11.28515625" style="81" customWidth="1"/>
    <col min="4877" max="4877" width="9.28515625" style="81"/>
    <col min="4878" max="4878" width="11.42578125" style="81" customWidth="1"/>
    <col min="4879" max="4879" width="10.5703125" style="81" customWidth="1"/>
    <col min="4880" max="5121" width="9.28515625" style="81"/>
    <col min="5122" max="5122" width="13.5703125" style="81" customWidth="1"/>
    <col min="5123" max="5123" width="66.7109375" style="81" customWidth="1"/>
    <col min="5124" max="5124" width="11.42578125" style="81" bestFit="1" customWidth="1"/>
    <col min="5125" max="5125" width="11.28515625" style="81" customWidth="1"/>
    <col min="5126" max="5126" width="10.7109375" style="81" customWidth="1"/>
    <col min="5127" max="5127" width="9.28515625" style="81"/>
    <col min="5128" max="5128" width="11.28515625" style="81" customWidth="1"/>
    <col min="5129" max="5129" width="12.28515625" style="81" customWidth="1"/>
    <col min="5130" max="5130" width="9.28515625" style="81"/>
    <col min="5131" max="5131" width="11" style="81" customWidth="1"/>
    <col min="5132" max="5132" width="11.28515625" style="81" customWidth="1"/>
    <col min="5133" max="5133" width="9.28515625" style="81"/>
    <col min="5134" max="5134" width="11.42578125" style="81" customWidth="1"/>
    <col min="5135" max="5135" width="10.5703125" style="81" customWidth="1"/>
    <col min="5136" max="5377" width="9.28515625" style="81"/>
    <col min="5378" max="5378" width="13.5703125" style="81" customWidth="1"/>
    <col min="5379" max="5379" width="66.7109375" style="81" customWidth="1"/>
    <col min="5380" max="5380" width="11.42578125" style="81" bestFit="1" customWidth="1"/>
    <col min="5381" max="5381" width="11.28515625" style="81" customWidth="1"/>
    <col min="5382" max="5382" width="10.7109375" style="81" customWidth="1"/>
    <col min="5383" max="5383" width="9.28515625" style="81"/>
    <col min="5384" max="5384" width="11.28515625" style="81" customWidth="1"/>
    <col min="5385" max="5385" width="12.28515625" style="81" customWidth="1"/>
    <col min="5386" max="5386" width="9.28515625" style="81"/>
    <col min="5387" max="5387" width="11" style="81" customWidth="1"/>
    <col min="5388" max="5388" width="11.28515625" style="81" customWidth="1"/>
    <col min="5389" max="5389" width="9.28515625" style="81"/>
    <col min="5390" max="5390" width="11.42578125" style="81" customWidth="1"/>
    <col min="5391" max="5391" width="10.5703125" style="81" customWidth="1"/>
    <col min="5392" max="5633" width="9.28515625" style="81"/>
    <col min="5634" max="5634" width="13.5703125" style="81" customWidth="1"/>
    <col min="5635" max="5635" width="66.7109375" style="81" customWidth="1"/>
    <col min="5636" max="5636" width="11.42578125" style="81" bestFit="1" customWidth="1"/>
    <col min="5637" max="5637" width="11.28515625" style="81" customWidth="1"/>
    <col min="5638" max="5638" width="10.7109375" style="81" customWidth="1"/>
    <col min="5639" max="5639" width="9.28515625" style="81"/>
    <col min="5640" max="5640" width="11.28515625" style="81" customWidth="1"/>
    <col min="5641" max="5641" width="12.28515625" style="81" customWidth="1"/>
    <col min="5642" max="5642" width="9.28515625" style="81"/>
    <col min="5643" max="5643" width="11" style="81" customWidth="1"/>
    <col min="5644" max="5644" width="11.28515625" style="81" customWidth="1"/>
    <col min="5645" max="5645" width="9.28515625" style="81"/>
    <col min="5646" max="5646" width="11.42578125" style="81" customWidth="1"/>
    <col min="5647" max="5647" width="10.5703125" style="81" customWidth="1"/>
    <col min="5648" max="5889" width="9.28515625" style="81"/>
    <col min="5890" max="5890" width="13.5703125" style="81" customWidth="1"/>
    <col min="5891" max="5891" width="66.7109375" style="81" customWidth="1"/>
    <col min="5892" max="5892" width="11.42578125" style="81" bestFit="1" customWidth="1"/>
    <col min="5893" max="5893" width="11.28515625" style="81" customWidth="1"/>
    <col min="5894" max="5894" width="10.7109375" style="81" customWidth="1"/>
    <col min="5895" max="5895" width="9.28515625" style="81"/>
    <col min="5896" max="5896" width="11.28515625" style="81" customWidth="1"/>
    <col min="5897" max="5897" width="12.28515625" style="81" customWidth="1"/>
    <col min="5898" max="5898" width="9.28515625" style="81"/>
    <col min="5899" max="5899" width="11" style="81" customWidth="1"/>
    <col min="5900" max="5900" width="11.28515625" style="81" customWidth="1"/>
    <col min="5901" max="5901" width="9.28515625" style="81"/>
    <col min="5902" max="5902" width="11.42578125" style="81" customWidth="1"/>
    <col min="5903" max="5903" width="10.5703125" style="81" customWidth="1"/>
    <col min="5904" max="6145" width="9.28515625" style="81"/>
    <col min="6146" max="6146" width="13.5703125" style="81" customWidth="1"/>
    <col min="6147" max="6147" width="66.7109375" style="81" customWidth="1"/>
    <col min="6148" max="6148" width="11.42578125" style="81" bestFit="1" customWidth="1"/>
    <col min="6149" max="6149" width="11.28515625" style="81" customWidth="1"/>
    <col min="6150" max="6150" width="10.7109375" style="81" customWidth="1"/>
    <col min="6151" max="6151" width="9.28515625" style="81"/>
    <col min="6152" max="6152" width="11.28515625" style="81" customWidth="1"/>
    <col min="6153" max="6153" width="12.28515625" style="81" customWidth="1"/>
    <col min="6154" max="6154" width="9.28515625" style="81"/>
    <col min="6155" max="6155" width="11" style="81" customWidth="1"/>
    <col min="6156" max="6156" width="11.28515625" style="81" customWidth="1"/>
    <col min="6157" max="6157" width="9.28515625" style="81"/>
    <col min="6158" max="6158" width="11.42578125" style="81" customWidth="1"/>
    <col min="6159" max="6159" width="10.5703125" style="81" customWidth="1"/>
    <col min="6160" max="6401" width="9.28515625" style="81"/>
    <col min="6402" max="6402" width="13.5703125" style="81" customWidth="1"/>
    <col min="6403" max="6403" width="66.7109375" style="81" customWidth="1"/>
    <col min="6404" max="6404" width="11.42578125" style="81" bestFit="1" customWidth="1"/>
    <col min="6405" max="6405" width="11.28515625" style="81" customWidth="1"/>
    <col min="6406" max="6406" width="10.7109375" style="81" customWidth="1"/>
    <col min="6407" max="6407" width="9.28515625" style="81"/>
    <col min="6408" max="6408" width="11.28515625" style="81" customWidth="1"/>
    <col min="6409" max="6409" width="12.28515625" style="81" customWidth="1"/>
    <col min="6410" max="6410" width="9.28515625" style="81"/>
    <col min="6411" max="6411" width="11" style="81" customWidth="1"/>
    <col min="6412" max="6412" width="11.28515625" style="81" customWidth="1"/>
    <col min="6413" max="6413" width="9.28515625" style="81"/>
    <col min="6414" max="6414" width="11.42578125" style="81" customWidth="1"/>
    <col min="6415" max="6415" width="10.5703125" style="81" customWidth="1"/>
    <col min="6416" max="6657" width="9.28515625" style="81"/>
    <col min="6658" max="6658" width="13.5703125" style="81" customWidth="1"/>
    <col min="6659" max="6659" width="66.7109375" style="81" customWidth="1"/>
    <col min="6660" max="6660" width="11.42578125" style="81" bestFit="1" customWidth="1"/>
    <col min="6661" max="6661" width="11.28515625" style="81" customWidth="1"/>
    <col min="6662" max="6662" width="10.7109375" style="81" customWidth="1"/>
    <col min="6663" max="6663" width="9.28515625" style="81"/>
    <col min="6664" max="6664" width="11.28515625" style="81" customWidth="1"/>
    <col min="6665" max="6665" width="12.28515625" style="81" customWidth="1"/>
    <col min="6666" max="6666" width="9.28515625" style="81"/>
    <col min="6667" max="6667" width="11" style="81" customWidth="1"/>
    <col min="6668" max="6668" width="11.28515625" style="81" customWidth="1"/>
    <col min="6669" max="6669" width="9.28515625" style="81"/>
    <col min="6670" max="6670" width="11.42578125" style="81" customWidth="1"/>
    <col min="6671" max="6671" width="10.5703125" style="81" customWidth="1"/>
    <col min="6672" max="6913" width="9.28515625" style="81"/>
    <col min="6914" max="6914" width="13.5703125" style="81" customWidth="1"/>
    <col min="6915" max="6915" width="66.7109375" style="81" customWidth="1"/>
    <col min="6916" max="6916" width="11.42578125" style="81" bestFit="1" customWidth="1"/>
    <col min="6917" max="6917" width="11.28515625" style="81" customWidth="1"/>
    <col min="6918" max="6918" width="10.7109375" style="81" customWidth="1"/>
    <col min="6919" max="6919" width="9.28515625" style="81"/>
    <col min="6920" max="6920" width="11.28515625" style="81" customWidth="1"/>
    <col min="6921" max="6921" width="12.28515625" style="81" customWidth="1"/>
    <col min="6922" max="6922" width="9.28515625" style="81"/>
    <col min="6923" max="6923" width="11" style="81" customWidth="1"/>
    <col min="6924" max="6924" width="11.28515625" style="81" customWidth="1"/>
    <col min="6925" max="6925" width="9.28515625" style="81"/>
    <col min="6926" max="6926" width="11.42578125" style="81" customWidth="1"/>
    <col min="6927" max="6927" width="10.5703125" style="81" customWidth="1"/>
    <col min="6928" max="7169" width="9.28515625" style="81"/>
    <col min="7170" max="7170" width="13.5703125" style="81" customWidth="1"/>
    <col min="7171" max="7171" width="66.7109375" style="81" customWidth="1"/>
    <col min="7172" max="7172" width="11.42578125" style="81" bestFit="1" customWidth="1"/>
    <col min="7173" max="7173" width="11.28515625" style="81" customWidth="1"/>
    <col min="7174" max="7174" width="10.7109375" style="81" customWidth="1"/>
    <col min="7175" max="7175" width="9.28515625" style="81"/>
    <col min="7176" max="7176" width="11.28515625" style="81" customWidth="1"/>
    <col min="7177" max="7177" width="12.28515625" style="81" customWidth="1"/>
    <col min="7178" max="7178" width="9.28515625" style="81"/>
    <col min="7179" max="7179" width="11" style="81" customWidth="1"/>
    <col min="7180" max="7180" width="11.28515625" style="81" customWidth="1"/>
    <col min="7181" max="7181" width="9.28515625" style="81"/>
    <col min="7182" max="7182" width="11.42578125" style="81" customWidth="1"/>
    <col min="7183" max="7183" width="10.5703125" style="81" customWidth="1"/>
    <col min="7184" max="7425" width="9.28515625" style="81"/>
    <col min="7426" max="7426" width="13.5703125" style="81" customWidth="1"/>
    <col min="7427" max="7427" width="66.7109375" style="81" customWidth="1"/>
    <col min="7428" max="7428" width="11.42578125" style="81" bestFit="1" customWidth="1"/>
    <col min="7429" max="7429" width="11.28515625" style="81" customWidth="1"/>
    <col min="7430" max="7430" width="10.7109375" style="81" customWidth="1"/>
    <col min="7431" max="7431" width="9.28515625" style="81"/>
    <col min="7432" max="7432" width="11.28515625" style="81" customWidth="1"/>
    <col min="7433" max="7433" width="12.28515625" style="81" customWidth="1"/>
    <col min="7434" max="7434" width="9.28515625" style="81"/>
    <col min="7435" max="7435" width="11" style="81" customWidth="1"/>
    <col min="7436" max="7436" width="11.28515625" style="81" customWidth="1"/>
    <col min="7437" max="7437" width="9.28515625" style="81"/>
    <col min="7438" max="7438" width="11.42578125" style="81" customWidth="1"/>
    <col min="7439" max="7439" width="10.5703125" style="81" customWidth="1"/>
    <col min="7440" max="7681" width="9.28515625" style="81"/>
    <col min="7682" max="7682" width="13.5703125" style="81" customWidth="1"/>
    <col min="7683" max="7683" width="66.7109375" style="81" customWidth="1"/>
    <col min="7684" max="7684" width="11.42578125" style="81" bestFit="1" customWidth="1"/>
    <col min="7685" max="7685" width="11.28515625" style="81" customWidth="1"/>
    <col min="7686" max="7686" width="10.7109375" style="81" customWidth="1"/>
    <col min="7687" max="7687" width="9.28515625" style="81"/>
    <col min="7688" max="7688" width="11.28515625" style="81" customWidth="1"/>
    <col min="7689" max="7689" width="12.28515625" style="81" customWidth="1"/>
    <col min="7690" max="7690" width="9.28515625" style="81"/>
    <col min="7691" max="7691" width="11" style="81" customWidth="1"/>
    <col min="7692" max="7692" width="11.28515625" style="81" customWidth="1"/>
    <col min="7693" max="7693" width="9.28515625" style="81"/>
    <col min="7694" max="7694" width="11.42578125" style="81" customWidth="1"/>
    <col min="7695" max="7695" width="10.5703125" style="81" customWidth="1"/>
    <col min="7696" max="7937" width="9.28515625" style="81"/>
    <col min="7938" max="7938" width="13.5703125" style="81" customWidth="1"/>
    <col min="7939" max="7939" width="66.7109375" style="81" customWidth="1"/>
    <col min="7940" max="7940" width="11.42578125" style="81" bestFit="1" customWidth="1"/>
    <col min="7941" max="7941" width="11.28515625" style="81" customWidth="1"/>
    <col min="7942" max="7942" width="10.7109375" style="81" customWidth="1"/>
    <col min="7943" max="7943" width="9.28515625" style="81"/>
    <col min="7944" max="7944" width="11.28515625" style="81" customWidth="1"/>
    <col min="7945" max="7945" width="12.28515625" style="81" customWidth="1"/>
    <col min="7946" max="7946" width="9.28515625" style="81"/>
    <col min="7947" max="7947" width="11" style="81" customWidth="1"/>
    <col min="7948" max="7948" width="11.28515625" style="81" customWidth="1"/>
    <col min="7949" max="7949" width="9.28515625" style="81"/>
    <col min="7950" max="7950" width="11.42578125" style="81" customWidth="1"/>
    <col min="7951" max="7951" width="10.5703125" style="81" customWidth="1"/>
    <col min="7952" max="8193" width="9.28515625" style="81"/>
    <col min="8194" max="8194" width="13.5703125" style="81" customWidth="1"/>
    <col min="8195" max="8195" width="66.7109375" style="81" customWidth="1"/>
    <col min="8196" max="8196" width="11.42578125" style="81" bestFit="1" customWidth="1"/>
    <col min="8197" max="8197" width="11.28515625" style="81" customWidth="1"/>
    <col min="8198" max="8198" width="10.7109375" style="81" customWidth="1"/>
    <col min="8199" max="8199" width="9.28515625" style="81"/>
    <col min="8200" max="8200" width="11.28515625" style="81" customWidth="1"/>
    <col min="8201" max="8201" width="12.28515625" style="81" customWidth="1"/>
    <col min="8202" max="8202" width="9.28515625" style="81"/>
    <col min="8203" max="8203" width="11" style="81" customWidth="1"/>
    <col min="8204" max="8204" width="11.28515625" style="81" customWidth="1"/>
    <col min="8205" max="8205" width="9.28515625" style="81"/>
    <col min="8206" max="8206" width="11.42578125" style="81" customWidth="1"/>
    <col min="8207" max="8207" width="10.5703125" style="81" customWidth="1"/>
    <col min="8208" max="8449" width="9.28515625" style="81"/>
    <col min="8450" max="8450" width="13.5703125" style="81" customWidth="1"/>
    <col min="8451" max="8451" width="66.7109375" style="81" customWidth="1"/>
    <col min="8452" max="8452" width="11.42578125" style="81" bestFit="1" customWidth="1"/>
    <col min="8453" max="8453" width="11.28515625" style="81" customWidth="1"/>
    <col min="8454" max="8454" width="10.7109375" style="81" customWidth="1"/>
    <col min="8455" max="8455" width="9.28515625" style="81"/>
    <col min="8456" max="8456" width="11.28515625" style="81" customWidth="1"/>
    <col min="8457" max="8457" width="12.28515625" style="81" customWidth="1"/>
    <col min="8458" max="8458" width="9.28515625" style="81"/>
    <col min="8459" max="8459" width="11" style="81" customWidth="1"/>
    <col min="8460" max="8460" width="11.28515625" style="81" customWidth="1"/>
    <col min="8461" max="8461" width="9.28515625" style="81"/>
    <col min="8462" max="8462" width="11.42578125" style="81" customWidth="1"/>
    <col min="8463" max="8463" width="10.5703125" style="81" customWidth="1"/>
    <col min="8464" max="8705" width="9.28515625" style="81"/>
    <col min="8706" max="8706" width="13.5703125" style="81" customWidth="1"/>
    <col min="8707" max="8707" width="66.7109375" style="81" customWidth="1"/>
    <col min="8708" max="8708" width="11.42578125" style="81" bestFit="1" customWidth="1"/>
    <col min="8709" max="8709" width="11.28515625" style="81" customWidth="1"/>
    <col min="8710" max="8710" width="10.7109375" style="81" customWidth="1"/>
    <col min="8711" max="8711" width="9.28515625" style="81"/>
    <col min="8712" max="8712" width="11.28515625" style="81" customWidth="1"/>
    <col min="8713" max="8713" width="12.28515625" style="81" customWidth="1"/>
    <col min="8714" max="8714" width="9.28515625" style="81"/>
    <col min="8715" max="8715" width="11" style="81" customWidth="1"/>
    <col min="8716" max="8716" width="11.28515625" style="81" customWidth="1"/>
    <col min="8717" max="8717" width="9.28515625" style="81"/>
    <col min="8718" max="8718" width="11.42578125" style="81" customWidth="1"/>
    <col min="8719" max="8719" width="10.5703125" style="81" customWidth="1"/>
    <col min="8720" max="8961" width="9.28515625" style="81"/>
    <col min="8962" max="8962" width="13.5703125" style="81" customWidth="1"/>
    <col min="8963" max="8963" width="66.7109375" style="81" customWidth="1"/>
    <col min="8964" max="8964" width="11.42578125" style="81" bestFit="1" customWidth="1"/>
    <col min="8965" max="8965" width="11.28515625" style="81" customWidth="1"/>
    <col min="8966" max="8966" width="10.7109375" style="81" customWidth="1"/>
    <col min="8967" max="8967" width="9.28515625" style="81"/>
    <col min="8968" max="8968" width="11.28515625" style="81" customWidth="1"/>
    <col min="8969" max="8969" width="12.28515625" style="81" customWidth="1"/>
    <col min="8970" max="8970" width="9.28515625" style="81"/>
    <col min="8971" max="8971" width="11" style="81" customWidth="1"/>
    <col min="8972" max="8972" width="11.28515625" style="81" customWidth="1"/>
    <col min="8973" max="8973" width="9.28515625" style="81"/>
    <col min="8974" max="8974" width="11.42578125" style="81" customWidth="1"/>
    <col min="8975" max="8975" width="10.5703125" style="81" customWidth="1"/>
    <col min="8976" max="9217" width="9.28515625" style="81"/>
    <col min="9218" max="9218" width="13.5703125" style="81" customWidth="1"/>
    <col min="9219" max="9219" width="66.7109375" style="81" customWidth="1"/>
    <col min="9220" max="9220" width="11.42578125" style="81" bestFit="1" customWidth="1"/>
    <col min="9221" max="9221" width="11.28515625" style="81" customWidth="1"/>
    <col min="9222" max="9222" width="10.7109375" style="81" customWidth="1"/>
    <col min="9223" max="9223" width="9.28515625" style="81"/>
    <col min="9224" max="9224" width="11.28515625" style="81" customWidth="1"/>
    <col min="9225" max="9225" width="12.28515625" style="81" customWidth="1"/>
    <col min="9226" max="9226" width="9.28515625" style="81"/>
    <col min="9227" max="9227" width="11" style="81" customWidth="1"/>
    <col min="9228" max="9228" width="11.28515625" style="81" customWidth="1"/>
    <col min="9229" max="9229" width="9.28515625" style="81"/>
    <col min="9230" max="9230" width="11.42578125" style="81" customWidth="1"/>
    <col min="9231" max="9231" width="10.5703125" style="81" customWidth="1"/>
    <col min="9232" max="9473" width="9.28515625" style="81"/>
    <col min="9474" max="9474" width="13.5703125" style="81" customWidth="1"/>
    <col min="9475" max="9475" width="66.7109375" style="81" customWidth="1"/>
    <col min="9476" max="9476" width="11.42578125" style="81" bestFit="1" customWidth="1"/>
    <col min="9477" max="9477" width="11.28515625" style="81" customWidth="1"/>
    <col min="9478" max="9478" width="10.7109375" style="81" customWidth="1"/>
    <col min="9479" max="9479" width="9.28515625" style="81"/>
    <col min="9480" max="9480" width="11.28515625" style="81" customWidth="1"/>
    <col min="9481" max="9481" width="12.28515625" style="81" customWidth="1"/>
    <col min="9482" max="9482" width="9.28515625" style="81"/>
    <col min="9483" max="9483" width="11" style="81" customWidth="1"/>
    <col min="9484" max="9484" width="11.28515625" style="81" customWidth="1"/>
    <col min="9485" max="9485" width="9.28515625" style="81"/>
    <col min="9486" max="9486" width="11.42578125" style="81" customWidth="1"/>
    <col min="9487" max="9487" width="10.5703125" style="81" customWidth="1"/>
    <col min="9488" max="9729" width="9.28515625" style="81"/>
    <col min="9730" max="9730" width="13.5703125" style="81" customWidth="1"/>
    <col min="9731" max="9731" width="66.7109375" style="81" customWidth="1"/>
    <col min="9732" max="9732" width="11.42578125" style="81" bestFit="1" customWidth="1"/>
    <col min="9733" max="9733" width="11.28515625" style="81" customWidth="1"/>
    <col min="9734" max="9734" width="10.7109375" style="81" customWidth="1"/>
    <col min="9735" max="9735" width="9.28515625" style="81"/>
    <col min="9736" max="9736" width="11.28515625" style="81" customWidth="1"/>
    <col min="9737" max="9737" width="12.28515625" style="81" customWidth="1"/>
    <col min="9738" max="9738" width="9.28515625" style="81"/>
    <col min="9739" max="9739" width="11" style="81" customWidth="1"/>
    <col min="9740" max="9740" width="11.28515625" style="81" customWidth="1"/>
    <col min="9741" max="9741" width="9.28515625" style="81"/>
    <col min="9742" max="9742" width="11.42578125" style="81" customWidth="1"/>
    <col min="9743" max="9743" width="10.5703125" style="81" customWidth="1"/>
    <col min="9744" max="9985" width="9.28515625" style="81"/>
    <col min="9986" max="9986" width="13.5703125" style="81" customWidth="1"/>
    <col min="9987" max="9987" width="66.7109375" style="81" customWidth="1"/>
    <col min="9988" max="9988" width="11.42578125" style="81" bestFit="1" customWidth="1"/>
    <col min="9989" max="9989" width="11.28515625" style="81" customWidth="1"/>
    <col min="9990" max="9990" width="10.7109375" style="81" customWidth="1"/>
    <col min="9991" max="9991" width="9.28515625" style="81"/>
    <col min="9992" max="9992" width="11.28515625" style="81" customWidth="1"/>
    <col min="9993" max="9993" width="12.28515625" style="81" customWidth="1"/>
    <col min="9994" max="9994" width="9.28515625" style="81"/>
    <col min="9995" max="9995" width="11" style="81" customWidth="1"/>
    <col min="9996" max="9996" width="11.28515625" style="81" customWidth="1"/>
    <col min="9997" max="9997" width="9.28515625" style="81"/>
    <col min="9998" max="9998" width="11.42578125" style="81" customWidth="1"/>
    <col min="9999" max="9999" width="10.5703125" style="81" customWidth="1"/>
    <col min="10000" max="10241" width="9.28515625" style="81"/>
    <col min="10242" max="10242" width="13.5703125" style="81" customWidth="1"/>
    <col min="10243" max="10243" width="66.7109375" style="81" customWidth="1"/>
    <col min="10244" max="10244" width="11.42578125" style="81" bestFit="1" customWidth="1"/>
    <col min="10245" max="10245" width="11.28515625" style="81" customWidth="1"/>
    <col min="10246" max="10246" width="10.7109375" style="81" customWidth="1"/>
    <col min="10247" max="10247" width="9.28515625" style="81"/>
    <col min="10248" max="10248" width="11.28515625" style="81" customWidth="1"/>
    <col min="10249" max="10249" width="12.28515625" style="81" customWidth="1"/>
    <col min="10250" max="10250" width="9.28515625" style="81"/>
    <col min="10251" max="10251" width="11" style="81" customWidth="1"/>
    <col min="10252" max="10252" width="11.28515625" style="81" customWidth="1"/>
    <col min="10253" max="10253" width="9.28515625" style="81"/>
    <col min="10254" max="10254" width="11.42578125" style="81" customWidth="1"/>
    <col min="10255" max="10255" width="10.5703125" style="81" customWidth="1"/>
    <col min="10256" max="10497" width="9.28515625" style="81"/>
    <col min="10498" max="10498" width="13.5703125" style="81" customWidth="1"/>
    <col min="10499" max="10499" width="66.7109375" style="81" customWidth="1"/>
    <col min="10500" max="10500" width="11.42578125" style="81" bestFit="1" customWidth="1"/>
    <col min="10501" max="10501" width="11.28515625" style="81" customWidth="1"/>
    <col min="10502" max="10502" width="10.7109375" style="81" customWidth="1"/>
    <col min="10503" max="10503" width="9.28515625" style="81"/>
    <col min="10504" max="10504" width="11.28515625" style="81" customWidth="1"/>
    <col min="10505" max="10505" width="12.28515625" style="81" customWidth="1"/>
    <col min="10506" max="10506" width="9.28515625" style="81"/>
    <col min="10507" max="10507" width="11" style="81" customWidth="1"/>
    <col min="10508" max="10508" width="11.28515625" style="81" customWidth="1"/>
    <col min="10509" max="10509" width="9.28515625" style="81"/>
    <col min="10510" max="10510" width="11.42578125" style="81" customWidth="1"/>
    <col min="10511" max="10511" width="10.5703125" style="81" customWidth="1"/>
    <col min="10512" max="10753" width="9.28515625" style="81"/>
    <col min="10754" max="10754" width="13.5703125" style="81" customWidth="1"/>
    <col min="10755" max="10755" width="66.7109375" style="81" customWidth="1"/>
    <col min="10756" max="10756" width="11.42578125" style="81" bestFit="1" customWidth="1"/>
    <col min="10757" max="10757" width="11.28515625" style="81" customWidth="1"/>
    <col min="10758" max="10758" width="10.7109375" style="81" customWidth="1"/>
    <col min="10759" max="10759" width="9.28515625" style="81"/>
    <col min="10760" max="10760" width="11.28515625" style="81" customWidth="1"/>
    <col min="10761" max="10761" width="12.28515625" style="81" customWidth="1"/>
    <col min="10762" max="10762" width="9.28515625" style="81"/>
    <col min="10763" max="10763" width="11" style="81" customWidth="1"/>
    <col min="10764" max="10764" width="11.28515625" style="81" customWidth="1"/>
    <col min="10765" max="10765" width="9.28515625" style="81"/>
    <col min="10766" max="10766" width="11.42578125" style="81" customWidth="1"/>
    <col min="10767" max="10767" width="10.5703125" style="81" customWidth="1"/>
    <col min="10768" max="11009" width="9.28515625" style="81"/>
    <col min="11010" max="11010" width="13.5703125" style="81" customWidth="1"/>
    <col min="11011" max="11011" width="66.7109375" style="81" customWidth="1"/>
    <col min="11012" max="11012" width="11.42578125" style="81" bestFit="1" customWidth="1"/>
    <col min="11013" max="11013" width="11.28515625" style="81" customWidth="1"/>
    <col min="11014" max="11014" width="10.7109375" style="81" customWidth="1"/>
    <col min="11015" max="11015" width="9.28515625" style="81"/>
    <col min="11016" max="11016" width="11.28515625" style="81" customWidth="1"/>
    <col min="11017" max="11017" width="12.28515625" style="81" customWidth="1"/>
    <col min="11018" max="11018" width="9.28515625" style="81"/>
    <col min="11019" max="11019" width="11" style="81" customWidth="1"/>
    <col min="11020" max="11020" width="11.28515625" style="81" customWidth="1"/>
    <col min="11021" max="11021" width="9.28515625" style="81"/>
    <col min="11022" max="11022" width="11.42578125" style="81" customWidth="1"/>
    <col min="11023" max="11023" width="10.5703125" style="81" customWidth="1"/>
    <col min="11024" max="11265" width="9.28515625" style="81"/>
    <col min="11266" max="11266" width="13.5703125" style="81" customWidth="1"/>
    <col min="11267" max="11267" width="66.7109375" style="81" customWidth="1"/>
    <col min="11268" max="11268" width="11.42578125" style="81" bestFit="1" customWidth="1"/>
    <col min="11269" max="11269" width="11.28515625" style="81" customWidth="1"/>
    <col min="11270" max="11270" width="10.7109375" style="81" customWidth="1"/>
    <col min="11271" max="11271" width="9.28515625" style="81"/>
    <col min="11272" max="11272" width="11.28515625" style="81" customWidth="1"/>
    <col min="11273" max="11273" width="12.28515625" style="81" customWidth="1"/>
    <col min="11274" max="11274" width="9.28515625" style="81"/>
    <col min="11275" max="11275" width="11" style="81" customWidth="1"/>
    <col min="11276" max="11276" width="11.28515625" style="81" customWidth="1"/>
    <col min="11277" max="11277" width="9.28515625" style="81"/>
    <col min="11278" max="11278" width="11.42578125" style="81" customWidth="1"/>
    <col min="11279" max="11279" width="10.5703125" style="81" customWidth="1"/>
    <col min="11280" max="11521" width="9.28515625" style="81"/>
    <col min="11522" max="11522" width="13.5703125" style="81" customWidth="1"/>
    <col min="11523" max="11523" width="66.7109375" style="81" customWidth="1"/>
    <col min="11524" max="11524" width="11.42578125" style="81" bestFit="1" customWidth="1"/>
    <col min="11525" max="11525" width="11.28515625" style="81" customWidth="1"/>
    <col min="11526" max="11526" width="10.7109375" style="81" customWidth="1"/>
    <col min="11527" max="11527" width="9.28515625" style="81"/>
    <col min="11528" max="11528" width="11.28515625" style="81" customWidth="1"/>
    <col min="11529" max="11529" width="12.28515625" style="81" customWidth="1"/>
    <col min="11530" max="11530" width="9.28515625" style="81"/>
    <col min="11531" max="11531" width="11" style="81" customWidth="1"/>
    <col min="11532" max="11532" width="11.28515625" style="81" customWidth="1"/>
    <col min="11533" max="11533" width="9.28515625" style="81"/>
    <col min="11534" max="11534" width="11.42578125" style="81" customWidth="1"/>
    <col min="11535" max="11535" width="10.5703125" style="81" customWidth="1"/>
    <col min="11536" max="11777" width="9.28515625" style="81"/>
    <col min="11778" max="11778" width="13.5703125" style="81" customWidth="1"/>
    <col min="11779" max="11779" width="66.7109375" style="81" customWidth="1"/>
    <col min="11780" max="11780" width="11.42578125" style="81" bestFit="1" customWidth="1"/>
    <col min="11781" max="11781" width="11.28515625" style="81" customWidth="1"/>
    <col min="11782" max="11782" width="10.7109375" style="81" customWidth="1"/>
    <col min="11783" max="11783" width="9.28515625" style="81"/>
    <col min="11784" max="11784" width="11.28515625" style="81" customWidth="1"/>
    <col min="11785" max="11785" width="12.28515625" style="81" customWidth="1"/>
    <col min="11786" max="11786" width="9.28515625" style="81"/>
    <col min="11787" max="11787" width="11" style="81" customWidth="1"/>
    <col min="11788" max="11788" width="11.28515625" style="81" customWidth="1"/>
    <col min="11789" max="11789" width="9.28515625" style="81"/>
    <col min="11790" max="11790" width="11.42578125" style="81" customWidth="1"/>
    <col min="11791" max="11791" width="10.5703125" style="81" customWidth="1"/>
    <col min="11792" max="12033" width="9.28515625" style="81"/>
    <col min="12034" max="12034" width="13.5703125" style="81" customWidth="1"/>
    <col min="12035" max="12035" width="66.7109375" style="81" customWidth="1"/>
    <col min="12036" max="12036" width="11.42578125" style="81" bestFit="1" customWidth="1"/>
    <col min="12037" max="12037" width="11.28515625" style="81" customWidth="1"/>
    <col min="12038" max="12038" width="10.7109375" style="81" customWidth="1"/>
    <col min="12039" max="12039" width="9.28515625" style="81"/>
    <col min="12040" max="12040" width="11.28515625" style="81" customWidth="1"/>
    <col min="12041" max="12041" width="12.28515625" style="81" customWidth="1"/>
    <col min="12042" max="12042" width="9.28515625" style="81"/>
    <col min="12043" max="12043" width="11" style="81" customWidth="1"/>
    <col min="12044" max="12044" width="11.28515625" style="81" customWidth="1"/>
    <col min="12045" max="12045" width="9.28515625" style="81"/>
    <col min="12046" max="12046" width="11.42578125" style="81" customWidth="1"/>
    <col min="12047" max="12047" width="10.5703125" style="81" customWidth="1"/>
    <col min="12048" max="12289" width="9.28515625" style="81"/>
    <col min="12290" max="12290" width="13.5703125" style="81" customWidth="1"/>
    <col min="12291" max="12291" width="66.7109375" style="81" customWidth="1"/>
    <col min="12292" max="12292" width="11.42578125" style="81" bestFit="1" customWidth="1"/>
    <col min="12293" max="12293" width="11.28515625" style="81" customWidth="1"/>
    <col min="12294" max="12294" width="10.7109375" style="81" customWidth="1"/>
    <col min="12295" max="12295" width="9.28515625" style="81"/>
    <col min="12296" max="12296" width="11.28515625" style="81" customWidth="1"/>
    <col min="12297" max="12297" width="12.28515625" style="81" customWidth="1"/>
    <col min="12298" max="12298" width="9.28515625" style="81"/>
    <col min="12299" max="12299" width="11" style="81" customWidth="1"/>
    <col min="12300" max="12300" width="11.28515625" style="81" customWidth="1"/>
    <col min="12301" max="12301" width="9.28515625" style="81"/>
    <col min="12302" max="12302" width="11.42578125" style="81" customWidth="1"/>
    <col min="12303" max="12303" width="10.5703125" style="81" customWidth="1"/>
    <col min="12304" max="12545" width="9.28515625" style="81"/>
    <col min="12546" max="12546" width="13.5703125" style="81" customWidth="1"/>
    <col min="12547" max="12547" width="66.7109375" style="81" customWidth="1"/>
    <col min="12548" max="12548" width="11.42578125" style="81" bestFit="1" customWidth="1"/>
    <col min="12549" max="12549" width="11.28515625" style="81" customWidth="1"/>
    <col min="12550" max="12550" width="10.7109375" style="81" customWidth="1"/>
    <col min="12551" max="12551" width="9.28515625" style="81"/>
    <col min="12552" max="12552" width="11.28515625" style="81" customWidth="1"/>
    <col min="12553" max="12553" width="12.28515625" style="81" customWidth="1"/>
    <col min="12554" max="12554" width="9.28515625" style="81"/>
    <col min="12555" max="12555" width="11" style="81" customWidth="1"/>
    <col min="12556" max="12556" width="11.28515625" style="81" customWidth="1"/>
    <col min="12557" max="12557" width="9.28515625" style="81"/>
    <col min="12558" max="12558" width="11.42578125" style="81" customWidth="1"/>
    <col min="12559" max="12559" width="10.5703125" style="81" customWidth="1"/>
    <col min="12560" max="12801" width="9.28515625" style="81"/>
    <col min="12802" max="12802" width="13.5703125" style="81" customWidth="1"/>
    <col min="12803" max="12803" width="66.7109375" style="81" customWidth="1"/>
    <col min="12804" max="12804" width="11.42578125" style="81" bestFit="1" customWidth="1"/>
    <col min="12805" max="12805" width="11.28515625" style="81" customWidth="1"/>
    <col min="12806" max="12806" width="10.7109375" style="81" customWidth="1"/>
    <col min="12807" max="12807" width="9.28515625" style="81"/>
    <col min="12808" max="12808" width="11.28515625" style="81" customWidth="1"/>
    <col min="12809" max="12809" width="12.28515625" style="81" customWidth="1"/>
    <col min="12810" max="12810" width="9.28515625" style="81"/>
    <col min="12811" max="12811" width="11" style="81" customWidth="1"/>
    <col min="12812" max="12812" width="11.28515625" style="81" customWidth="1"/>
    <col min="12813" max="12813" width="9.28515625" style="81"/>
    <col min="12814" max="12814" width="11.42578125" style="81" customWidth="1"/>
    <col min="12815" max="12815" width="10.5703125" style="81" customWidth="1"/>
    <col min="12816" max="13057" width="9.28515625" style="81"/>
    <col min="13058" max="13058" width="13.5703125" style="81" customWidth="1"/>
    <col min="13059" max="13059" width="66.7109375" style="81" customWidth="1"/>
    <col min="13060" max="13060" width="11.42578125" style="81" bestFit="1" customWidth="1"/>
    <col min="13061" max="13061" width="11.28515625" style="81" customWidth="1"/>
    <col min="13062" max="13062" width="10.7109375" style="81" customWidth="1"/>
    <col min="13063" max="13063" width="9.28515625" style="81"/>
    <col min="13064" max="13064" width="11.28515625" style="81" customWidth="1"/>
    <col min="13065" max="13065" width="12.28515625" style="81" customWidth="1"/>
    <col min="13066" max="13066" width="9.28515625" style="81"/>
    <col min="13067" max="13067" width="11" style="81" customWidth="1"/>
    <col min="13068" max="13068" width="11.28515625" style="81" customWidth="1"/>
    <col min="13069" max="13069" width="9.28515625" style="81"/>
    <col min="13070" max="13070" width="11.42578125" style="81" customWidth="1"/>
    <col min="13071" max="13071" width="10.5703125" style="81" customWidth="1"/>
    <col min="13072" max="13313" width="9.28515625" style="81"/>
    <col min="13314" max="13314" width="13.5703125" style="81" customWidth="1"/>
    <col min="13315" max="13315" width="66.7109375" style="81" customWidth="1"/>
    <col min="13316" max="13316" width="11.42578125" style="81" bestFit="1" customWidth="1"/>
    <col min="13317" max="13317" width="11.28515625" style="81" customWidth="1"/>
    <col min="13318" max="13318" width="10.7109375" style="81" customWidth="1"/>
    <col min="13319" max="13319" width="9.28515625" style="81"/>
    <col min="13320" max="13320" width="11.28515625" style="81" customWidth="1"/>
    <col min="13321" max="13321" width="12.28515625" style="81" customWidth="1"/>
    <col min="13322" max="13322" width="9.28515625" style="81"/>
    <col min="13323" max="13323" width="11" style="81" customWidth="1"/>
    <col min="13324" max="13324" width="11.28515625" style="81" customWidth="1"/>
    <col min="13325" max="13325" width="9.28515625" style="81"/>
    <col min="13326" max="13326" width="11.42578125" style="81" customWidth="1"/>
    <col min="13327" max="13327" width="10.5703125" style="81" customWidth="1"/>
    <col min="13328" max="13569" width="9.28515625" style="81"/>
    <col min="13570" max="13570" width="13.5703125" style="81" customWidth="1"/>
    <col min="13571" max="13571" width="66.7109375" style="81" customWidth="1"/>
    <col min="13572" max="13572" width="11.42578125" style="81" bestFit="1" customWidth="1"/>
    <col min="13573" max="13573" width="11.28515625" style="81" customWidth="1"/>
    <col min="13574" max="13574" width="10.7109375" style="81" customWidth="1"/>
    <col min="13575" max="13575" width="9.28515625" style="81"/>
    <col min="13576" max="13576" width="11.28515625" style="81" customWidth="1"/>
    <col min="13577" max="13577" width="12.28515625" style="81" customWidth="1"/>
    <col min="13578" max="13578" width="9.28515625" style="81"/>
    <col min="13579" max="13579" width="11" style="81" customWidth="1"/>
    <col min="13580" max="13580" width="11.28515625" style="81" customWidth="1"/>
    <col min="13581" max="13581" width="9.28515625" style="81"/>
    <col min="13582" max="13582" width="11.42578125" style="81" customWidth="1"/>
    <col min="13583" max="13583" width="10.5703125" style="81" customWidth="1"/>
    <col min="13584" max="13825" width="9.28515625" style="81"/>
    <col min="13826" max="13826" width="13.5703125" style="81" customWidth="1"/>
    <col min="13827" max="13827" width="66.7109375" style="81" customWidth="1"/>
    <col min="13828" max="13828" width="11.42578125" style="81" bestFit="1" customWidth="1"/>
    <col min="13829" max="13829" width="11.28515625" style="81" customWidth="1"/>
    <col min="13830" max="13830" width="10.7109375" style="81" customWidth="1"/>
    <col min="13831" max="13831" width="9.28515625" style="81"/>
    <col min="13832" max="13832" width="11.28515625" style="81" customWidth="1"/>
    <col min="13833" max="13833" width="12.28515625" style="81" customWidth="1"/>
    <col min="13834" max="13834" width="9.28515625" style="81"/>
    <col min="13835" max="13835" width="11" style="81" customWidth="1"/>
    <col min="13836" max="13836" width="11.28515625" style="81" customWidth="1"/>
    <col min="13837" max="13837" width="9.28515625" style="81"/>
    <col min="13838" max="13838" width="11.42578125" style="81" customWidth="1"/>
    <col min="13839" max="13839" width="10.5703125" style="81" customWidth="1"/>
    <col min="13840" max="14081" width="9.28515625" style="81"/>
    <col min="14082" max="14082" width="13.5703125" style="81" customWidth="1"/>
    <col min="14083" max="14083" width="66.7109375" style="81" customWidth="1"/>
    <col min="14084" max="14084" width="11.42578125" style="81" bestFit="1" customWidth="1"/>
    <col min="14085" max="14085" width="11.28515625" style="81" customWidth="1"/>
    <col min="14086" max="14086" width="10.7109375" style="81" customWidth="1"/>
    <col min="14087" max="14087" width="9.28515625" style="81"/>
    <col min="14088" max="14088" width="11.28515625" style="81" customWidth="1"/>
    <col min="14089" max="14089" width="12.28515625" style="81" customWidth="1"/>
    <col min="14090" max="14090" width="9.28515625" style="81"/>
    <col min="14091" max="14091" width="11" style="81" customWidth="1"/>
    <col min="14092" max="14092" width="11.28515625" style="81" customWidth="1"/>
    <col min="14093" max="14093" width="9.28515625" style="81"/>
    <col min="14094" max="14094" width="11.42578125" style="81" customWidth="1"/>
    <col min="14095" max="14095" width="10.5703125" style="81" customWidth="1"/>
    <col min="14096" max="14337" width="9.28515625" style="81"/>
    <col min="14338" max="14338" width="13.5703125" style="81" customWidth="1"/>
    <col min="14339" max="14339" width="66.7109375" style="81" customWidth="1"/>
    <col min="14340" max="14340" width="11.42578125" style="81" bestFit="1" customWidth="1"/>
    <col min="14341" max="14341" width="11.28515625" style="81" customWidth="1"/>
    <col min="14342" max="14342" width="10.7109375" style="81" customWidth="1"/>
    <col min="14343" max="14343" width="9.28515625" style="81"/>
    <col min="14344" max="14344" width="11.28515625" style="81" customWidth="1"/>
    <col min="14345" max="14345" width="12.28515625" style="81" customWidth="1"/>
    <col min="14346" max="14346" width="9.28515625" style="81"/>
    <col min="14347" max="14347" width="11" style="81" customWidth="1"/>
    <col min="14348" max="14348" width="11.28515625" style="81" customWidth="1"/>
    <col min="14349" max="14349" width="9.28515625" style="81"/>
    <col min="14350" max="14350" width="11.42578125" style="81" customWidth="1"/>
    <col min="14351" max="14351" width="10.5703125" style="81" customWidth="1"/>
    <col min="14352" max="14593" width="9.28515625" style="81"/>
    <col min="14594" max="14594" width="13.5703125" style="81" customWidth="1"/>
    <col min="14595" max="14595" width="66.7109375" style="81" customWidth="1"/>
    <col min="14596" max="14596" width="11.42578125" style="81" bestFit="1" customWidth="1"/>
    <col min="14597" max="14597" width="11.28515625" style="81" customWidth="1"/>
    <col min="14598" max="14598" width="10.7109375" style="81" customWidth="1"/>
    <col min="14599" max="14599" width="9.28515625" style="81"/>
    <col min="14600" max="14600" width="11.28515625" style="81" customWidth="1"/>
    <col min="14601" max="14601" width="12.28515625" style="81" customWidth="1"/>
    <col min="14602" max="14602" width="9.28515625" style="81"/>
    <col min="14603" max="14603" width="11" style="81" customWidth="1"/>
    <col min="14604" max="14604" width="11.28515625" style="81" customWidth="1"/>
    <col min="14605" max="14605" width="9.28515625" style="81"/>
    <col min="14606" max="14606" width="11.42578125" style="81" customWidth="1"/>
    <col min="14607" max="14607" width="10.5703125" style="81" customWidth="1"/>
    <col min="14608" max="14849" width="9.28515625" style="81"/>
    <col min="14850" max="14850" width="13.5703125" style="81" customWidth="1"/>
    <col min="14851" max="14851" width="66.7109375" style="81" customWidth="1"/>
    <col min="14852" max="14852" width="11.42578125" style="81" bestFit="1" customWidth="1"/>
    <col min="14853" max="14853" width="11.28515625" style="81" customWidth="1"/>
    <col min="14854" max="14854" width="10.7109375" style="81" customWidth="1"/>
    <col min="14855" max="14855" width="9.28515625" style="81"/>
    <col min="14856" max="14856" width="11.28515625" style="81" customWidth="1"/>
    <col min="14857" max="14857" width="12.28515625" style="81" customWidth="1"/>
    <col min="14858" max="14858" width="9.28515625" style="81"/>
    <col min="14859" max="14859" width="11" style="81" customWidth="1"/>
    <col min="14860" max="14860" width="11.28515625" style="81" customWidth="1"/>
    <col min="14861" max="14861" width="9.28515625" style="81"/>
    <col min="14862" max="14862" width="11.42578125" style="81" customWidth="1"/>
    <col min="14863" max="14863" width="10.5703125" style="81" customWidth="1"/>
    <col min="14864" max="15105" width="9.28515625" style="81"/>
    <col min="15106" max="15106" width="13.5703125" style="81" customWidth="1"/>
    <col min="15107" max="15107" width="66.7109375" style="81" customWidth="1"/>
    <col min="15108" max="15108" width="11.42578125" style="81" bestFit="1" customWidth="1"/>
    <col min="15109" max="15109" width="11.28515625" style="81" customWidth="1"/>
    <col min="15110" max="15110" width="10.7109375" style="81" customWidth="1"/>
    <col min="15111" max="15111" width="9.28515625" style="81"/>
    <col min="15112" max="15112" width="11.28515625" style="81" customWidth="1"/>
    <col min="15113" max="15113" width="12.28515625" style="81" customWidth="1"/>
    <col min="15114" max="15114" width="9.28515625" style="81"/>
    <col min="15115" max="15115" width="11" style="81" customWidth="1"/>
    <col min="15116" max="15116" width="11.28515625" style="81" customWidth="1"/>
    <col min="15117" max="15117" width="9.28515625" style="81"/>
    <col min="15118" max="15118" width="11.42578125" style="81" customWidth="1"/>
    <col min="15119" max="15119" width="10.5703125" style="81" customWidth="1"/>
    <col min="15120" max="15361" width="9.28515625" style="81"/>
    <col min="15362" max="15362" width="13.5703125" style="81" customWidth="1"/>
    <col min="15363" max="15363" width="66.7109375" style="81" customWidth="1"/>
    <col min="15364" max="15364" width="11.42578125" style="81" bestFit="1" customWidth="1"/>
    <col min="15365" max="15365" width="11.28515625" style="81" customWidth="1"/>
    <col min="15366" max="15366" width="10.7109375" style="81" customWidth="1"/>
    <col min="15367" max="15367" width="9.28515625" style="81"/>
    <col min="15368" max="15368" width="11.28515625" style="81" customWidth="1"/>
    <col min="15369" max="15369" width="12.28515625" style="81" customWidth="1"/>
    <col min="15370" max="15370" width="9.28515625" style="81"/>
    <col min="15371" max="15371" width="11" style="81" customWidth="1"/>
    <col min="15372" max="15372" width="11.28515625" style="81" customWidth="1"/>
    <col min="15373" max="15373" width="9.28515625" style="81"/>
    <col min="15374" max="15374" width="11.42578125" style="81" customWidth="1"/>
    <col min="15375" max="15375" width="10.5703125" style="81" customWidth="1"/>
    <col min="15376" max="15617" width="9.28515625" style="81"/>
    <col min="15618" max="15618" width="13.5703125" style="81" customWidth="1"/>
    <col min="15619" max="15619" width="66.7109375" style="81" customWidth="1"/>
    <col min="15620" max="15620" width="11.42578125" style="81" bestFit="1" customWidth="1"/>
    <col min="15621" max="15621" width="11.28515625" style="81" customWidth="1"/>
    <col min="15622" max="15622" width="10.7109375" style="81" customWidth="1"/>
    <col min="15623" max="15623" width="9.28515625" style="81"/>
    <col min="15624" max="15624" width="11.28515625" style="81" customWidth="1"/>
    <col min="15625" max="15625" width="12.28515625" style="81" customWidth="1"/>
    <col min="15626" max="15626" width="9.28515625" style="81"/>
    <col min="15627" max="15627" width="11" style="81" customWidth="1"/>
    <col min="15628" max="15628" width="11.28515625" style="81" customWidth="1"/>
    <col min="15629" max="15629" width="9.28515625" style="81"/>
    <col min="15630" max="15630" width="11.42578125" style="81" customWidth="1"/>
    <col min="15631" max="15631" width="10.5703125" style="81" customWidth="1"/>
    <col min="15632" max="15873" width="9.28515625" style="81"/>
    <col min="15874" max="15874" width="13.5703125" style="81" customWidth="1"/>
    <col min="15875" max="15875" width="66.7109375" style="81" customWidth="1"/>
    <col min="15876" max="15876" width="11.42578125" style="81" bestFit="1" customWidth="1"/>
    <col min="15877" max="15877" width="11.28515625" style="81" customWidth="1"/>
    <col min="15878" max="15878" width="10.7109375" style="81" customWidth="1"/>
    <col min="15879" max="15879" width="9.28515625" style="81"/>
    <col min="15880" max="15880" width="11.28515625" style="81" customWidth="1"/>
    <col min="15881" max="15881" width="12.28515625" style="81" customWidth="1"/>
    <col min="15882" max="15882" width="9.28515625" style="81"/>
    <col min="15883" max="15883" width="11" style="81" customWidth="1"/>
    <col min="15884" max="15884" width="11.28515625" style="81" customWidth="1"/>
    <col min="15885" max="15885" width="9.28515625" style="81"/>
    <col min="15886" max="15886" width="11.42578125" style="81" customWidth="1"/>
    <col min="15887" max="15887" width="10.5703125" style="81" customWidth="1"/>
    <col min="15888" max="16129" width="9.28515625" style="81"/>
    <col min="16130" max="16130" width="13.5703125" style="81" customWidth="1"/>
    <col min="16131" max="16131" width="66.7109375" style="81" customWidth="1"/>
    <col min="16132" max="16132" width="11.42578125" style="81" bestFit="1" customWidth="1"/>
    <col min="16133" max="16133" width="11.28515625" style="81" customWidth="1"/>
    <col min="16134" max="16134" width="10.7109375" style="81" customWidth="1"/>
    <col min="16135" max="16135" width="9.28515625" style="81"/>
    <col min="16136" max="16136" width="11.28515625" style="81" customWidth="1"/>
    <col min="16137" max="16137" width="12.28515625" style="81" customWidth="1"/>
    <col min="16138" max="16138" width="9.28515625" style="81"/>
    <col min="16139" max="16139" width="11" style="81" customWidth="1"/>
    <col min="16140" max="16140" width="11.28515625" style="81" customWidth="1"/>
    <col min="16141" max="16141" width="9.28515625" style="81"/>
    <col min="16142" max="16142" width="11.42578125" style="81" customWidth="1"/>
    <col min="16143" max="16143" width="10.5703125" style="81" customWidth="1"/>
    <col min="16144" max="16384" width="9.28515625" style="81"/>
  </cols>
  <sheetData>
    <row r="1" spans="1:15" s="73" customFormat="1" ht="18.75" customHeight="1" x14ac:dyDescent="0.2">
      <c r="A1" s="79"/>
      <c r="B1" s="4085" t="str">
        <f>[2]СПО!B1</f>
        <v>Гуманитарно-педагогическая академия (филиал) ФГАОУ ВО «КФУ им. В. И. Вернадского» в г. Ялте</v>
      </c>
      <c r="C1" s="4085"/>
      <c r="D1" s="4085"/>
      <c r="E1" s="4085"/>
      <c r="F1" s="4085"/>
      <c r="G1" s="4085"/>
      <c r="H1" s="4085"/>
      <c r="I1" s="4085"/>
      <c r="J1" s="4085"/>
      <c r="K1" s="4085"/>
      <c r="L1" s="4085"/>
      <c r="M1" s="4085"/>
      <c r="N1" s="4085"/>
      <c r="O1" s="4085"/>
    </row>
    <row r="2" spans="1:15" s="73" customFormat="1" ht="18.75" x14ac:dyDescent="0.2">
      <c r="A2" s="4272"/>
      <c r="B2" s="4272"/>
      <c r="C2" s="4272"/>
      <c r="D2" s="4272"/>
      <c r="E2" s="4272"/>
      <c r="F2" s="4272"/>
      <c r="G2" s="4272"/>
      <c r="H2" s="4272"/>
      <c r="I2" s="4272"/>
      <c r="J2" s="4272"/>
      <c r="K2" s="4272"/>
      <c r="L2" s="4272"/>
      <c r="M2" s="4272"/>
      <c r="N2" s="4272"/>
      <c r="O2" s="4272"/>
    </row>
    <row r="3" spans="1:15" s="73" customFormat="1" ht="18.75" customHeight="1" x14ac:dyDescent="0.3">
      <c r="A3" s="79"/>
      <c r="B3" s="4193" t="s">
        <v>250</v>
      </c>
      <c r="C3" s="4193"/>
      <c r="D3" s="4193"/>
      <c r="E3" s="4193"/>
      <c r="F3" s="4194" t="str">
        <f>[2]СПО!F3</f>
        <v>01.07.2020 г.</v>
      </c>
      <c r="G3" s="4194"/>
      <c r="H3" s="4195" t="s">
        <v>249</v>
      </c>
      <c r="I3" s="4195"/>
      <c r="J3" s="4195"/>
      <c r="K3" s="4195"/>
      <c r="L3" s="4195"/>
      <c r="M3" s="4195"/>
      <c r="N3" s="4195"/>
      <c r="O3" s="4195"/>
    </row>
    <row r="4" spans="1:15" s="73" customFormat="1" ht="19.5" thickBot="1" x14ac:dyDescent="0.25">
      <c r="B4" s="1346"/>
      <c r="C4" s="1346"/>
      <c r="F4" s="74"/>
      <c r="I4" s="74"/>
      <c r="L4" s="74"/>
      <c r="O4" s="74"/>
    </row>
    <row r="5" spans="1:15" s="73" customFormat="1" ht="18.75" customHeight="1" thickBot="1" x14ac:dyDescent="0.25">
      <c r="A5" s="93"/>
      <c r="B5" s="4282" t="s">
        <v>9</v>
      </c>
      <c r="C5" s="4283"/>
      <c r="D5" s="4162" t="s">
        <v>0</v>
      </c>
      <c r="E5" s="4149"/>
      <c r="F5" s="4149"/>
      <c r="G5" s="4276" t="s">
        <v>1</v>
      </c>
      <c r="H5" s="4276"/>
      <c r="I5" s="4276"/>
      <c r="J5" s="4277">
        <v>3</v>
      </c>
      <c r="K5" s="4277"/>
      <c r="L5" s="4277"/>
      <c r="M5" s="4127" t="s">
        <v>21</v>
      </c>
      <c r="N5" s="4127"/>
      <c r="O5" s="4128"/>
    </row>
    <row r="6" spans="1:15" s="73" customFormat="1" ht="18.75" customHeight="1" thickBot="1" x14ac:dyDescent="0.25">
      <c r="A6" s="93"/>
      <c r="B6" s="4284"/>
      <c r="C6" s="4161"/>
      <c r="D6" s="4164"/>
      <c r="E6" s="4150"/>
      <c r="F6" s="4150"/>
      <c r="G6" s="4118"/>
      <c r="H6" s="4118"/>
      <c r="I6" s="4118"/>
      <c r="J6" s="4165"/>
      <c r="K6" s="4165"/>
      <c r="L6" s="4165"/>
      <c r="M6" s="4130"/>
      <c r="N6" s="4130"/>
      <c r="O6" s="4131"/>
    </row>
    <row r="7" spans="1:15" s="73" customFormat="1" ht="63" customHeight="1" thickBot="1" x14ac:dyDescent="0.25">
      <c r="A7" s="93"/>
      <c r="B7" s="4284"/>
      <c r="C7" s="4161"/>
      <c r="D7" s="1632" t="s">
        <v>26</v>
      </c>
      <c r="E7" s="1633" t="s">
        <v>27</v>
      </c>
      <c r="F7" s="1634" t="s">
        <v>4</v>
      </c>
      <c r="G7" s="1635" t="s">
        <v>26</v>
      </c>
      <c r="H7" s="1633" t="s">
        <v>27</v>
      </c>
      <c r="I7" s="1634" t="s">
        <v>4</v>
      </c>
      <c r="J7" s="1640" t="s">
        <v>26</v>
      </c>
      <c r="K7" s="1641" t="s">
        <v>27</v>
      </c>
      <c r="L7" s="1634" t="s">
        <v>4</v>
      </c>
      <c r="M7" s="1635" t="s">
        <v>26</v>
      </c>
      <c r="N7" s="1633" t="s">
        <v>27</v>
      </c>
      <c r="O7" s="1490" t="s">
        <v>4</v>
      </c>
    </row>
    <row r="8" spans="1:15" s="73" customFormat="1" ht="18.95" customHeight="1" thickBot="1" x14ac:dyDescent="0.25">
      <c r="A8" s="93"/>
      <c r="B8" s="4166" t="s">
        <v>22</v>
      </c>
      <c r="C8" s="4167"/>
      <c r="D8" s="1621">
        <f>SUM(D9:D22)</f>
        <v>31</v>
      </c>
      <c r="E8" s="1621">
        <f t="shared" ref="E8:O8" si="0">SUM(E9:E22)</f>
        <v>33</v>
      </c>
      <c r="F8" s="1511">
        <f t="shared" si="0"/>
        <v>64</v>
      </c>
      <c r="G8" s="1636">
        <f t="shared" si="0"/>
        <v>75</v>
      </c>
      <c r="H8" s="1621">
        <f t="shared" si="0"/>
        <v>12</v>
      </c>
      <c r="I8" s="1511">
        <f t="shared" si="0"/>
        <v>87</v>
      </c>
      <c r="J8" s="1636">
        <f t="shared" si="0"/>
        <v>0</v>
      </c>
      <c r="K8" s="1621">
        <f t="shared" si="0"/>
        <v>0</v>
      </c>
      <c r="L8" s="1511">
        <f t="shared" si="0"/>
        <v>0</v>
      </c>
      <c r="M8" s="1636">
        <f t="shared" si="0"/>
        <v>106</v>
      </c>
      <c r="N8" s="1621">
        <f t="shared" si="0"/>
        <v>45</v>
      </c>
      <c r="O8" s="1511">
        <f t="shared" si="0"/>
        <v>151</v>
      </c>
    </row>
    <row r="9" spans="1:15" s="73" customFormat="1" ht="20.25" customHeight="1" x14ac:dyDescent="0.2">
      <c r="A9" s="93"/>
      <c r="B9" s="911" t="s">
        <v>223</v>
      </c>
      <c r="C9" s="912" t="s">
        <v>183</v>
      </c>
      <c r="D9" s="913">
        <v>0</v>
      </c>
      <c r="E9" s="914">
        <v>0</v>
      </c>
      <c r="F9" s="915">
        <v>0</v>
      </c>
      <c r="G9" s="916">
        <v>6</v>
      </c>
      <c r="H9" s="914">
        <v>0</v>
      </c>
      <c r="I9" s="915">
        <v>6</v>
      </c>
      <c r="J9" s="916">
        <v>0</v>
      </c>
      <c r="K9" s="914">
        <v>0</v>
      </c>
      <c r="L9" s="915">
        <v>0</v>
      </c>
      <c r="M9" s="916">
        <v>6</v>
      </c>
      <c r="N9" s="914">
        <v>0</v>
      </c>
      <c r="O9" s="915">
        <v>6</v>
      </c>
    </row>
    <row r="10" spans="1:15" s="73" customFormat="1" ht="20.25" customHeight="1" x14ac:dyDescent="0.2">
      <c r="A10" s="93"/>
      <c r="B10" s="1493" t="s">
        <v>224</v>
      </c>
      <c r="C10" s="1494" t="s">
        <v>185</v>
      </c>
      <c r="D10" s="1495">
        <v>0</v>
      </c>
      <c r="E10" s="1496">
        <v>0</v>
      </c>
      <c r="F10" s="1497">
        <v>0</v>
      </c>
      <c r="G10" s="1498">
        <v>5</v>
      </c>
      <c r="H10" s="1496">
        <v>0</v>
      </c>
      <c r="I10" s="1497">
        <v>5</v>
      </c>
      <c r="J10" s="1498">
        <v>0</v>
      </c>
      <c r="K10" s="1496">
        <v>0</v>
      </c>
      <c r="L10" s="1497">
        <v>0</v>
      </c>
      <c r="M10" s="1498">
        <v>5</v>
      </c>
      <c r="N10" s="1496">
        <v>0</v>
      </c>
      <c r="O10" s="1497">
        <v>5</v>
      </c>
    </row>
    <row r="11" spans="1:15" s="73" customFormat="1" ht="20.25" customHeight="1" x14ac:dyDescent="0.2">
      <c r="A11" s="93"/>
      <c r="B11" s="1493" t="s">
        <v>225</v>
      </c>
      <c r="C11" s="1494" t="s">
        <v>187</v>
      </c>
      <c r="D11" s="1495">
        <v>0</v>
      </c>
      <c r="E11" s="1496">
        <v>0</v>
      </c>
      <c r="F11" s="1497">
        <v>0</v>
      </c>
      <c r="G11" s="1498">
        <v>6</v>
      </c>
      <c r="H11" s="1496">
        <v>0</v>
      </c>
      <c r="I11" s="1497">
        <v>6</v>
      </c>
      <c r="J11" s="1498">
        <v>0</v>
      </c>
      <c r="K11" s="1496">
        <v>0</v>
      </c>
      <c r="L11" s="1497">
        <v>0</v>
      </c>
      <c r="M11" s="1498">
        <v>6</v>
      </c>
      <c r="N11" s="1496">
        <v>0</v>
      </c>
      <c r="O11" s="1497">
        <v>6</v>
      </c>
    </row>
    <row r="12" spans="1:15" s="73" customFormat="1" ht="20.25" customHeight="1" x14ac:dyDescent="0.2">
      <c r="A12" s="93"/>
      <c r="B12" s="1493" t="s">
        <v>226</v>
      </c>
      <c r="C12" s="1494" t="s">
        <v>189</v>
      </c>
      <c r="D12" s="1495">
        <v>0</v>
      </c>
      <c r="E12" s="1496">
        <v>3</v>
      </c>
      <c r="F12" s="1497">
        <v>3</v>
      </c>
      <c r="G12" s="1498">
        <v>6</v>
      </c>
      <c r="H12" s="1496">
        <v>2</v>
      </c>
      <c r="I12" s="1497">
        <v>8</v>
      </c>
      <c r="J12" s="1498">
        <v>0</v>
      </c>
      <c r="K12" s="1496">
        <v>0</v>
      </c>
      <c r="L12" s="1497">
        <v>0</v>
      </c>
      <c r="M12" s="1498">
        <v>6</v>
      </c>
      <c r="N12" s="1496">
        <v>5</v>
      </c>
      <c r="O12" s="1497">
        <v>11</v>
      </c>
    </row>
    <row r="13" spans="1:15" s="73" customFormat="1" ht="20.25" customHeight="1" x14ac:dyDescent="0.2">
      <c r="A13" s="93"/>
      <c r="B13" s="1493" t="s">
        <v>227</v>
      </c>
      <c r="C13" s="1494" t="s">
        <v>228</v>
      </c>
      <c r="D13" s="1495">
        <v>5</v>
      </c>
      <c r="E13" s="1496">
        <v>3</v>
      </c>
      <c r="F13" s="1497">
        <v>8</v>
      </c>
      <c r="G13" s="1498">
        <v>3</v>
      </c>
      <c r="H13" s="1496">
        <v>2</v>
      </c>
      <c r="I13" s="1497">
        <v>5</v>
      </c>
      <c r="J13" s="1498">
        <v>0</v>
      </c>
      <c r="K13" s="1496">
        <v>0</v>
      </c>
      <c r="L13" s="1497">
        <v>0</v>
      </c>
      <c r="M13" s="1498">
        <v>8</v>
      </c>
      <c r="N13" s="1496">
        <v>5</v>
      </c>
      <c r="O13" s="1497">
        <v>13</v>
      </c>
    </row>
    <row r="14" spans="1:15" s="73" customFormat="1" ht="20.25" customHeight="1" x14ac:dyDescent="0.2">
      <c r="A14" s="93"/>
      <c r="B14" s="1493" t="s">
        <v>229</v>
      </c>
      <c r="C14" s="1494" t="s">
        <v>193</v>
      </c>
      <c r="D14" s="1495">
        <v>14</v>
      </c>
      <c r="E14" s="1496">
        <v>1</v>
      </c>
      <c r="F14" s="1497">
        <v>15</v>
      </c>
      <c r="G14" s="1498">
        <v>23</v>
      </c>
      <c r="H14" s="1496">
        <v>2</v>
      </c>
      <c r="I14" s="1497">
        <v>25</v>
      </c>
      <c r="J14" s="1498">
        <v>0</v>
      </c>
      <c r="K14" s="1496">
        <v>0</v>
      </c>
      <c r="L14" s="1497">
        <v>0</v>
      </c>
      <c r="M14" s="1498">
        <v>37</v>
      </c>
      <c r="N14" s="1496">
        <v>3</v>
      </c>
      <c r="O14" s="1497">
        <v>40</v>
      </c>
    </row>
    <row r="15" spans="1:15" s="73" customFormat="1" ht="20.25" customHeight="1" x14ac:dyDescent="0.2">
      <c r="A15" s="93"/>
      <c r="B15" s="1493" t="s">
        <v>230</v>
      </c>
      <c r="C15" s="1494" t="s">
        <v>195</v>
      </c>
      <c r="D15" s="1495">
        <v>7</v>
      </c>
      <c r="E15" s="1496">
        <v>5</v>
      </c>
      <c r="F15" s="1497">
        <v>12</v>
      </c>
      <c r="G15" s="1498">
        <v>10</v>
      </c>
      <c r="H15" s="1496">
        <v>0</v>
      </c>
      <c r="I15" s="1497">
        <v>10</v>
      </c>
      <c r="J15" s="1498">
        <v>0</v>
      </c>
      <c r="K15" s="1496">
        <v>0</v>
      </c>
      <c r="L15" s="1497">
        <v>0</v>
      </c>
      <c r="M15" s="1498">
        <v>17</v>
      </c>
      <c r="N15" s="1496">
        <v>5</v>
      </c>
      <c r="O15" s="1497">
        <v>22</v>
      </c>
    </row>
    <row r="16" spans="1:15" ht="18.75" x14ac:dyDescent="0.25">
      <c r="A16" s="137"/>
      <c r="B16" s="1493" t="s">
        <v>231</v>
      </c>
      <c r="C16" s="1494" t="s">
        <v>199</v>
      </c>
      <c r="D16" s="1495">
        <v>0</v>
      </c>
      <c r="E16" s="1496">
        <v>5</v>
      </c>
      <c r="F16" s="1497">
        <v>5</v>
      </c>
      <c r="G16" s="1498">
        <v>16</v>
      </c>
      <c r="H16" s="1496">
        <v>1</v>
      </c>
      <c r="I16" s="1497">
        <v>17</v>
      </c>
      <c r="J16" s="1498">
        <v>0</v>
      </c>
      <c r="K16" s="1496">
        <v>0</v>
      </c>
      <c r="L16" s="1497">
        <v>0</v>
      </c>
      <c r="M16" s="1498">
        <v>16</v>
      </c>
      <c r="N16" s="1496">
        <v>6</v>
      </c>
      <c r="O16" s="1497">
        <v>22</v>
      </c>
    </row>
    <row r="17" spans="1:15" ht="18.75" x14ac:dyDescent="0.25">
      <c r="A17" s="93"/>
      <c r="B17" s="1493" t="s">
        <v>232</v>
      </c>
      <c r="C17" s="1494" t="s">
        <v>201</v>
      </c>
      <c r="D17" s="1495">
        <v>5</v>
      </c>
      <c r="E17" s="1496">
        <v>0</v>
      </c>
      <c r="F17" s="1497">
        <v>5</v>
      </c>
      <c r="G17" s="1498">
        <v>0</v>
      </c>
      <c r="H17" s="1496">
        <v>0</v>
      </c>
      <c r="I17" s="1497">
        <v>0</v>
      </c>
      <c r="J17" s="1498">
        <v>0</v>
      </c>
      <c r="K17" s="1496">
        <v>0</v>
      </c>
      <c r="L17" s="1497">
        <v>0</v>
      </c>
      <c r="M17" s="1498">
        <v>5</v>
      </c>
      <c r="N17" s="1496">
        <v>0</v>
      </c>
      <c r="O17" s="1497">
        <v>5</v>
      </c>
    </row>
    <row r="18" spans="1:15" ht="18.75" x14ac:dyDescent="0.25">
      <c r="A18" s="137"/>
      <c r="B18" s="1493" t="s">
        <v>233</v>
      </c>
      <c r="C18" s="1494" t="s">
        <v>211</v>
      </c>
      <c r="D18" s="1495">
        <v>0</v>
      </c>
      <c r="E18" s="1496">
        <v>9</v>
      </c>
      <c r="F18" s="1497">
        <v>9</v>
      </c>
      <c r="G18" s="1498">
        <v>0</v>
      </c>
      <c r="H18" s="1496">
        <v>4</v>
      </c>
      <c r="I18" s="1497">
        <v>4</v>
      </c>
      <c r="J18" s="1498">
        <v>0</v>
      </c>
      <c r="K18" s="1496">
        <v>0</v>
      </c>
      <c r="L18" s="1497">
        <v>0</v>
      </c>
      <c r="M18" s="1498">
        <v>0</v>
      </c>
      <c r="N18" s="1496">
        <v>13</v>
      </c>
      <c r="O18" s="1497">
        <v>13</v>
      </c>
    </row>
    <row r="19" spans="1:15" ht="18.75" x14ac:dyDescent="0.25">
      <c r="A19" s="93"/>
      <c r="B19" s="1493" t="s">
        <v>234</v>
      </c>
      <c r="C19" s="1494" t="s">
        <v>213</v>
      </c>
      <c r="D19" s="1495">
        <v>0</v>
      </c>
      <c r="E19" s="1496">
        <v>4</v>
      </c>
      <c r="F19" s="1497">
        <v>4</v>
      </c>
      <c r="G19" s="1498">
        <v>0</v>
      </c>
      <c r="H19" s="1496">
        <v>1</v>
      </c>
      <c r="I19" s="1497">
        <v>1</v>
      </c>
      <c r="J19" s="1498">
        <v>0</v>
      </c>
      <c r="K19" s="1496">
        <v>0</v>
      </c>
      <c r="L19" s="1497">
        <v>0</v>
      </c>
      <c r="M19" s="1498">
        <v>0</v>
      </c>
      <c r="N19" s="1496">
        <v>5</v>
      </c>
      <c r="O19" s="1497">
        <v>5</v>
      </c>
    </row>
    <row r="20" spans="1:15" ht="18.75" x14ac:dyDescent="0.25">
      <c r="A20" s="137"/>
      <c r="B20" s="1493" t="s">
        <v>268</v>
      </c>
      <c r="C20" s="1494" t="s">
        <v>215</v>
      </c>
      <c r="D20" s="1495">
        <v>0</v>
      </c>
      <c r="E20" s="1496">
        <v>1</v>
      </c>
      <c r="F20" s="1497">
        <v>1</v>
      </c>
      <c r="G20" s="1498">
        <v>0</v>
      </c>
      <c r="H20" s="1496">
        <v>0</v>
      </c>
      <c r="I20" s="1497">
        <v>0</v>
      </c>
      <c r="J20" s="1498">
        <v>0</v>
      </c>
      <c r="K20" s="1496">
        <v>0</v>
      </c>
      <c r="L20" s="1497">
        <v>0</v>
      </c>
      <c r="M20" s="1498">
        <v>0</v>
      </c>
      <c r="N20" s="1496">
        <v>1</v>
      </c>
      <c r="O20" s="1497">
        <v>1</v>
      </c>
    </row>
    <row r="21" spans="1:15" ht="18.75" x14ac:dyDescent="0.25">
      <c r="A21" s="93"/>
      <c r="B21" s="1493" t="s">
        <v>317</v>
      </c>
      <c r="C21" s="1494" t="s">
        <v>217</v>
      </c>
      <c r="D21" s="1495">
        <v>0</v>
      </c>
      <c r="E21" s="1496">
        <v>1</v>
      </c>
      <c r="F21" s="1497">
        <v>1</v>
      </c>
      <c r="G21" s="1498">
        <v>0</v>
      </c>
      <c r="H21" s="1496">
        <v>0</v>
      </c>
      <c r="I21" s="1497">
        <v>0</v>
      </c>
      <c r="J21" s="1498">
        <v>0</v>
      </c>
      <c r="K21" s="1496">
        <v>0</v>
      </c>
      <c r="L21" s="1497">
        <v>0</v>
      </c>
      <c r="M21" s="1498">
        <v>0</v>
      </c>
      <c r="N21" s="1496">
        <v>1</v>
      </c>
      <c r="O21" s="1497">
        <v>1</v>
      </c>
    </row>
    <row r="22" spans="1:15" ht="19.5" thickBot="1" x14ac:dyDescent="0.3">
      <c r="A22" s="137"/>
      <c r="B22" s="1642" t="s">
        <v>235</v>
      </c>
      <c r="C22" s="1643" t="s">
        <v>219</v>
      </c>
      <c r="D22" s="1644">
        <v>0</v>
      </c>
      <c r="E22" s="1645">
        <v>1</v>
      </c>
      <c r="F22" s="1646">
        <v>1</v>
      </c>
      <c r="G22" s="1647">
        <v>0</v>
      </c>
      <c r="H22" s="1645">
        <v>0</v>
      </c>
      <c r="I22" s="1646">
        <v>0</v>
      </c>
      <c r="J22" s="1647">
        <v>0</v>
      </c>
      <c r="K22" s="1645">
        <v>0</v>
      </c>
      <c r="L22" s="1646">
        <v>0</v>
      </c>
      <c r="M22" s="1647">
        <v>0</v>
      </c>
      <c r="N22" s="1645">
        <v>1</v>
      </c>
      <c r="O22" s="1646">
        <v>1</v>
      </c>
    </row>
    <row r="23" spans="1:15" s="136" customFormat="1" ht="18.600000000000001" customHeight="1" thickBot="1" x14ac:dyDescent="0.25">
      <c r="A23" s="203"/>
      <c r="B23" s="4189" t="s">
        <v>16</v>
      </c>
      <c r="C23" s="4278"/>
      <c r="D23" s="646">
        <f>SUM(D9:D22)</f>
        <v>31</v>
      </c>
      <c r="E23" s="906">
        <f t="shared" ref="E23:O23" si="1">SUM(E9:E22)</f>
        <v>33</v>
      </c>
      <c r="F23" s="212">
        <f t="shared" si="1"/>
        <v>64</v>
      </c>
      <c r="G23" s="920">
        <f t="shared" si="1"/>
        <v>75</v>
      </c>
      <c r="H23" s="906">
        <f t="shared" si="1"/>
        <v>12</v>
      </c>
      <c r="I23" s="212">
        <f t="shared" si="1"/>
        <v>87</v>
      </c>
      <c r="J23" s="920">
        <f t="shared" si="1"/>
        <v>0</v>
      </c>
      <c r="K23" s="906">
        <f t="shared" si="1"/>
        <v>0</v>
      </c>
      <c r="L23" s="212">
        <f t="shared" si="1"/>
        <v>0</v>
      </c>
      <c r="M23" s="920">
        <f t="shared" si="1"/>
        <v>106</v>
      </c>
      <c r="N23" s="906">
        <f t="shared" si="1"/>
        <v>45</v>
      </c>
      <c r="O23" s="212">
        <f t="shared" si="1"/>
        <v>151</v>
      </c>
    </row>
    <row r="24" spans="1:15" ht="18" customHeight="1" thickBot="1" x14ac:dyDescent="0.3">
      <c r="A24" s="137"/>
      <c r="B24" s="4189" t="s">
        <v>23</v>
      </c>
      <c r="C24" s="4278"/>
      <c r="D24" s="1648"/>
      <c r="E24" s="1649"/>
      <c r="F24" s="1650"/>
      <c r="G24" s="1649"/>
      <c r="H24" s="1649"/>
      <c r="I24" s="1650"/>
      <c r="J24" s="1649"/>
      <c r="K24" s="1649"/>
      <c r="L24" s="1650"/>
      <c r="M24" s="1649"/>
      <c r="N24" s="1649"/>
      <c r="O24" s="1650"/>
    </row>
    <row r="25" spans="1:15" ht="18.600000000000001" customHeight="1" thickBot="1" x14ac:dyDescent="0.3">
      <c r="A25" s="137"/>
      <c r="B25" s="4273" t="s">
        <v>11</v>
      </c>
      <c r="C25" s="4274"/>
      <c r="D25" s="833"/>
      <c r="E25" s="1637"/>
      <c r="F25" s="561"/>
      <c r="G25" s="1637"/>
      <c r="H25" s="1637"/>
      <c r="I25" s="561"/>
      <c r="J25" s="1637"/>
      <c r="K25" s="1637"/>
      <c r="L25" s="561"/>
      <c r="M25" s="1637"/>
      <c r="N25" s="1637"/>
      <c r="O25" s="561"/>
    </row>
    <row r="26" spans="1:15" s="73" customFormat="1" ht="20.25" customHeight="1" x14ac:dyDescent="0.2">
      <c r="A26" s="93"/>
      <c r="B26" s="911" t="s">
        <v>223</v>
      </c>
      <c r="C26" s="912" t="s">
        <v>183</v>
      </c>
      <c r="D26" s="913">
        <v>0</v>
      </c>
      <c r="E26" s="914">
        <v>0</v>
      </c>
      <c r="F26" s="915">
        <v>0</v>
      </c>
      <c r="G26" s="916">
        <v>6</v>
      </c>
      <c r="H26" s="914">
        <v>0</v>
      </c>
      <c r="I26" s="915">
        <v>6</v>
      </c>
      <c r="J26" s="916">
        <v>0</v>
      </c>
      <c r="K26" s="914">
        <v>0</v>
      </c>
      <c r="L26" s="915">
        <v>0</v>
      </c>
      <c r="M26" s="916">
        <v>6</v>
      </c>
      <c r="N26" s="914">
        <v>0</v>
      </c>
      <c r="O26" s="915">
        <v>6</v>
      </c>
    </row>
    <row r="27" spans="1:15" s="73" customFormat="1" ht="20.25" customHeight="1" x14ac:dyDescent="0.2">
      <c r="A27" s="93"/>
      <c r="B27" s="1493" t="s">
        <v>224</v>
      </c>
      <c r="C27" s="1494" t="s">
        <v>185</v>
      </c>
      <c r="D27" s="1495">
        <v>0</v>
      </c>
      <c r="E27" s="1496">
        <v>0</v>
      </c>
      <c r="F27" s="1497">
        <v>0</v>
      </c>
      <c r="G27" s="1498">
        <v>5</v>
      </c>
      <c r="H27" s="1496">
        <v>0</v>
      </c>
      <c r="I27" s="1497">
        <v>5</v>
      </c>
      <c r="J27" s="1498">
        <v>0</v>
      </c>
      <c r="K27" s="1496">
        <v>0</v>
      </c>
      <c r="L27" s="1497">
        <v>0</v>
      </c>
      <c r="M27" s="1498">
        <v>5</v>
      </c>
      <c r="N27" s="1496">
        <v>0</v>
      </c>
      <c r="O27" s="1497">
        <v>5</v>
      </c>
    </row>
    <row r="28" spans="1:15" s="73" customFormat="1" ht="20.25" customHeight="1" x14ac:dyDescent="0.2">
      <c r="A28" s="93"/>
      <c r="B28" s="1493" t="s">
        <v>225</v>
      </c>
      <c r="C28" s="1494" t="s">
        <v>187</v>
      </c>
      <c r="D28" s="1495">
        <v>0</v>
      </c>
      <c r="E28" s="1496">
        <v>0</v>
      </c>
      <c r="F28" s="1497">
        <v>0</v>
      </c>
      <c r="G28" s="1498">
        <v>6</v>
      </c>
      <c r="H28" s="1496">
        <v>0</v>
      </c>
      <c r="I28" s="1497">
        <v>6</v>
      </c>
      <c r="J28" s="1498">
        <v>0</v>
      </c>
      <c r="K28" s="1496">
        <v>0</v>
      </c>
      <c r="L28" s="1497">
        <v>0</v>
      </c>
      <c r="M28" s="1498">
        <v>6</v>
      </c>
      <c r="N28" s="1496">
        <v>0</v>
      </c>
      <c r="O28" s="1497">
        <v>6</v>
      </c>
    </row>
    <row r="29" spans="1:15" s="73" customFormat="1" ht="20.25" customHeight="1" x14ac:dyDescent="0.2">
      <c r="A29" s="93"/>
      <c r="B29" s="1493" t="s">
        <v>226</v>
      </c>
      <c r="C29" s="1494" t="s">
        <v>189</v>
      </c>
      <c r="D29" s="1495">
        <v>0</v>
      </c>
      <c r="E29" s="1496">
        <v>3</v>
      </c>
      <c r="F29" s="1497">
        <v>3</v>
      </c>
      <c r="G29" s="1498">
        <v>5</v>
      </c>
      <c r="H29" s="1496">
        <v>2</v>
      </c>
      <c r="I29" s="1497">
        <v>7</v>
      </c>
      <c r="J29" s="1498">
        <v>0</v>
      </c>
      <c r="K29" s="1496">
        <v>0</v>
      </c>
      <c r="L29" s="1497">
        <v>0</v>
      </c>
      <c r="M29" s="1498">
        <v>5</v>
      </c>
      <c r="N29" s="1496">
        <v>5</v>
      </c>
      <c r="O29" s="1497">
        <v>10</v>
      </c>
    </row>
    <row r="30" spans="1:15" s="73" customFormat="1" ht="20.25" customHeight="1" x14ac:dyDescent="0.2">
      <c r="A30" s="93"/>
      <c r="B30" s="1493" t="s">
        <v>227</v>
      </c>
      <c r="C30" s="1494" t="s">
        <v>228</v>
      </c>
      <c r="D30" s="1495">
        <v>5</v>
      </c>
      <c r="E30" s="1496">
        <v>3</v>
      </c>
      <c r="F30" s="1497">
        <v>8</v>
      </c>
      <c r="G30" s="1498">
        <v>3</v>
      </c>
      <c r="H30" s="1496">
        <v>2</v>
      </c>
      <c r="I30" s="1497">
        <v>5</v>
      </c>
      <c r="J30" s="1498">
        <v>0</v>
      </c>
      <c r="K30" s="1496">
        <v>0</v>
      </c>
      <c r="L30" s="1497">
        <v>0</v>
      </c>
      <c r="M30" s="1498">
        <v>8</v>
      </c>
      <c r="N30" s="1496">
        <v>5</v>
      </c>
      <c r="O30" s="1497">
        <v>13</v>
      </c>
    </row>
    <row r="31" spans="1:15" s="73" customFormat="1" ht="20.25" customHeight="1" x14ac:dyDescent="0.2">
      <c r="A31" s="93"/>
      <c r="B31" s="1493" t="s">
        <v>229</v>
      </c>
      <c r="C31" s="1494" t="s">
        <v>193</v>
      </c>
      <c r="D31" s="1495">
        <v>14</v>
      </c>
      <c r="E31" s="1496">
        <v>1</v>
      </c>
      <c r="F31" s="1497">
        <v>15</v>
      </c>
      <c r="G31" s="1498">
        <v>23</v>
      </c>
      <c r="H31" s="1496">
        <v>2</v>
      </c>
      <c r="I31" s="1497">
        <v>25</v>
      </c>
      <c r="J31" s="1498">
        <v>0</v>
      </c>
      <c r="K31" s="1496">
        <v>0</v>
      </c>
      <c r="L31" s="1497">
        <v>0</v>
      </c>
      <c r="M31" s="1498">
        <v>37</v>
      </c>
      <c r="N31" s="1496">
        <v>3</v>
      </c>
      <c r="O31" s="1497">
        <v>40</v>
      </c>
    </row>
    <row r="32" spans="1:15" s="73" customFormat="1" ht="20.25" customHeight="1" x14ac:dyDescent="0.2">
      <c r="A32" s="93"/>
      <c r="B32" s="1493" t="s">
        <v>230</v>
      </c>
      <c r="C32" s="1494" t="s">
        <v>195</v>
      </c>
      <c r="D32" s="1495">
        <v>7</v>
      </c>
      <c r="E32" s="1496">
        <v>5</v>
      </c>
      <c r="F32" s="1497">
        <v>12</v>
      </c>
      <c r="G32" s="1498">
        <v>8</v>
      </c>
      <c r="H32" s="1496">
        <v>0</v>
      </c>
      <c r="I32" s="1497">
        <v>8</v>
      </c>
      <c r="J32" s="1498">
        <v>0</v>
      </c>
      <c r="K32" s="1496">
        <v>0</v>
      </c>
      <c r="L32" s="1497">
        <v>0</v>
      </c>
      <c r="M32" s="1498">
        <v>15</v>
      </c>
      <c r="N32" s="1496">
        <v>5</v>
      </c>
      <c r="O32" s="1497">
        <v>20</v>
      </c>
    </row>
    <row r="33" spans="1:15" s="73" customFormat="1" ht="20.25" customHeight="1" x14ac:dyDescent="0.2">
      <c r="A33" s="93"/>
      <c r="B33" s="1493" t="s">
        <v>231</v>
      </c>
      <c r="C33" s="1494" t="s">
        <v>199</v>
      </c>
      <c r="D33" s="1495">
        <v>0</v>
      </c>
      <c r="E33" s="1496">
        <v>4</v>
      </c>
      <c r="F33" s="1497">
        <v>4</v>
      </c>
      <c r="G33" s="1498">
        <v>16</v>
      </c>
      <c r="H33" s="1496">
        <v>1</v>
      </c>
      <c r="I33" s="1497">
        <v>17</v>
      </c>
      <c r="J33" s="1498">
        <v>0</v>
      </c>
      <c r="K33" s="1496">
        <v>0</v>
      </c>
      <c r="L33" s="1497">
        <v>0</v>
      </c>
      <c r="M33" s="1498">
        <v>16</v>
      </c>
      <c r="N33" s="1496">
        <v>5</v>
      </c>
      <c r="O33" s="1497">
        <v>21</v>
      </c>
    </row>
    <row r="34" spans="1:15" ht="18.75" x14ac:dyDescent="0.25">
      <c r="A34" s="137"/>
      <c r="B34" s="1493" t="s">
        <v>232</v>
      </c>
      <c r="C34" s="1494" t="s">
        <v>201</v>
      </c>
      <c r="D34" s="1495">
        <v>5</v>
      </c>
      <c r="E34" s="1496">
        <v>0</v>
      </c>
      <c r="F34" s="1497">
        <v>5</v>
      </c>
      <c r="G34" s="1498">
        <v>0</v>
      </c>
      <c r="H34" s="1496">
        <v>0</v>
      </c>
      <c r="I34" s="1497">
        <v>0</v>
      </c>
      <c r="J34" s="1498">
        <v>0</v>
      </c>
      <c r="K34" s="1496">
        <v>0</v>
      </c>
      <c r="L34" s="1497">
        <v>0</v>
      </c>
      <c r="M34" s="1498">
        <v>5</v>
      </c>
      <c r="N34" s="1496">
        <v>0</v>
      </c>
      <c r="O34" s="1497">
        <v>5</v>
      </c>
    </row>
    <row r="35" spans="1:15" ht="18.75" x14ac:dyDescent="0.25">
      <c r="A35" s="137"/>
      <c r="B35" s="1493" t="s">
        <v>233</v>
      </c>
      <c r="C35" s="1494" t="s">
        <v>211</v>
      </c>
      <c r="D35" s="1495">
        <v>0</v>
      </c>
      <c r="E35" s="1496">
        <v>8</v>
      </c>
      <c r="F35" s="1497">
        <v>8</v>
      </c>
      <c r="G35" s="1498">
        <v>0</v>
      </c>
      <c r="H35" s="1496">
        <v>4</v>
      </c>
      <c r="I35" s="1497">
        <v>4</v>
      </c>
      <c r="J35" s="1498">
        <v>0</v>
      </c>
      <c r="K35" s="1496">
        <v>0</v>
      </c>
      <c r="L35" s="1497">
        <v>0</v>
      </c>
      <c r="M35" s="1498">
        <v>0</v>
      </c>
      <c r="N35" s="1496">
        <v>12</v>
      </c>
      <c r="O35" s="1497">
        <v>12</v>
      </c>
    </row>
    <row r="36" spans="1:15" ht="18.75" x14ac:dyDescent="0.25">
      <c r="A36" s="137"/>
      <c r="B36" s="1493" t="s">
        <v>234</v>
      </c>
      <c r="C36" s="1494" t="s">
        <v>213</v>
      </c>
      <c r="D36" s="1495">
        <v>0</v>
      </c>
      <c r="E36" s="1496">
        <v>4</v>
      </c>
      <c r="F36" s="1497">
        <v>4</v>
      </c>
      <c r="G36" s="1498">
        <v>0</v>
      </c>
      <c r="H36" s="1496">
        <v>1</v>
      </c>
      <c r="I36" s="1497">
        <v>1</v>
      </c>
      <c r="J36" s="1498">
        <v>0</v>
      </c>
      <c r="K36" s="1496">
        <v>0</v>
      </c>
      <c r="L36" s="1497">
        <v>0</v>
      </c>
      <c r="M36" s="1498">
        <v>0</v>
      </c>
      <c r="N36" s="1496">
        <v>5</v>
      </c>
      <c r="O36" s="1497">
        <v>5</v>
      </c>
    </row>
    <row r="37" spans="1:15" ht="18.75" x14ac:dyDescent="0.25">
      <c r="A37" s="137"/>
      <c r="B37" s="1493" t="s">
        <v>268</v>
      </c>
      <c r="C37" s="1494" t="s">
        <v>215</v>
      </c>
      <c r="D37" s="1495">
        <v>0</v>
      </c>
      <c r="E37" s="1496">
        <v>1</v>
      </c>
      <c r="F37" s="1497">
        <v>1</v>
      </c>
      <c r="G37" s="1498">
        <v>0</v>
      </c>
      <c r="H37" s="1496">
        <v>0</v>
      </c>
      <c r="I37" s="1497">
        <v>0</v>
      </c>
      <c r="J37" s="1498">
        <v>0</v>
      </c>
      <c r="K37" s="1496">
        <v>0</v>
      </c>
      <c r="L37" s="1497">
        <v>0</v>
      </c>
      <c r="M37" s="1498">
        <v>0</v>
      </c>
      <c r="N37" s="1496">
        <v>1</v>
      </c>
      <c r="O37" s="1497">
        <v>1</v>
      </c>
    </row>
    <row r="38" spans="1:15" ht="18.75" x14ac:dyDescent="0.25">
      <c r="A38" s="137"/>
      <c r="B38" s="1493" t="s">
        <v>317</v>
      </c>
      <c r="C38" s="1494" t="s">
        <v>217</v>
      </c>
      <c r="D38" s="1495">
        <v>0</v>
      </c>
      <c r="E38" s="1496">
        <v>1</v>
      </c>
      <c r="F38" s="1497">
        <v>1</v>
      </c>
      <c r="G38" s="1498">
        <v>0</v>
      </c>
      <c r="H38" s="1496">
        <v>0</v>
      </c>
      <c r="I38" s="1497">
        <v>0</v>
      </c>
      <c r="J38" s="1498">
        <v>0</v>
      </c>
      <c r="K38" s="1496">
        <v>0</v>
      </c>
      <c r="L38" s="1497">
        <v>0</v>
      </c>
      <c r="M38" s="1498">
        <v>0</v>
      </c>
      <c r="N38" s="1496">
        <v>1</v>
      </c>
      <c r="O38" s="1497">
        <v>1</v>
      </c>
    </row>
    <row r="39" spans="1:15" ht="19.5" thickBot="1" x14ac:dyDescent="0.3">
      <c r="A39" s="137"/>
      <c r="B39" s="1533" t="s">
        <v>235</v>
      </c>
      <c r="C39" s="1534" t="s">
        <v>219</v>
      </c>
      <c r="D39" s="1535">
        <v>0</v>
      </c>
      <c r="E39" s="1536">
        <v>1</v>
      </c>
      <c r="F39" s="1537">
        <v>1</v>
      </c>
      <c r="G39" s="1538">
        <v>0</v>
      </c>
      <c r="H39" s="1536">
        <v>0</v>
      </c>
      <c r="I39" s="1537">
        <v>0</v>
      </c>
      <c r="J39" s="1538">
        <v>0</v>
      </c>
      <c r="K39" s="1536">
        <v>0</v>
      </c>
      <c r="L39" s="1537">
        <v>0</v>
      </c>
      <c r="M39" s="1538">
        <v>0</v>
      </c>
      <c r="N39" s="1536">
        <v>1</v>
      </c>
      <c r="O39" s="1537">
        <v>1</v>
      </c>
    </row>
    <row r="40" spans="1:15" ht="18" customHeight="1" thickBot="1" x14ac:dyDescent="0.3">
      <c r="A40" s="137"/>
      <c r="B40" s="4189" t="s">
        <v>238</v>
      </c>
      <c r="C40" s="4278"/>
      <c r="D40" s="906">
        <f t="shared" ref="D40:O40" si="2">SUM(D26:D39)</f>
        <v>31</v>
      </c>
      <c r="E40" s="906">
        <f t="shared" si="2"/>
        <v>31</v>
      </c>
      <c r="F40" s="212">
        <f t="shared" si="2"/>
        <v>62</v>
      </c>
      <c r="G40" s="908">
        <f t="shared" si="2"/>
        <v>72</v>
      </c>
      <c r="H40" s="906">
        <f t="shared" si="2"/>
        <v>12</v>
      </c>
      <c r="I40" s="212">
        <f t="shared" si="2"/>
        <v>84</v>
      </c>
      <c r="J40" s="908">
        <f t="shared" si="2"/>
        <v>0</v>
      </c>
      <c r="K40" s="906">
        <f t="shared" si="2"/>
        <v>0</v>
      </c>
      <c r="L40" s="212">
        <f t="shared" si="2"/>
        <v>0</v>
      </c>
      <c r="M40" s="908">
        <f t="shared" si="2"/>
        <v>103</v>
      </c>
      <c r="N40" s="906">
        <f t="shared" si="2"/>
        <v>43</v>
      </c>
      <c r="O40" s="212">
        <f t="shared" si="2"/>
        <v>146</v>
      </c>
    </row>
    <row r="41" spans="1:15" ht="20.25" customHeight="1" thickBot="1" x14ac:dyDescent="0.3">
      <c r="A41" s="137"/>
      <c r="B41" s="4268" t="s">
        <v>25</v>
      </c>
      <c r="C41" s="4279"/>
      <c r="D41" s="1624"/>
      <c r="E41" s="230"/>
      <c r="F41" s="231"/>
      <c r="G41" s="230"/>
      <c r="H41" s="230"/>
      <c r="I41" s="231"/>
      <c r="J41" s="230"/>
      <c r="K41" s="230"/>
      <c r="L41" s="231"/>
      <c r="M41" s="230"/>
      <c r="N41" s="230"/>
      <c r="O41" s="231"/>
    </row>
    <row r="42" spans="1:15" s="77" customFormat="1" ht="18.75" x14ac:dyDescent="0.3">
      <c r="A42" s="76"/>
      <c r="B42" s="911" t="s">
        <v>226</v>
      </c>
      <c r="C42" s="912" t="s">
        <v>189</v>
      </c>
      <c r="D42" s="913">
        <v>0</v>
      </c>
      <c r="E42" s="914">
        <v>0</v>
      </c>
      <c r="F42" s="915">
        <v>0</v>
      </c>
      <c r="G42" s="916">
        <v>1</v>
      </c>
      <c r="H42" s="914">
        <v>0</v>
      </c>
      <c r="I42" s="915">
        <v>1</v>
      </c>
      <c r="J42" s="916">
        <v>0</v>
      </c>
      <c r="K42" s="914">
        <v>0</v>
      </c>
      <c r="L42" s="915">
        <v>0</v>
      </c>
      <c r="M42" s="916">
        <v>1</v>
      </c>
      <c r="N42" s="914">
        <v>0</v>
      </c>
      <c r="O42" s="915">
        <v>1</v>
      </c>
    </row>
    <row r="43" spans="1:15" s="77" customFormat="1" ht="18.75" x14ac:dyDescent="0.3">
      <c r="A43" s="76"/>
      <c r="B43" s="1493" t="s">
        <v>230</v>
      </c>
      <c r="C43" s="1494" t="s">
        <v>195</v>
      </c>
      <c r="D43" s="1495">
        <v>0</v>
      </c>
      <c r="E43" s="1496">
        <v>0</v>
      </c>
      <c r="F43" s="1497">
        <v>0</v>
      </c>
      <c r="G43" s="1498">
        <v>2</v>
      </c>
      <c r="H43" s="1496">
        <v>0</v>
      </c>
      <c r="I43" s="1497">
        <v>2</v>
      </c>
      <c r="J43" s="1498">
        <v>0</v>
      </c>
      <c r="K43" s="1496">
        <v>0</v>
      </c>
      <c r="L43" s="1497">
        <v>0</v>
      </c>
      <c r="M43" s="1498">
        <v>2</v>
      </c>
      <c r="N43" s="1496">
        <v>0</v>
      </c>
      <c r="O43" s="1497">
        <v>2</v>
      </c>
    </row>
    <row r="44" spans="1:15" s="77" customFormat="1" ht="18.75" x14ac:dyDescent="0.3">
      <c r="A44" s="76"/>
      <c r="B44" s="1493" t="s">
        <v>231</v>
      </c>
      <c r="C44" s="1494" t="s">
        <v>199</v>
      </c>
      <c r="D44" s="1495">
        <v>0</v>
      </c>
      <c r="E44" s="1496">
        <v>1</v>
      </c>
      <c r="F44" s="1497">
        <v>1</v>
      </c>
      <c r="G44" s="1498">
        <v>0</v>
      </c>
      <c r="H44" s="1496">
        <v>0</v>
      </c>
      <c r="I44" s="1497">
        <v>0</v>
      </c>
      <c r="J44" s="1498">
        <v>0</v>
      </c>
      <c r="K44" s="1496">
        <v>0</v>
      </c>
      <c r="L44" s="1497">
        <v>0</v>
      </c>
      <c r="M44" s="1498">
        <v>0</v>
      </c>
      <c r="N44" s="1496">
        <v>1</v>
      </c>
      <c r="O44" s="1497">
        <v>1</v>
      </c>
    </row>
    <row r="45" spans="1:15" s="77" customFormat="1" ht="19.5" thickBot="1" x14ac:dyDescent="0.35">
      <c r="A45" s="76"/>
      <c r="B45" s="1533" t="s">
        <v>233</v>
      </c>
      <c r="C45" s="1534" t="s">
        <v>211</v>
      </c>
      <c r="D45" s="1535">
        <v>0</v>
      </c>
      <c r="E45" s="1536">
        <v>1</v>
      </c>
      <c r="F45" s="1537">
        <v>1</v>
      </c>
      <c r="G45" s="1538">
        <v>0</v>
      </c>
      <c r="H45" s="1536">
        <v>0</v>
      </c>
      <c r="I45" s="1537">
        <v>0</v>
      </c>
      <c r="J45" s="1538">
        <v>0</v>
      </c>
      <c r="K45" s="1536">
        <v>0</v>
      </c>
      <c r="L45" s="1537">
        <v>0</v>
      </c>
      <c r="M45" s="1538">
        <v>0</v>
      </c>
      <c r="N45" s="1536">
        <v>1</v>
      </c>
      <c r="O45" s="1537">
        <v>1</v>
      </c>
    </row>
    <row r="46" spans="1:15" ht="20.25" customHeight="1" thickBot="1" x14ac:dyDescent="0.3">
      <c r="A46" s="137"/>
      <c r="B46" s="4273" t="s">
        <v>13</v>
      </c>
      <c r="C46" s="4274"/>
      <c r="D46" s="337">
        <f t="shared" ref="D46:O46" si="3">SUM(D42:D45)</f>
        <v>0</v>
      </c>
      <c r="E46" s="1638">
        <f t="shared" si="3"/>
        <v>2</v>
      </c>
      <c r="F46" s="224">
        <f t="shared" si="3"/>
        <v>2</v>
      </c>
      <c r="G46" s="1541">
        <f t="shared" si="3"/>
        <v>3</v>
      </c>
      <c r="H46" s="1638">
        <f t="shared" si="3"/>
        <v>0</v>
      </c>
      <c r="I46" s="224">
        <f t="shared" si="3"/>
        <v>3</v>
      </c>
      <c r="J46" s="1541">
        <f t="shared" si="3"/>
        <v>0</v>
      </c>
      <c r="K46" s="1638">
        <f t="shared" si="3"/>
        <v>0</v>
      </c>
      <c r="L46" s="224">
        <f t="shared" si="3"/>
        <v>0</v>
      </c>
      <c r="M46" s="1541">
        <f t="shared" si="3"/>
        <v>3</v>
      </c>
      <c r="N46" s="1638">
        <f t="shared" si="3"/>
        <v>2</v>
      </c>
      <c r="O46" s="224">
        <f t="shared" si="3"/>
        <v>5</v>
      </c>
    </row>
    <row r="47" spans="1:15" ht="24" customHeight="1" x14ac:dyDescent="0.25">
      <c r="A47" s="137"/>
      <c r="B47" s="4208" t="s">
        <v>10</v>
      </c>
      <c r="C47" s="4275"/>
      <c r="D47" s="703">
        <f t="shared" ref="D47:O47" si="4">SUM(D26:D39)</f>
        <v>31</v>
      </c>
      <c r="E47" s="1639">
        <f t="shared" si="4"/>
        <v>31</v>
      </c>
      <c r="F47" s="710">
        <f t="shared" si="4"/>
        <v>62</v>
      </c>
      <c r="G47" s="1586">
        <f t="shared" si="4"/>
        <v>72</v>
      </c>
      <c r="H47" s="1639">
        <f t="shared" si="4"/>
        <v>12</v>
      </c>
      <c r="I47" s="710">
        <f t="shared" si="4"/>
        <v>84</v>
      </c>
      <c r="J47" s="1586">
        <f t="shared" si="4"/>
        <v>0</v>
      </c>
      <c r="K47" s="1639">
        <f t="shared" si="4"/>
        <v>0</v>
      </c>
      <c r="L47" s="710">
        <f t="shared" si="4"/>
        <v>0</v>
      </c>
      <c r="M47" s="1586">
        <f t="shared" si="4"/>
        <v>103</v>
      </c>
      <c r="N47" s="1639">
        <f t="shared" si="4"/>
        <v>43</v>
      </c>
      <c r="O47" s="711">
        <f t="shared" si="4"/>
        <v>146</v>
      </c>
    </row>
    <row r="48" spans="1:15" ht="22.5" customHeight="1" thickBot="1" x14ac:dyDescent="0.3">
      <c r="A48" s="137"/>
      <c r="B48" s="4204" t="s">
        <v>17</v>
      </c>
      <c r="C48" s="4205"/>
      <c r="D48" s="1630">
        <f t="shared" ref="D48:O48" si="5">SUM(D42:D45)</f>
        <v>0</v>
      </c>
      <c r="E48" s="1630">
        <f t="shared" si="5"/>
        <v>2</v>
      </c>
      <c r="F48" s="1630">
        <f t="shared" si="5"/>
        <v>2</v>
      </c>
      <c r="G48" s="1630">
        <f t="shared" si="5"/>
        <v>3</v>
      </c>
      <c r="H48" s="1630">
        <f t="shared" si="5"/>
        <v>0</v>
      </c>
      <c r="I48" s="1630">
        <f t="shared" si="5"/>
        <v>3</v>
      </c>
      <c r="J48" s="1630">
        <f t="shared" si="5"/>
        <v>0</v>
      </c>
      <c r="K48" s="1630">
        <f t="shared" si="5"/>
        <v>0</v>
      </c>
      <c r="L48" s="1630">
        <f t="shared" si="5"/>
        <v>0</v>
      </c>
      <c r="M48" s="1630">
        <f t="shared" si="5"/>
        <v>3</v>
      </c>
      <c r="N48" s="1630">
        <f t="shared" si="5"/>
        <v>2</v>
      </c>
      <c r="O48" s="1630">
        <f t="shared" si="5"/>
        <v>5</v>
      </c>
    </row>
    <row r="49" spans="1:18" ht="27" customHeight="1" thickBot="1" x14ac:dyDescent="0.3">
      <c r="A49" s="137"/>
      <c r="B49" s="4280" t="s">
        <v>18</v>
      </c>
      <c r="C49" s="4281"/>
      <c r="D49" s="1651">
        <f t="shared" ref="D49:O49" si="6">D47+D48</f>
        <v>31</v>
      </c>
      <c r="E49" s="1563">
        <f t="shared" si="6"/>
        <v>33</v>
      </c>
      <c r="F49" s="1652">
        <f t="shared" si="6"/>
        <v>64</v>
      </c>
      <c r="G49" s="1565">
        <f t="shared" si="6"/>
        <v>75</v>
      </c>
      <c r="H49" s="1563">
        <f t="shared" si="6"/>
        <v>12</v>
      </c>
      <c r="I49" s="1652">
        <f t="shared" si="6"/>
        <v>87</v>
      </c>
      <c r="J49" s="1565">
        <f t="shared" si="6"/>
        <v>0</v>
      </c>
      <c r="K49" s="1563">
        <f t="shared" si="6"/>
        <v>0</v>
      </c>
      <c r="L49" s="1652">
        <f t="shared" si="6"/>
        <v>0</v>
      </c>
      <c r="M49" s="1565">
        <f t="shared" si="6"/>
        <v>106</v>
      </c>
      <c r="N49" s="1563">
        <f t="shared" si="6"/>
        <v>45</v>
      </c>
      <c r="O49" s="1653">
        <f t="shared" si="6"/>
        <v>151</v>
      </c>
    </row>
    <row r="50" spans="1:18" ht="20.25" customHeight="1" x14ac:dyDescent="0.25"/>
    <row r="51" spans="1:18" ht="21" customHeight="1" x14ac:dyDescent="0.25">
      <c r="B51" s="4090"/>
      <c r="C51" s="4090"/>
      <c r="D51" s="4090"/>
      <c r="E51" s="4090"/>
      <c r="F51" s="4090"/>
      <c r="G51" s="4090"/>
      <c r="H51" s="4090"/>
      <c r="I51" s="4090"/>
      <c r="J51" s="4090"/>
      <c r="K51" s="4090"/>
      <c r="L51" s="4090"/>
      <c r="M51" s="4090"/>
      <c r="N51" s="4090"/>
      <c r="O51" s="4090"/>
      <c r="P51" s="4090"/>
      <c r="Q51" s="4090"/>
    </row>
    <row r="53" spans="1:18" s="445" customFormat="1" ht="27.95" customHeight="1" x14ac:dyDescent="0.2"/>
    <row r="56" spans="1:18" x14ac:dyDescent="0.25"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</row>
  </sheetData>
  <mergeCells count="21">
    <mergeCell ref="B46:C46"/>
    <mergeCell ref="B47:C47"/>
    <mergeCell ref="B51:Q51"/>
    <mergeCell ref="G5:I6"/>
    <mergeCell ref="J5:L6"/>
    <mergeCell ref="M5:O6"/>
    <mergeCell ref="B8:C8"/>
    <mergeCell ref="B25:C25"/>
    <mergeCell ref="B40:C40"/>
    <mergeCell ref="B48:C48"/>
    <mergeCell ref="B41:C41"/>
    <mergeCell ref="B49:C49"/>
    <mergeCell ref="B23:C23"/>
    <mergeCell ref="B24:C24"/>
    <mergeCell ref="B5:C7"/>
    <mergeCell ref="D5:F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Y17" sqref="Y17"/>
    </sheetView>
  </sheetViews>
  <sheetFormatPr defaultRowHeight="12.75" x14ac:dyDescent="0.2"/>
  <cols>
    <col min="1" max="1" width="64.140625" style="658" customWidth="1"/>
    <col min="2" max="2" width="18.28515625" style="658" customWidth="1"/>
    <col min="3" max="3" width="14.5703125" style="658" customWidth="1"/>
    <col min="4" max="4" width="11.42578125" style="658" customWidth="1"/>
    <col min="5" max="5" width="18.28515625" style="658" customWidth="1"/>
    <col min="6" max="6" width="14.5703125" style="658" customWidth="1"/>
    <col min="7" max="7" width="11.28515625" style="658" customWidth="1"/>
    <col min="8" max="8" width="18.28515625" style="658" customWidth="1"/>
    <col min="9" max="9" width="14.5703125" style="658" customWidth="1"/>
    <col min="10" max="10" width="11.28515625" style="658" customWidth="1"/>
    <col min="11" max="11" width="18.28515625" style="658" customWidth="1"/>
    <col min="12" max="12" width="14.5703125" style="658" customWidth="1"/>
    <col min="13" max="13" width="11.28515625" style="658" customWidth="1"/>
    <col min="14" max="14" width="18.28515625" style="658" customWidth="1"/>
    <col min="15" max="15" width="14.5703125" style="658" customWidth="1"/>
    <col min="16" max="16" width="15.140625" style="658" customWidth="1"/>
    <col min="17" max="256" width="9.140625" style="658"/>
    <col min="257" max="257" width="64.140625" style="658" customWidth="1"/>
    <col min="258" max="258" width="18.28515625" style="658" customWidth="1"/>
    <col min="259" max="259" width="14.5703125" style="658" customWidth="1"/>
    <col min="260" max="260" width="11.42578125" style="658" customWidth="1"/>
    <col min="261" max="261" width="18.28515625" style="658" customWidth="1"/>
    <col min="262" max="262" width="14.5703125" style="658" customWidth="1"/>
    <col min="263" max="263" width="11.28515625" style="658" customWidth="1"/>
    <col min="264" max="264" width="18.28515625" style="658" customWidth="1"/>
    <col min="265" max="265" width="14.5703125" style="658" customWidth="1"/>
    <col min="266" max="266" width="11.28515625" style="658" customWidth="1"/>
    <col min="267" max="267" width="18.28515625" style="658" customWidth="1"/>
    <col min="268" max="268" width="14.5703125" style="658" customWidth="1"/>
    <col min="269" max="269" width="11.28515625" style="658" customWidth="1"/>
    <col min="270" max="270" width="18.28515625" style="658" customWidth="1"/>
    <col min="271" max="271" width="14.5703125" style="658" customWidth="1"/>
    <col min="272" max="272" width="11.42578125" style="658" customWidth="1"/>
    <col min="273" max="512" width="9.140625" style="658"/>
    <col min="513" max="513" width="64.140625" style="658" customWidth="1"/>
    <col min="514" max="514" width="18.28515625" style="658" customWidth="1"/>
    <col min="515" max="515" width="14.5703125" style="658" customWidth="1"/>
    <col min="516" max="516" width="11.42578125" style="658" customWidth="1"/>
    <col min="517" max="517" width="18.28515625" style="658" customWidth="1"/>
    <col min="518" max="518" width="14.5703125" style="658" customWidth="1"/>
    <col min="519" max="519" width="11.28515625" style="658" customWidth="1"/>
    <col min="520" max="520" width="18.28515625" style="658" customWidth="1"/>
    <col min="521" max="521" width="14.5703125" style="658" customWidth="1"/>
    <col min="522" max="522" width="11.28515625" style="658" customWidth="1"/>
    <col min="523" max="523" width="18.28515625" style="658" customWidth="1"/>
    <col min="524" max="524" width="14.5703125" style="658" customWidth="1"/>
    <col min="525" max="525" width="11.28515625" style="658" customWidth="1"/>
    <col min="526" max="526" width="18.28515625" style="658" customWidth="1"/>
    <col min="527" max="527" width="14.5703125" style="658" customWidth="1"/>
    <col min="528" max="528" width="11.42578125" style="658" customWidth="1"/>
    <col min="529" max="768" width="9.140625" style="658"/>
    <col min="769" max="769" width="64.140625" style="658" customWidth="1"/>
    <col min="770" max="770" width="18.28515625" style="658" customWidth="1"/>
    <col min="771" max="771" width="14.5703125" style="658" customWidth="1"/>
    <col min="772" max="772" width="11.42578125" style="658" customWidth="1"/>
    <col min="773" max="773" width="18.28515625" style="658" customWidth="1"/>
    <col min="774" max="774" width="14.5703125" style="658" customWidth="1"/>
    <col min="775" max="775" width="11.28515625" style="658" customWidth="1"/>
    <col min="776" max="776" width="18.28515625" style="658" customWidth="1"/>
    <col min="777" max="777" width="14.5703125" style="658" customWidth="1"/>
    <col min="778" max="778" width="11.28515625" style="658" customWidth="1"/>
    <col min="779" max="779" width="18.28515625" style="658" customWidth="1"/>
    <col min="780" max="780" width="14.5703125" style="658" customWidth="1"/>
    <col min="781" max="781" width="11.28515625" style="658" customWidth="1"/>
    <col min="782" max="782" width="18.28515625" style="658" customWidth="1"/>
    <col min="783" max="783" width="14.5703125" style="658" customWidth="1"/>
    <col min="784" max="784" width="11.42578125" style="658" customWidth="1"/>
    <col min="785" max="1024" width="9.140625" style="658"/>
    <col min="1025" max="1025" width="64.140625" style="658" customWidth="1"/>
    <col min="1026" max="1026" width="18.28515625" style="658" customWidth="1"/>
    <col min="1027" max="1027" width="14.5703125" style="658" customWidth="1"/>
    <col min="1028" max="1028" width="11.42578125" style="658" customWidth="1"/>
    <col min="1029" max="1029" width="18.28515625" style="658" customWidth="1"/>
    <col min="1030" max="1030" width="14.5703125" style="658" customWidth="1"/>
    <col min="1031" max="1031" width="11.28515625" style="658" customWidth="1"/>
    <col min="1032" max="1032" width="18.28515625" style="658" customWidth="1"/>
    <col min="1033" max="1033" width="14.5703125" style="658" customWidth="1"/>
    <col min="1034" max="1034" width="11.28515625" style="658" customWidth="1"/>
    <col min="1035" max="1035" width="18.28515625" style="658" customWidth="1"/>
    <col min="1036" max="1036" width="14.5703125" style="658" customWidth="1"/>
    <col min="1037" max="1037" width="11.28515625" style="658" customWidth="1"/>
    <col min="1038" max="1038" width="18.28515625" style="658" customWidth="1"/>
    <col min="1039" max="1039" width="14.5703125" style="658" customWidth="1"/>
    <col min="1040" max="1040" width="11.42578125" style="658" customWidth="1"/>
    <col min="1041" max="1280" width="9.140625" style="658"/>
    <col min="1281" max="1281" width="64.140625" style="658" customWidth="1"/>
    <col min="1282" max="1282" width="18.28515625" style="658" customWidth="1"/>
    <col min="1283" max="1283" width="14.5703125" style="658" customWidth="1"/>
    <col min="1284" max="1284" width="11.42578125" style="658" customWidth="1"/>
    <col min="1285" max="1285" width="18.28515625" style="658" customWidth="1"/>
    <col min="1286" max="1286" width="14.5703125" style="658" customWidth="1"/>
    <col min="1287" max="1287" width="11.28515625" style="658" customWidth="1"/>
    <col min="1288" max="1288" width="18.28515625" style="658" customWidth="1"/>
    <col min="1289" max="1289" width="14.5703125" style="658" customWidth="1"/>
    <col min="1290" max="1290" width="11.28515625" style="658" customWidth="1"/>
    <col min="1291" max="1291" width="18.28515625" style="658" customWidth="1"/>
    <col min="1292" max="1292" width="14.5703125" style="658" customWidth="1"/>
    <col min="1293" max="1293" width="11.28515625" style="658" customWidth="1"/>
    <col min="1294" max="1294" width="18.28515625" style="658" customWidth="1"/>
    <col min="1295" max="1295" width="14.5703125" style="658" customWidth="1"/>
    <col min="1296" max="1296" width="11.42578125" style="658" customWidth="1"/>
    <col min="1297" max="1536" width="9.140625" style="658"/>
    <col min="1537" max="1537" width="64.140625" style="658" customWidth="1"/>
    <col min="1538" max="1538" width="18.28515625" style="658" customWidth="1"/>
    <col min="1539" max="1539" width="14.5703125" style="658" customWidth="1"/>
    <col min="1540" max="1540" width="11.42578125" style="658" customWidth="1"/>
    <col min="1541" max="1541" width="18.28515625" style="658" customWidth="1"/>
    <col min="1542" max="1542" width="14.5703125" style="658" customWidth="1"/>
    <col min="1543" max="1543" width="11.28515625" style="658" customWidth="1"/>
    <col min="1544" max="1544" width="18.28515625" style="658" customWidth="1"/>
    <col min="1545" max="1545" width="14.5703125" style="658" customWidth="1"/>
    <col min="1546" max="1546" width="11.28515625" style="658" customWidth="1"/>
    <col min="1547" max="1547" width="18.28515625" style="658" customWidth="1"/>
    <col min="1548" max="1548" width="14.5703125" style="658" customWidth="1"/>
    <col min="1549" max="1549" width="11.28515625" style="658" customWidth="1"/>
    <col min="1550" max="1550" width="18.28515625" style="658" customWidth="1"/>
    <col min="1551" max="1551" width="14.5703125" style="658" customWidth="1"/>
    <col min="1552" max="1552" width="11.42578125" style="658" customWidth="1"/>
    <col min="1553" max="1792" width="9.140625" style="658"/>
    <col min="1793" max="1793" width="64.140625" style="658" customWidth="1"/>
    <col min="1794" max="1794" width="18.28515625" style="658" customWidth="1"/>
    <col min="1795" max="1795" width="14.5703125" style="658" customWidth="1"/>
    <col min="1796" max="1796" width="11.42578125" style="658" customWidth="1"/>
    <col min="1797" max="1797" width="18.28515625" style="658" customWidth="1"/>
    <col min="1798" max="1798" width="14.5703125" style="658" customWidth="1"/>
    <col min="1799" max="1799" width="11.28515625" style="658" customWidth="1"/>
    <col min="1800" max="1800" width="18.28515625" style="658" customWidth="1"/>
    <col min="1801" max="1801" width="14.5703125" style="658" customWidth="1"/>
    <col min="1802" max="1802" width="11.28515625" style="658" customWidth="1"/>
    <col min="1803" max="1803" width="18.28515625" style="658" customWidth="1"/>
    <col min="1804" max="1804" width="14.5703125" style="658" customWidth="1"/>
    <col min="1805" max="1805" width="11.28515625" style="658" customWidth="1"/>
    <col min="1806" max="1806" width="18.28515625" style="658" customWidth="1"/>
    <col min="1807" max="1807" width="14.5703125" style="658" customWidth="1"/>
    <col min="1808" max="1808" width="11.42578125" style="658" customWidth="1"/>
    <col min="1809" max="2048" width="9.140625" style="658"/>
    <col min="2049" max="2049" width="64.140625" style="658" customWidth="1"/>
    <col min="2050" max="2050" width="18.28515625" style="658" customWidth="1"/>
    <col min="2051" max="2051" width="14.5703125" style="658" customWidth="1"/>
    <col min="2052" max="2052" width="11.42578125" style="658" customWidth="1"/>
    <col min="2053" max="2053" width="18.28515625" style="658" customWidth="1"/>
    <col min="2054" max="2054" width="14.5703125" style="658" customWidth="1"/>
    <col min="2055" max="2055" width="11.28515625" style="658" customWidth="1"/>
    <col min="2056" max="2056" width="18.28515625" style="658" customWidth="1"/>
    <col min="2057" max="2057" width="14.5703125" style="658" customWidth="1"/>
    <col min="2058" max="2058" width="11.28515625" style="658" customWidth="1"/>
    <col min="2059" max="2059" width="18.28515625" style="658" customWidth="1"/>
    <col min="2060" max="2060" width="14.5703125" style="658" customWidth="1"/>
    <col min="2061" max="2061" width="11.28515625" style="658" customWidth="1"/>
    <col min="2062" max="2062" width="18.28515625" style="658" customWidth="1"/>
    <col min="2063" max="2063" width="14.5703125" style="658" customWidth="1"/>
    <col min="2064" max="2064" width="11.42578125" style="658" customWidth="1"/>
    <col min="2065" max="2304" width="9.140625" style="658"/>
    <col min="2305" max="2305" width="64.140625" style="658" customWidth="1"/>
    <col min="2306" max="2306" width="18.28515625" style="658" customWidth="1"/>
    <col min="2307" max="2307" width="14.5703125" style="658" customWidth="1"/>
    <col min="2308" max="2308" width="11.42578125" style="658" customWidth="1"/>
    <col min="2309" max="2309" width="18.28515625" style="658" customWidth="1"/>
    <col min="2310" max="2310" width="14.5703125" style="658" customWidth="1"/>
    <col min="2311" max="2311" width="11.28515625" style="658" customWidth="1"/>
    <col min="2312" max="2312" width="18.28515625" style="658" customWidth="1"/>
    <col min="2313" max="2313" width="14.5703125" style="658" customWidth="1"/>
    <col min="2314" max="2314" width="11.28515625" style="658" customWidth="1"/>
    <col min="2315" max="2315" width="18.28515625" style="658" customWidth="1"/>
    <col min="2316" max="2316" width="14.5703125" style="658" customWidth="1"/>
    <col min="2317" max="2317" width="11.28515625" style="658" customWidth="1"/>
    <col min="2318" max="2318" width="18.28515625" style="658" customWidth="1"/>
    <col min="2319" max="2319" width="14.5703125" style="658" customWidth="1"/>
    <col min="2320" max="2320" width="11.42578125" style="658" customWidth="1"/>
    <col min="2321" max="2560" width="9.140625" style="658"/>
    <col min="2561" max="2561" width="64.140625" style="658" customWidth="1"/>
    <col min="2562" max="2562" width="18.28515625" style="658" customWidth="1"/>
    <col min="2563" max="2563" width="14.5703125" style="658" customWidth="1"/>
    <col min="2564" max="2564" width="11.42578125" style="658" customWidth="1"/>
    <col min="2565" max="2565" width="18.28515625" style="658" customWidth="1"/>
    <col min="2566" max="2566" width="14.5703125" style="658" customWidth="1"/>
    <col min="2567" max="2567" width="11.28515625" style="658" customWidth="1"/>
    <col min="2568" max="2568" width="18.28515625" style="658" customWidth="1"/>
    <col min="2569" max="2569" width="14.5703125" style="658" customWidth="1"/>
    <col min="2570" max="2570" width="11.28515625" style="658" customWidth="1"/>
    <col min="2571" max="2571" width="18.28515625" style="658" customWidth="1"/>
    <col min="2572" max="2572" width="14.5703125" style="658" customWidth="1"/>
    <col min="2573" max="2573" width="11.28515625" style="658" customWidth="1"/>
    <col min="2574" max="2574" width="18.28515625" style="658" customWidth="1"/>
    <col min="2575" max="2575" width="14.5703125" style="658" customWidth="1"/>
    <col min="2576" max="2576" width="11.42578125" style="658" customWidth="1"/>
    <col min="2577" max="2816" width="9.140625" style="658"/>
    <col min="2817" max="2817" width="64.140625" style="658" customWidth="1"/>
    <col min="2818" max="2818" width="18.28515625" style="658" customWidth="1"/>
    <col min="2819" max="2819" width="14.5703125" style="658" customWidth="1"/>
    <col min="2820" max="2820" width="11.42578125" style="658" customWidth="1"/>
    <col min="2821" max="2821" width="18.28515625" style="658" customWidth="1"/>
    <col min="2822" max="2822" width="14.5703125" style="658" customWidth="1"/>
    <col min="2823" max="2823" width="11.28515625" style="658" customWidth="1"/>
    <col min="2824" max="2824" width="18.28515625" style="658" customWidth="1"/>
    <col min="2825" max="2825" width="14.5703125" style="658" customWidth="1"/>
    <col min="2826" max="2826" width="11.28515625" style="658" customWidth="1"/>
    <col min="2827" max="2827" width="18.28515625" style="658" customWidth="1"/>
    <col min="2828" max="2828" width="14.5703125" style="658" customWidth="1"/>
    <col min="2829" max="2829" width="11.28515625" style="658" customWidth="1"/>
    <col min="2830" max="2830" width="18.28515625" style="658" customWidth="1"/>
    <col min="2831" max="2831" width="14.5703125" style="658" customWidth="1"/>
    <col min="2832" max="2832" width="11.42578125" style="658" customWidth="1"/>
    <col min="2833" max="3072" width="9.140625" style="658"/>
    <col min="3073" max="3073" width="64.140625" style="658" customWidth="1"/>
    <col min="3074" max="3074" width="18.28515625" style="658" customWidth="1"/>
    <col min="3075" max="3075" width="14.5703125" style="658" customWidth="1"/>
    <col min="3076" max="3076" width="11.42578125" style="658" customWidth="1"/>
    <col min="3077" max="3077" width="18.28515625" style="658" customWidth="1"/>
    <col min="3078" max="3078" width="14.5703125" style="658" customWidth="1"/>
    <col min="3079" max="3079" width="11.28515625" style="658" customWidth="1"/>
    <col min="3080" max="3080" width="18.28515625" style="658" customWidth="1"/>
    <col min="3081" max="3081" width="14.5703125" style="658" customWidth="1"/>
    <col min="3082" max="3082" width="11.28515625" style="658" customWidth="1"/>
    <col min="3083" max="3083" width="18.28515625" style="658" customWidth="1"/>
    <col min="3084" max="3084" width="14.5703125" style="658" customWidth="1"/>
    <col min="3085" max="3085" width="11.28515625" style="658" customWidth="1"/>
    <col min="3086" max="3086" width="18.28515625" style="658" customWidth="1"/>
    <col min="3087" max="3087" width="14.5703125" style="658" customWidth="1"/>
    <col min="3088" max="3088" width="11.42578125" style="658" customWidth="1"/>
    <col min="3089" max="3328" width="9.140625" style="658"/>
    <col min="3329" max="3329" width="64.140625" style="658" customWidth="1"/>
    <col min="3330" max="3330" width="18.28515625" style="658" customWidth="1"/>
    <col min="3331" max="3331" width="14.5703125" style="658" customWidth="1"/>
    <col min="3332" max="3332" width="11.42578125" style="658" customWidth="1"/>
    <col min="3333" max="3333" width="18.28515625" style="658" customWidth="1"/>
    <col min="3334" max="3334" width="14.5703125" style="658" customWidth="1"/>
    <col min="3335" max="3335" width="11.28515625" style="658" customWidth="1"/>
    <col min="3336" max="3336" width="18.28515625" style="658" customWidth="1"/>
    <col min="3337" max="3337" width="14.5703125" style="658" customWidth="1"/>
    <col min="3338" max="3338" width="11.28515625" style="658" customWidth="1"/>
    <col min="3339" max="3339" width="18.28515625" style="658" customWidth="1"/>
    <col min="3340" max="3340" width="14.5703125" style="658" customWidth="1"/>
    <col min="3341" max="3341" width="11.28515625" style="658" customWidth="1"/>
    <col min="3342" max="3342" width="18.28515625" style="658" customWidth="1"/>
    <col min="3343" max="3343" width="14.5703125" style="658" customWidth="1"/>
    <col min="3344" max="3344" width="11.42578125" style="658" customWidth="1"/>
    <col min="3345" max="3584" width="9.140625" style="658"/>
    <col min="3585" max="3585" width="64.140625" style="658" customWidth="1"/>
    <col min="3586" max="3586" width="18.28515625" style="658" customWidth="1"/>
    <col min="3587" max="3587" width="14.5703125" style="658" customWidth="1"/>
    <col min="3588" max="3588" width="11.42578125" style="658" customWidth="1"/>
    <col min="3589" max="3589" width="18.28515625" style="658" customWidth="1"/>
    <col min="3590" max="3590" width="14.5703125" style="658" customWidth="1"/>
    <col min="3591" max="3591" width="11.28515625" style="658" customWidth="1"/>
    <col min="3592" max="3592" width="18.28515625" style="658" customWidth="1"/>
    <col min="3593" max="3593" width="14.5703125" style="658" customWidth="1"/>
    <col min="3594" max="3594" width="11.28515625" style="658" customWidth="1"/>
    <col min="3595" max="3595" width="18.28515625" style="658" customWidth="1"/>
    <col min="3596" max="3596" width="14.5703125" style="658" customWidth="1"/>
    <col min="3597" max="3597" width="11.28515625" style="658" customWidth="1"/>
    <col min="3598" max="3598" width="18.28515625" style="658" customWidth="1"/>
    <col min="3599" max="3599" width="14.5703125" style="658" customWidth="1"/>
    <col min="3600" max="3600" width="11.42578125" style="658" customWidth="1"/>
    <col min="3601" max="3840" width="9.140625" style="658"/>
    <col min="3841" max="3841" width="64.140625" style="658" customWidth="1"/>
    <col min="3842" max="3842" width="18.28515625" style="658" customWidth="1"/>
    <col min="3843" max="3843" width="14.5703125" style="658" customWidth="1"/>
    <col min="3844" max="3844" width="11.42578125" style="658" customWidth="1"/>
    <col min="3845" max="3845" width="18.28515625" style="658" customWidth="1"/>
    <col min="3846" max="3846" width="14.5703125" style="658" customWidth="1"/>
    <col min="3847" max="3847" width="11.28515625" style="658" customWidth="1"/>
    <col min="3848" max="3848" width="18.28515625" style="658" customWidth="1"/>
    <col min="3849" max="3849" width="14.5703125" style="658" customWidth="1"/>
    <col min="3850" max="3850" width="11.28515625" style="658" customWidth="1"/>
    <col min="3851" max="3851" width="18.28515625" style="658" customWidth="1"/>
    <col min="3852" max="3852" width="14.5703125" style="658" customWidth="1"/>
    <col min="3853" max="3853" width="11.28515625" style="658" customWidth="1"/>
    <col min="3854" max="3854" width="18.28515625" style="658" customWidth="1"/>
    <col min="3855" max="3855" width="14.5703125" style="658" customWidth="1"/>
    <col min="3856" max="3856" width="11.42578125" style="658" customWidth="1"/>
    <col min="3857" max="4096" width="9.140625" style="658"/>
    <col min="4097" max="4097" width="64.140625" style="658" customWidth="1"/>
    <col min="4098" max="4098" width="18.28515625" style="658" customWidth="1"/>
    <col min="4099" max="4099" width="14.5703125" style="658" customWidth="1"/>
    <col min="4100" max="4100" width="11.42578125" style="658" customWidth="1"/>
    <col min="4101" max="4101" width="18.28515625" style="658" customWidth="1"/>
    <col min="4102" max="4102" width="14.5703125" style="658" customWidth="1"/>
    <col min="4103" max="4103" width="11.28515625" style="658" customWidth="1"/>
    <col min="4104" max="4104" width="18.28515625" style="658" customWidth="1"/>
    <col min="4105" max="4105" width="14.5703125" style="658" customWidth="1"/>
    <col min="4106" max="4106" width="11.28515625" style="658" customWidth="1"/>
    <col min="4107" max="4107" width="18.28515625" style="658" customWidth="1"/>
    <col min="4108" max="4108" width="14.5703125" style="658" customWidth="1"/>
    <col min="4109" max="4109" width="11.28515625" style="658" customWidth="1"/>
    <col min="4110" max="4110" width="18.28515625" style="658" customWidth="1"/>
    <col min="4111" max="4111" width="14.5703125" style="658" customWidth="1"/>
    <col min="4112" max="4112" width="11.42578125" style="658" customWidth="1"/>
    <col min="4113" max="4352" width="9.140625" style="658"/>
    <col min="4353" max="4353" width="64.140625" style="658" customWidth="1"/>
    <col min="4354" max="4354" width="18.28515625" style="658" customWidth="1"/>
    <col min="4355" max="4355" width="14.5703125" style="658" customWidth="1"/>
    <col min="4356" max="4356" width="11.42578125" style="658" customWidth="1"/>
    <col min="4357" max="4357" width="18.28515625" style="658" customWidth="1"/>
    <col min="4358" max="4358" width="14.5703125" style="658" customWidth="1"/>
    <col min="4359" max="4359" width="11.28515625" style="658" customWidth="1"/>
    <col min="4360" max="4360" width="18.28515625" style="658" customWidth="1"/>
    <col min="4361" max="4361" width="14.5703125" style="658" customWidth="1"/>
    <col min="4362" max="4362" width="11.28515625" style="658" customWidth="1"/>
    <col min="4363" max="4363" width="18.28515625" style="658" customWidth="1"/>
    <col min="4364" max="4364" width="14.5703125" style="658" customWidth="1"/>
    <col min="4365" max="4365" width="11.28515625" style="658" customWidth="1"/>
    <col min="4366" max="4366" width="18.28515625" style="658" customWidth="1"/>
    <col min="4367" max="4367" width="14.5703125" style="658" customWidth="1"/>
    <col min="4368" max="4368" width="11.42578125" style="658" customWidth="1"/>
    <col min="4369" max="4608" width="9.140625" style="658"/>
    <col min="4609" max="4609" width="64.140625" style="658" customWidth="1"/>
    <col min="4610" max="4610" width="18.28515625" style="658" customWidth="1"/>
    <col min="4611" max="4611" width="14.5703125" style="658" customWidth="1"/>
    <col min="4612" max="4612" width="11.42578125" style="658" customWidth="1"/>
    <col min="4613" max="4613" width="18.28515625" style="658" customWidth="1"/>
    <col min="4614" max="4614" width="14.5703125" style="658" customWidth="1"/>
    <col min="4615" max="4615" width="11.28515625" style="658" customWidth="1"/>
    <col min="4616" max="4616" width="18.28515625" style="658" customWidth="1"/>
    <col min="4617" max="4617" width="14.5703125" style="658" customWidth="1"/>
    <col min="4618" max="4618" width="11.28515625" style="658" customWidth="1"/>
    <col min="4619" max="4619" width="18.28515625" style="658" customWidth="1"/>
    <col min="4620" max="4620" width="14.5703125" style="658" customWidth="1"/>
    <col min="4621" max="4621" width="11.28515625" style="658" customWidth="1"/>
    <col min="4622" max="4622" width="18.28515625" style="658" customWidth="1"/>
    <col min="4623" max="4623" width="14.5703125" style="658" customWidth="1"/>
    <col min="4624" max="4624" width="11.42578125" style="658" customWidth="1"/>
    <col min="4625" max="4864" width="9.140625" style="658"/>
    <col min="4865" max="4865" width="64.140625" style="658" customWidth="1"/>
    <col min="4866" max="4866" width="18.28515625" style="658" customWidth="1"/>
    <col min="4867" max="4867" width="14.5703125" style="658" customWidth="1"/>
    <col min="4868" max="4868" width="11.42578125" style="658" customWidth="1"/>
    <col min="4869" max="4869" width="18.28515625" style="658" customWidth="1"/>
    <col min="4870" max="4870" width="14.5703125" style="658" customWidth="1"/>
    <col min="4871" max="4871" width="11.28515625" style="658" customWidth="1"/>
    <col min="4872" max="4872" width="18.28515625" style="658" customWidth="1"/>
    <col min="4873" max="4873" width="14.5703125" style="658" customWidth="1"/>
    <col min="4874" max="4874" width="11.28515625" style="658" customWidth="1"/>
    <col min="4875" max="4875" width="18.28515625" style="658" customWidth="1"/>
    <col min="4876" max="4876" width="14.5703125" style="658" customWidth="1"/>
    <col min="4877" max="4877" width="11.28515625" style="658" customWidth="1"/>
    <col min="4878" max="4878" width="18.28515625" style="658" customWidth="1"/>
    <col min="4879" max="4879" width="14.5703125" style="658" customWidth="1"/>
    <col min="4880" max="4880" width="11.42578125" style="658" customWidth="1"/>
    <col min="4881" max="5120" width="9.140625" style="658"/>
    <col min="5121" max="5121" width="64.140625" style="658" customWidth="1"/>
    <col min="5122" max="5122" width="18.28515625" style="658" customWidth="1"/>
    <col min="5123" max="5123" width="14.5703125" style="658" customWidth="1"/>
    <col min="5124" max="5124" width="11.42578125" style="658" customWidth="1"/>
    <col min="5125" max="5125" width="18.28515625" style="658" customWidth="1"/>
    <col min="5126" max="5126" width="14.5703125" style="658" customWidth="1"/>
    <col min="5127" max="5127" width="11.28515625" style="658" customWidth="1"/>
    <col min="5128" max="5128" width="18.28515625" style="658" customWidth="1"/>
    <col min="5129" max="5129" width="14.5703125" style="658" customWidth="1"/>
    <col min="5130" max="5130" width="11.28515625" style="658" customWidth="1"/>
    <col min="5131" max="5131" width="18.28515625" style="658" customWidth="1"/>
    <col min="5132" max="5132" width="14.5703125" style="658" customWidth="1"/>
    <col min="5133" max="5133" width="11.28515625" style="658" customWidth="1"/>
    <col min="5134" max="5134" width="18.28515625" style="658" customWidth="1"/>
    <col min="5135" max="5135" width="14.5703125" style="658" customWidth="1"/>
    <col min="5136" max="5136" width="11.42578125" style="658" customWidth="1"/>
    <col min="5137" max="5376" width="9.140625" style="658"/>
    <col min="5377" max="5377" width="64.140625" style="658" customWidth="1"/>
    <col min="5378" max="5378" width="18.28515625" style="658" customWidth="1"/>
    <col min="5379" max="5379" width="14.5703125" style="658" customWidth="1"/>
    <col min="5380" max="5380" width="11.42578125" style="658" customWidth="1"/>
    <col min="5381" max="5381" width="18.28515625" style="658" customWidth="1"/>
    <col min="5382" max="5382" width="14.5703125" style="658" customWidth="1"/>
    <col min="5383" max="5383" width="11.28515625" style="658" customWidth="1"/>
    <col min="5384" max="5384" width="18.28515625" style="658" customWidth="1"/>
    <col min="5385" max="5385" width="14.5703125" style="658" customWidth="1"/>
    <col min="5386" max="5386" width="11.28515625" style="658" customWidth="1"/>
    <col min="5387" max="5387" width="18.28515625" style="658" customWidth="1"/>
    <col min="5388" max="5388" width="14.5703125" style="658" customWidth="1"/>
    <col min="5389" max="5389" width="11.28515625" style="658" customWidth="1"/>
    <col min="5390" max="5390" width="18.28515625" style="658" customWidth="1"/>
    <col min="5391" max="5391" width="14.5703125" style="658" customWidth="1"/>
    <col min="5392" max="5392" width="11.42578125" style="658" customWidth="1"/>
    <col min="5393" max="5632" width="9.140625" style="658"/>
    <col min="5633" max="5633" width="64.140625" style="658" customWidth="1"/>
    <col min="5634" max="5634" width="18.28515625" style="658" customWidth="1"/>
    <col min="5635" max="5635" width="14.5703125" style="658" customWidth="1"/>
    <col min="5636" max="5636" width="11.42578125" style="658" customWidth="1"/>
    <col min="5637" max="5637" width="18.28515625" style="658" customWidth="1"/>
    <col min="5638" max="5638" width="14.5703125" style="658" customWidth="1"/>
    <col min="5639" max="5639" width="11.28515625" style="658" customWidth="1"/>
    <col min="5640" max="5640" width="18.28515625" style="658" customWidth="1"/>
    <col min="5641" max="5641" width="14.5703125" style="658" customWidth="1"/>
    <col min="5642" max="5642" width="11.28515625" style="658" customWidth="1"/>
    <col min="5643" max="5643" width="18.28515625" style="658" customWidth="1"/>
    <col min="5644" max="5644" width="14.5703125" style="658" customWidth="1"/>
    <col min="5645" max="5645" width="11.28515625" style="658" customWidth="1"/>
    <col min="5646" max="5646" width="18.28515625" style="658" customWidth="1"/>
    <col min="5647" max="5647" width="14.5703125" style="658" customWidth="1"/>
    <col min="5648" max="5648" width="11.42578125" style="658" customWidth="1"/>
    <col min="5649" max="5888" width="9.140625" style="658"/>
    <col min="5889" max="5889" width="64.140625" style="658" customWidth="1"/>
    <col min="5890" max="5890" width="18.28515625" style="658" customWidth="1"/>
    <col min="5891" max="5891" width="14.5703125" style="658" customWidth="1"/>
    <col min="5892" max="5892" width="11.42578125" style="658" customWidth="1"/>
    <col min="5893" max="5893" width="18.28515625" style="658" customWidth="1"/>
    <col min="5894" max="5894" width="14.5703125" style="658" customWidth="1"/>
    <col min="5895" max="5895" width="11.28515625" style="658" customWidth="1"/>
    <col min="5896" max="5896" width="18.28515625" style="658" customWidth="1"/>
    <col min="5897" max="5897" width="14.5703125" style="658" customWidth="1"/>
    <col min="5898" max="5898" width="11.28515625" style="658" customWidth="1"/>
    <col min="5899" max="5899" width="18.28515625" style="658" customWidth="1"/>
    <col min="5900" max="5900" width="14.5703125" style="658" customWidth="1"/>
    <col min="5901" max="5901" width="11.28515625" style="658" customWidth="1"/>
    <col min="5902" max="5902" width="18.28515625" style="658" customWidth="1"/>
    <col min="5903" max="5903" width="14.5703125" style="658" customWidth="1"/>
    <col min="5904" max="5904" width="11.42578125" style="658" customWidth="1"/>
    <col min="5905" max="6144" width="9.140625" style="658"/>
    <col min="6145" max="6145" width="64.140625" style="658" customWidth="1"/>
    <col min="6146" max="6146" width="18.28515625" style="658" customWidth="1"/>
    <col min="6147" max="6147" width="14.5703125" style="658" customWidth="1"/>
    <col min="6148" max="6148" width="11.42578125" style="658" customWidth="1"/>
    <col min="6149" max="6149" width="18.28515625" style="658" customWidth="1"/>
    <col min="6150" max="6150" width="14.5703125" style="658" customWidth="1"/>
    <col min="6151" max="6151" width="11.28515625" style="658" customWidth="1"/>
    <col min="6152" max="6152" width="18.28515625" style="658" customWidth="1"/>
    <col min="6153" max="6153" width="14.5703125" style="658" customWidth="1"/>
    <col min="6154" max="6154" width="11.28515625" style="658" customWidth="1"/>
    <col min="6155" max="6155" width="18.28515625" style="658" customWidth="1"/>
    <col min="6156" max="6156" width="14.5703125" style="658" customWidth="1"/>
    <col min="6157" max="6157" width="11.28515625" style="658" customWidth="1"/>
    <col min="6158" max="6158" width="18.28515625" style="658" customWidth="1"/>
    <col min="6159" max="6159" width="14.5703125" style="658" customWidth="1"/>
    <col min="6160" max="6160" width="11.42578125" style="658" customWidth="1"/>
    <col min="6161" max="6400" width="9.140625" style="658"/>
    <col min="6401" max="6401" width="64.140625" style="658" customWidth="1"/>
    <col min="6402" max="6402" width="18.28515625" style="658" customWidth="1"/>
    <col min="6403" max="6403" width="14.5703125" style="658" customWidth="1"/>
    <col min="6404" max="6404" width="11.42578125" style="658" customWidth="1"/>
    <col min="6405" max="6405" width="18.28515625" style="658" customWidth="1"/>
    <col min="6406" max="6406" width="14.5703125" style="658" customWidth="1"/>
    <col min="6407" max="6407" width="11.28515625" style="658" customWidth="1"/>
    <col min="6408" max="6408" width="18.28515625" style="658" customWidth="1"/>
    <col min="6409" max="6409" width="14.5703125" style="658" customWidth="1"/>
    <col min="6410" max="6410" width="11.28515625" style="658" customWidth="1"/>
    <col min="6411" max="6411" width="18.28515625" style="658" customWidth="1"/>
    <col min="6412" max="6412" width="14.5703125" style="658" customWidth="1"/>
    <col min="6413" max="6413" width="11.28515625" style="658" customWidth="1"/>
    <col min="6414" max="6414" width="18.28515625" style="658" customWidth="1"/>
    <col min="6415" max="6415" width="14.5703125" style="658" customWidth="1"/>
    <col min="6416" max="6416" width="11.42578125" style="658" customWidth="1"/>
    <col min="6417" max="6656" width="9.140625" style="658"/>
    <col min="6657" max="6657" width="64.140625" style="658" customWidth="1"/>
    <col min="6658" max="6658" width="18.28515625" style="658" customWidth="1"/>
    <col min="6659" max="6659" width="14.5703125" style="658" customWidth="1"/>
    <col min="6660" max="6660" width="11.42578125" style="658" customWidth="1"/>
    <col min="6661" max="6661" width="18.28515625" style="658" customWidth="1"/>
    <col min="6662" max="6662" width="14.5703125" style="658" customWidth="1"/>
    <col min="6663" max="6663" width="11.28515625" style="658" customWidth="1"/>
    <col min="6664" max="6664" width="18.28515625" style="658" customWidth="1"/>
    <col min="6665" max="6665" width="14.5703125" style="658" customWidth="1"/>
    <col min="6666" max="6666" width="11.28515625" style="658" customWidth="1"/>
    <col min="6667" max="6667" width="18.28515625" style="658" customWidth="1"/>
    <col min="6668" max="6668" width="14.5703125" style="658" customWidth="1"/>
    <col min="6669" max="6669" width="11.28515625" style="658" customWidth="1"/>
    <col min="6670" max="6670" width="18.28515625" style="658" customWidth="1"/>
    <col min="6671" max="6671" width="14.5703125" style="658" customWidth="1"/>
    <col min="6672" max="6672" width="11.42578125" style="658" customWidth="1"/>
    <col min="6673" max="6912" width="9.140625" style="658"/>
    <col min="6913" max="6913" width="64.140625" style="658" customWidth="1"/>
    <col min="6914" max="6914" width="18.28515625" style="658" customWidth="1"/>
    <col min="6915" max="6915" width="14.5703125" style="658" customWidth="1"/>
    <col min="6916" max="6916" width="11.42578125" style="658" customWidth="1"/>
    <col min="6917" max="6917" width="18.28515625" style="658" customWidth="1"/>
    <col min="6918" max="6918" width="14.5703125" style="658" customWidth="1"/>
    <col min="6919" max="6919" width="11.28515625" style="658" customWidth="1"/>
    <col min="6920" max="6920" width="18.28515625" style="658" customWidth="1"/>
    <col min="6921" max="6921" width="14.5703125" style="658" customWidth="1"/>
    <col min="6922" max="6922" width="11.28515625" style="658" customWidth="1"/>
    <col min="6923" max="6923" width="18.28515625" style="658" customWidth="1"/>
    <col min="6924" max="6924" width="14.5703125" style="658" customWidth="1"/>
    <col min="6925" max="6925" width="11.28515625" style="658" customWidth="1"/>
    <col min="6926" max="6926" width="18.28515625" style="658" customWidth="1"/>
    <col min="6927" max="6927" width="14.5703125" style="658" customWidth="1"/>
    <col min="6928" max="6928" width="11.42578125" style="658" customWidth="1"/>
    <col min="6929" max="7168" width="9.140625" style="658"/>
    <col min="7169" max="7169" width="64.140625" style="658" customWidth="1"/>
    <col min="7170" max="7170" width="18.28515625" style="658" customWidth="1"/>
    <col min="7171" max="7171" width="14.5703125" style="658" customWidth="1"/>
    <col min="7172" max="7172" width="11.42578125" style="658" customWidth="1"/>
    <col min="7173" max="7173" width="18.28515625" style="658" customWidth="1"/>
    <col min="7174" max="7174" width="14.5703125" style="658" customWidth="1"/>
    <col min="7175" max="7175" width="11.28515625" style="658" customWidth="1"/>
    <col min="7176" max="7176" width="18.28515625" style="658" customWidth="1"/>
    <col min="7177" max="7177" width="14.5703125" style="658" customWidth="1"/>
    <col min="7178" max="7178" width="11.28515625" style="658" customWidth="1"/>
    <col min="7179" max="7179" width="18.28515625" style="658" customWidth="1"/>
    <col min="7180" max="7180" width="14.5703125" style="658" customWidth="1"/>
    <col min="7181" max="7181" width="11.28515625" style="658" customWidth="1"/>
    <col min="7182" max="7182" width="18.28515625" style="658" customWidth="1"/>
    <col min="7183" max="7183" width="14.5703125" style="658" customWidth="1"/>
    <col min="7184" max="7184" width="11.42578125" style="658" customWidth="1"/>
    <col min="7185" max="7424" width="9.140625" style="658"/>
    <col min="7425" max="7425" width="64.140625" style="658" customWidth="1"/>
    <col min="7426" max="7426" width="18.28515625" style="658" customWidth="1"/>
    <col min="7427" max="7427" width="14.5703125" style="658" customWidth="1"/>
    <col min="7428" max="7428" width="11.42578125" style="658" customWidth="1"/>
    <col min="7429" max="7429" width="18.28515625" style="658" customWidth="1"/>
    <col min="7430" max="7430" width="14.5703125" style="658" customWidth="1"/>
    <col min="7431" max="7431" width="11.28515625" style="658" customWidth="1"/>
    <col min="7432" max="7432" width="18.28515625" style="658" customWidth="1"/>
    <col min="7433" max="7433" width="14.5703125" style="658" customWidth="1"/>
    <col min="7434" max="7434" width="11.28515625" style="658" customWidth="1"/>
    <col min="7435" max="7435" width="18.28515625" style="658" customWidth="1"/>
    <col min="7436" max="7436" width="14.5703125" style="658" customWidth="1"/>
    <col min="7437" max="7437" width="11.28515625" style="658" customWidth="1"/>
    <col min="7438" max="7438" width="18.28515625" style="658" customWidth="1"/>
    <col min="7439" max="7439" width="14.5703125" style="658" customWidth="1"/>
    <col min="7440" max="7440" width="11.42578125" style="658" customWidth="1"/>
    <col min="7441" max="7680" width="9.140625" style="658"/>
    <col min="7681" max="7681" width="64.140625" style="658" customWidth="1"/>
    <col min="7682" max="7682" width="18.28515625" style="658" customWidth="1"/>
    <col min="7683" max="7683" width="14.5703125" style="658" customWidth="1"/>
    <col min="7684" max="7684" width="11.42578125" style="658" customWidth="1"/>
    <col min="7685" max="7685" width="18.28515625" style="658" customWidth="1"/>
    <col min="7686" max="7686" width="14.5703125" style="658" customWidth="1"/>
    <col min="7687" max="7687" width="11.28515625" style="658" customWidth="1"/>
    <col min="7688" max="7688" width="18.28515625" style="658" customWidth="1"/>
    <col min="7689" max="7689" width="14.5703125" style="658" customWidth="1"/>
    <col min="7690" max="7690" width="11.28515625" style="658" customWidth="1"/>
    <col min="7691" max="7691" width="18.28515625" style="658" customWidth="1"/>
    <col min="7692" max="7692" width="14.5703125" style="658" customWidth="1"/>
    <col min="7693" max="7693" width="11.28515625" style="658" customWidth="1"/>
    <col min="7694" max="7694" width="18.28515625" style="658" customWidth="1"/>
    <col min="7695" max="7695" width="14.5703125" style="658" customWidth="1"/>
    <col min="7696" max="7696" width="11.42578125" style="658" customWidth="1"/>
    <col min="7697" max="7936" width="9.140625" style="658"/>
    <col min="7937" max="7937" width="64.140625" style="658" customWidth="1"/>
    <col min="7938" max="7938" width="18.28515625" style="658" customWidth="1"/>
    <col min="7939" max="7939" width="14.5703125" style="658" customWidth="1"/>
    <col min="7940" max="7940" width="11.42578125" style="658" customWidth="1"/>
    <col min="7941" max="7941" width="18.28515625" style="658" customWidth="1"/>
    <col min="7942" max="7942" width="14.5703125" style="658" customWidth="1"/>
    <col min="7943" max="7943" width="11.28515625" style="658" customWidth="1"/>
    <col min="7944" max="7944" width="18.28515625" style="658" customWidth="1"/>
    <col min="7945" max="7945" width="14.5703125" style="658" customWidth="1"/>
    <col min="7946" max="7946" width="11.28515625" style="658" customWidth="1"/>
    <col min="7947" max="7947" width="18.28515625" style="658" customWidth="1"/>
    <col min="7948" max="7948" width="14.5703125" style="658" customWidth="1"/>
    <col min="7949" max="7949" width="11.28515625" style="658" customWidth="1"/>
    <col min="7950" max="7950" width="18.28515625" style="658" customWidth="1"/>
    <col min="7951" max="7951" width="14.5703125" style="658" customWidth="1"/>
    <col min="7952" max="7952" width="11.42578125" style="658" customWidth="1"/>
    <col min="7953" max="8192" width="9.140625" style="658"/>
    <col min="8193" max="8193" width="64.140625" style="658" customWidth="1"/>
    <col min="8194" max="8194" width="18.28515625" style="658" customWidth="1"/>
    <col min="8195" max="8195" width="14.5703125" style="658" customWidth="1"/>
    <col min="8196" max="8196" width="11.42578125" style="658" customWidth="1"/>
    <col min="8197" max="8197" width="18.28515625" style="658" customWidth="1"/>
    <col min="8198" max="8198" width="14.5703125" style="658" customWidth="1"/>
    <col min="8199" max="8199" width="11.28515625" style="658" customWidth="1"/>
    <col min="8200" max="8200" width="18.28515625" style="658" customWidth="1"/>
    <col min="8201" max="8201" width="14.5703125" style="658" customWidth="1"/>
    <col min="8202" max="8202" width="11.28515625" style="658" customWidth="1"/>
    <col min="8203" max="8203" width="18.28515625" style="658" customWidth="1"/>
    <col min="8204" max="8204" width="14.5703125" style="658" customWidth="1"/>
    <col min="8205" max="8205" width="11.28515625" style="658" customWidth="1"/>
    <col min="8206" max="8206" width="18.28515625" style="658" customWidth="1"/>
    <col min="8207" max="8207" width="14.5703125" style="658" customWidth="1"/>
    <col min="8208" max="8208" width="11.42578125" style="658" customWidth="1"/>
    <col min="8209" max="8448" width="9.140625" style="658"/>
    <col min="8449" max="8449" width="64.140625" style="658" customWidth="1"/>
    <col min="8450" max="8450" width="18.28515625" style="658" customWidth="1"/>
    <col min="8451" max="8451" width="14.5703125" style="658" customWidth="1"/>
    <col min="8452" max="8452" width="11.42578125" style="658" customWidth="1"/>
    <col min="8453" max="8453" width="18.28515625" style="658" customWidth="1"/>
    <col min="8454" max="8454" width="14.5703125" style="658" customWidth="1"/>
    <col min="8455" max="8455" width="11.28515625" style="658" customWidth="1"/>
    <col min="8456" max="8456" width="18.28515625" style="658" customWidth="1"/>
    <col min="8457" max="8457" width="14.5703125" style="658" customWidth="1"/>
    <col min="8458" max="8458" width="11.28515625" style="658" customWidth="1"/>
    <col min="8459" max="8459" width="18.28515625" style="658" customWidth="1"/>
    <col min="8460" max="8460" width="14.5703125" style="658" customWidth="1"/>
    <col min="8461" max="8461" width="11.28515625" style="658" customWidth="1"/>
    <col min="8462" max="8462" width="18.28515625" style="658" customWidth="1"/>
    <col min="8463" max="8463" width="14.5703125" style="658" customWidth="1"/>
    <col min="8464" max="8464" width="11.42578125" style="658" customWidth="1"/>
    <col min="8465" max="8704" width="9.140625" style="658"/>
    <col min="8705" max="8705" width="64.140625" style="658" customWidth="1"/>
    <col min="8706" max="8706" width="18.28515625" style="658" customWidth="1"/>
    <col min="8707" max="8707" width="14.5703125" style="658" customWidth="1"/>
    <col min="8708" max="8708" width="11.42578125" style="658" customWidth="1"/>
    <col min="8709" max="8709" width="18.28515625" style="658" customWidth="1"/>
    <col min="8710" max="8710" width="14.5703125" style="658" customWidth="1"/>
    <col min="8711" max="8711" width="11.28515625" style="658" customWidth="1"/>
    <col min="8712" max="8712" width="18.28515625" style="658" customWidth="1"/>
    <col min="8713" max="8713" width="14.5703125" style="658" customWidth="1"/>
    <col min="8714" max="8714" width="11.28515625" style="658" customWidth="1"/>
    <col min="8715" max="8715" width="18.28515625" style="658" customWidth="1"/>
    <col min="8716" max="8716" width="14.5703125" style="658" customWidth="1"/>
    <col min="8717" max="8717" width="11.28515625" style="658" customWidth="1"/>
    <col min="8718" max="8718" width="18.28515625" style="658" customWidth="1"/>
    <col min="8719" max="8719" width="14.5703125" style="658" customWidth="1"/>
    <col min="8720" max="8720" width="11.42578125" style="658" customWidth="1"/>
    <col min="8721" max="8960" width="9.140625" style="658"/>
    <col min="8961" max="8961" width="64.140625" style="658" customWidth="1"/>
    <col min="8962" max="8962" width="18.28515625" style="658" customWidth="1"/>
    <col min="8963" max="8963" width="14.5703125" style="658" customWidth="1"/>
    <col min="8964" max="8964" width="11.42578125" style="658" customWidth="1"/>
    <col min="8965" max="8965" width="18.28515625" style="658" customWidth="1"/>
    <col min="8966" max="8966" width="14.5703125" style="658" customWidth="1"/>
    <col min="8967" max="8967" width="11.28515625" style="658" customWidth="1"/>
    <col min="8968" max="8968" width="18.28515625" style="658" customWidth="1"/>
    <col min="8969" max="8969" width="14.5703125" style="658" customWidth="1"/>
    <col min="8970" max="8970" width="11.28515625" style="658" customWidth="1"/>
    <col min="8971" max="8971" width="18.28515625" style="658" customWidth="1"/>
    <col min="8972" max="8972" width="14.5703125" style="658" customWidth="1"/>
    <col min="8973" max="8973" width="11.28515625" style="658" customWidth="1"/>
    <col min="8974" max="8974" width="18.28515625" style="658" customWidth="1"/>
    <col min="8975" max="8975" width="14.5703125" style="658" customWidth="1"/>
    <col min="8976" max="8976" width="11.42578125" style="658" customWidth="1"/>
    <col min="8977" max="9216" width="9.140625" style="658"/>
    <col min="9217" max="9217" width="64.140625" style="658" customWidth="1"/>
    <col min="9218" max="9218" width="18.28515625" style="658" customWidth="1"/>
    <col min="9219" max="9219" width="14.5703125" style="658" customWidth="1"/>
    <col min="9220" max="9220" width="11.42578125" style="658" customWidth="1"/>
    <col min="9221" max="9221" width="18.28515625" style="658" customWidth="1"/>
    <col min="9222" max="9222" width="14.5703125" style="658" customWidth="1"/>
    <col min="9223" max="9223" width="11.28515625" style="658" customWidth="1"/>
    <col min="9224" max="9224" width="18.28515625" style="658" customWidth="1"/>
    <col min="9225" max="9225" width="14.5703125" style="658" customWidth="1"/>
    <col min="9226" max="9226" width="11.28515625" style="658" customWidth="1"/>
    <col min="9227" max="9227" width="18.28515625" style="658" customWidth="1"/>
    <col min="9228" max="9228" width="14.5703125" style="658" customWidth="1"/>
    <col min="9229" max="9229" width="11.28515625" style="658" customWidth="1"/>
    <col min="9230" max="9230" width="18.28515625" style="658" customWidth="1"/>
    <col min="9231" max="9231" width="14.5703125" style="658" customWidth="1"/>
    <col min="9232" max="9232" width="11.42578125" style="658" customWidth="1"/>
    <col min="9233" max="9472" width="9.140625" style="658"/>
    <col min="9473" max="9473" width="64.140625" style="658" customWidth="1"/>
    <col min="9474" max="9474" width="18.28515625" style="658" customWidth="1"/>
    <col min="9475" max="9475" width="14.5703125" style="658" customWidth="1"/>
    <col min="9476" max="9476" width="11.42578125" style="658" customWidth="1"/>
    <col min="9477" max="9477" width="18.28515625" style="658" customWidth="1"/>
    <col min="9478" max="9478" width="14.5703125" style="658" customWidth="1"/>
    <col min="9479" max="9479" width="11.28515625" style="658" customWidth="1"/>
    <col min="9480" max="9480" width="18.28515625" style="658" customWidth="1"/>
    <col min="9481" max="9481" width="14.5703125" style="658" customWidth="1"/>
    <col min="9482" max="9482" width="11.28515625" style="658" customWidth="1"/>
    <col min="9483" max="9483" width="18.28515625" style="658" customWidth="1"/>
    <col min="9484" max="9484" width="14.5703125" style="658" customWidth="1"/>
    <col min="9485" max="9485" width="11.28515625" style="658" customWidth="1"/>
    <col min="9486" max="9486" width="18.28515625" style="658" customWidth="1"/>
    <col min="9487" max="9487" width="14.5703125" style="658" customWidth="1"/>
    <col min="9488" max="9488" width="11.42578125" style="658" customWidth="1"/>
    <col min="9489" max="9728" width="9.140625" style="658"/>
    <col min="9729" max="9729" width="64.140625" style="658" customWidth="1"/>
    <col min="9730" max="9730" width="18.28515625" style="658" customWidth="1"/>
    <col min="9731" max="9731" width="14.5703125" style="658" customWidth="1"/>
    <col min="9732" max="9732" width="11.42578125" style="658" customWidth="1"/>
    <col min="9733" max="9733" width="18.28515625" style="658" customWidth="1"/>
    <col min="9734" max="9734" width="14.5703125" style="658" customWidth="1"/>
    <col min="9735" max="9735" width="11.28515625" style="658" customWidth="1"/>
    <col min="9736" max="9736" width="18.28515625" style="658" customWidth="1"/>
    <col min="9737" max="9737" width="14.5703125" style="658" customWidth="1"/>
    <col min="9738" max="9738" width="11.28515625" style="658" customWidth="1"/>
    <col min="9739" max="9739" width="18.28515625" style="658" customWidth="1"/>
    <col min="9740" max="9740" width="14.5703125" style="658" customWidth="1"/>
    <col min="9741" max="9741" width="11.28515625" style="658" customWidth="1"/>
    <col min="9742" max="9742" width="18.28515625" style="658" customWidth="1"/>
    <col min="9743" max="9743" width="14.5703125" style="658" customWidth="1"/>
    <col min="9744" max="9744" width="11.42578125" style="658" customWidth="1"/>
    <col min="9745" max="9984" width="9.140625" style="658"/>
    <col min="9985" max="9985" width="64.140625" style="658" customWidth="1"/>
    <col min="9986" max="9986" width="18.28515625" style="658" customWidth="1"/>
    <col min="9987" max="9987" width="14.5703125" style="658" customWidth="1"/>
    <col min="9988" max="9988" width="11.42578125" style="658" customWidth="1"/>
    <col min="9989" max="9989" width="18.28515625" style="658" customWidth="1"/>
    <col min="9990" max="9990" width="14.5703125" style="658" customWidth="1"/>
    <col min="9991" max="9991" width="11.28515625" style="658" customWidth="1"/>
    <col min="9992" max="9992" width="18.28515625" style="658" customWidth="1"/>
    <col min="9993" max="9993" width="14.5703125" style="658" customWidth="1"/>
    <col min="9994" max="9994" width="11.28515625" style="658" customWidth="1"/>
    <col min="9995" max="9995" width="18.28515625" style="658" customWidth="1"/>
    <col min="9996" max="9996" width="14.5703125" style="658" customWidth="1"/>
    <col min="9997" max="9997" width="11.28515625" style="658" customWidth="1"/>
    <col min="9998" max="9998" width="18.28515625" style="658" customWidth="1"/>
    <col min="9999" max="9999" width="14.5703125" style="658" customWidth="1"/>
    <col min="10000" max="10000" width="11.42578125" style="658" customWidth="1"/>
    <col min="10001" max="10240" width="9.140625" style="658"/>
    <col min="10241" max="10241" width="64.140625" style="658" customWidth="1"/>
    <col min="10242" max="10242" width="18.28515625" style="658" customWidth="1"/>
    <col min="10243" max="10243" width="14.5703125" style="658" customWidth="1"/>
    <col min="10244" max="10244" width="11.42578125" style="658" customWidth="1"/>
    <col min="10245" max="10245" width="18.28515625" style="658" customWidth="1"/>
    <col min="10246" max="10246" width="14.5703125" style="658" customWidth="1"/>
    <col min="10247" max="10247" width="11.28515625" style="658" customWidth="1"/>
    <col min="10248" max="10248" width="18.28515625" style="658" customWidth="1"/>
    <col min="10249" max="10249" width="14.5703125" style="658" customWidth="1"/>
    <col min="10250" max="10250" width="11.28515625" style="658" customWidth="1"/>
    <col min="10251" max="10251" width="18.28515625" style="658" customWidth="1"/>
    <col min="10252" max="10252" width="14.5703125" style="658" customWidth="1"/>
    <col min="10253" max="10253" width="11.28515625" style="658" customWidth="1"/>
    <col min="10254" max="10254" width="18.28515625" style="658" customWidth="1"/>
    <col min="10255" max="10255" width="14.5703125" style="658" customWidth="1"/>
    <col min="10256" max="10256" width="11.42578125" style="658" customWidth="1"/>
    <col min="10257" max="10496" width="9.140625" style="658"/>
    <col min="10497" max="10497" width="64.140625" style="658" customWidth="1"/>
    <col min="10498" max="10498" width="18.28515625" style="658" customWidth="1"/>
    <col min="10499" max="10499" width="14.5703125" style="658" customWidth="1"/>
    <col min="10500" max="10500" width="11.42578125" style="658" customWidth="1"/>
    <col min="10501" max="10501" width="18.28515625" style="658" customWidth="1"/>
    <col min="10502" max="10502" width="14.5703125" style="658" customWidth="1"/>
    <col min="10503" max="10503" width="11.28515625" style="658" customWidth="1"/>
    <col min="10504" max="10504" width="18.28515625" style="658" customWidth="1"/>
    <col min="10505" max="10505" width="14.5703125" style="658" customWidth="1"/>
    <col min="10506" max="10506" width="11.28515625" style="658" customWidth="1"/>
    <col min="10507" max="10507" width="18.28515625" style="658" customWidth="1"/>
    <col min="10508" max="10508" width="14.5703125" style="658" customWidth="1"/>
    <col min="10509" max="10509" width="11.28515625" style="658" customWidth="1"/>
    <col min="10510" max="10510" width="18.28515625" style="658" customWidth="1"/>
    <col min="10511" max="10511" width="14.5703125" style="658" customWidth="1"/>
    <col min="10512" max="10512" width="11.42578125" style="658" customWidth="1"/>
    <col min="10513" max="10752" width="9.140625" style="658"/>
    <col min="10753" max="10753" width="64.140625" style="658" customWidth="1"/>
    <col min="10754" max="10754" width="18.28515625" style="658" customWidth="1"/>
    <col min="10755" max="10755" width="14.5703125" style="658" customWidth="1"/>
    <col min="10756" max="10756" width="11.42578125" style="658" customWidth="1"/>
    <col min="10757" max="10757" width="18.28515625" style="658" customWidth="1"/>
    <col min="10758" max="10758" width="14.5703125" style="658" customWidth="1"/>
    <col min="10759" max="10759" width="11.28515625" style="658" customWidth="1"/>
    <col min="10760" max="10760" width="18.28515625" style="658" customWidth="1"/>
    <col min="10761" max="10761" width="14.5703125" style="658" customWidth="1"/>
    <col min="10762" max="10762" width="11.28515625" style="658" customWidth="1"/>
    <col min="10763" max="10763" width="18.28515625" style="658" customWidth="1"/>
    <col min="10764" max="10764" width="14.5703125" style="658" customWidth="1"/>
    <col min="10765" max="10765" width="11.28515625" style="658" customWidth="1"/>
    <col min="10766" max="10766" width="18.28515625" style="658" customWidth="1"/>
    <col min="10767" max="10767" width="14.5703125" style="658" customWidth="1"/>
    <col min="10768" max="10768" width="11.42578125" style="658" customWidth="1"/>
    <col min="10769" max="11008" width="9.140625" style="658"/>
    <col min="11009" max="11009" width="64.140625" style="658" customWidth="1"/>
    <col min="11010" max="11010" width="18.28515625" style="658" customWidth="1"/>
    <col min="11011" max="11011" width="14.5703125" style="658" customWidth="1"/>
    <col min="11012" max="11012" width="11.42578125" style="658" customWidth="1"/>
    <col min="11013" max="11013" width="18.28515625" style="658" customWidth="1"/>
    <col min="11014" max="11014" width="14.5703125" style="658" customWidth="1"/>
    <col min="11015" max="11015" width="11.28515625" style="658" customWidth="1"/>
    <col min="11016" max="11016" width="18.28515625" style="658" customWidth="1"/>
    <col min="11017" max="11017" width="14.5703125" style="658" customWidth="1"/>
    <col min="11018" max="11018" width="11.28515625" style="658" customWidth="1"/>
    <col min="11019" max="11019" width="18.28515625" style="658" customWidth="1"/>
    <col min="11020" max="11020" width="14.5703125" style="658" customWidth="1"/>
    <col min="11021" max="11021" width="11.28515625" style="658" customWidth="1"/>
    <col min="11022" max="11022" width="18.28515625" style="658" customWidth="1"/>
    <col min="11023" max="11023" width="14.5703125" style="658" customWidth="1"/>
    <col min="11024" max="11024" width="11.42578125" style="658" customWidth="1"/>
    <col min="11025" max="11264" width="9.140625" style="658"/>
    <col min="11265" max="11265" width="64.140625" style="658" customWidth="1"/>
    <col min="11266" max="11266" width="18.28515625" style="658" customWidth="1"/>
    <col min="11267" max="11267" width="14.5703125" style="658" customWidth="1"/>
    <col min="11268" max="11268" width="11.42578125" style="658" customWidth="1"/>
    <col min="11269" max="11269" width="18.28515625" style="658" customWidth="1"/>
    <col min="11270" max="11270" width="14.5703125" style="658" customWidth="1"/>
    <col min="11271" max="11271" width="11.28515625" style="658" customWidth="1"/>
    <col min="11272" max="11272" width="18.28515625" style="658" customWidth="1"/>
    <col min="11273" max="11273" width="14.5703125" style="658" customWidth="1"/>
    <col min="11274" max="11274" width="11.28515625" style="658" customWidth="1"/>
    <col min="11275" max="11275" width="18.28515625" style="658" customWidth="1"/>
    <col min="11276" max="11276" width="14.5703125" style="658" customWidth="1"/>
    <col min="11277" max="11277" width="11.28515625" style="658" customWidth="1"/>
    <col min="11278" max="11278" width="18.28515625" style="658" customWidth="1"/>
    <col min="11279" max="11279" width="14.5703125" style="658" customWidth="1"/>
    <col min="11280" max="11280" width="11.42578125" style="658" customWidth="1"/>
    <col min="11281" max="11520" width="9.140625" style="658"/>
    <col min="11521" max="11521" width="64.140625" style="658" customWidth="1"/>
    <col min="11522" max="11522" width="18.28515625" style="658" customWidth="1"/>
    <col min="11523" max="11523" width="14.5703125" style="658" customWidth="1"/>
    <col min="11524" max="11524" width="11.42578125" style="658" customWidth="1"/>
    <col min="11525" max="11525" width="18.28515625" style="658" customWidth="1"/>
    <col min="11526" max="11526" width="14.5703125" style="658" customWidth="1"/>
    <col min="11527" max="11527" width="11.28515625" style="658" customWidth="1"/>
    <col min="11528" max="11528" width="18.28515625" style="658" customWidth="1"/>
    <col min="11529" max="11529" width="14.5703125" style="658" customWidth="1"/>
    <col min="11530" max="11530" width="11.28515625" style="658" customWidth="1"/>
    <col min="11531" max="11531" width="18.28515625" style="658" customWidth="1"/>
    <col min="11532" max="11532" width="14.5703125" style="658" customWidth="1"/>
    <col min="11533" max="11533" width="11.28515625" style="658" customWidth="1"/>
    <col min="11534" max="11534" width="18.28515625" style="658" customWidth="1"/>
    <col min="11535" max="11535" width="14.5703125" style="658" customWidth="1"/>
    <col min="11536" max="11536" width="11.42578125" style="658" customWidth="1"/>
    <col min="11537" max="11776" width="9.140625" style="658"/>
    <col min="11777" max="11777" width="64.140625" style="658" customWidth="1"/>
    <col min="11778" max="11778" width="18.28515625" style="658" customWidth="1"/>
    <col min="11779" max="11779" width="14.5703125" style="658" customWidth="1"/>
    <col min="11780" max="11780" width="11.42578125" style="658" customWidth="1"/>
    <col min="11781" max="11781" width="18.28515625" style="658" customWidth="1"/>
    <col min="11782" max="11782" width="14.5703125" style="658" customWidth="1"/>
    <col min="11783" max="11783" width="11.28515625" style="658" customWidth="1"/>
    <col min="11784" max="11784" width="18.28515625" style="658" customWidth="1"/>
    <col min="11785" max="11785" width="14.5703125" style="658" customWidth="1"/>
    <col min="11786" max="11786" width="11.28515625" style="658" customWidth="1"/>
    <col min="11787" max="11787" width="18.28515625" style="658" customWidth="1"/>
    <col min="11788" max="11788" width="14.5703125" style="658" customWidth="1"/>
    <col min="11789" max="11789" width="11.28515625" style="658" customWidth="1"/>
    <col min="11790" max="11790" width="18.28515625" style="658" customWidth="1"/>
    <col min="11791" max="11791" width="14.5703125" style="658" customWidth="1"/>
    <col min="11792" max="11792" width="11.42578125" style="658" customWidth="1"/>
    <col min="11793" max="12032" width="9.140625" style="658"/>
    <col min="12033" max="12033" width="64.140625" style="658" customWidth="1"/>
    <col min="12034" max="12034" width="18.28515625" style="658" customWidth="1"/>
    <col min="12035" max="12035" width="14.5703125" style="658" customWidth="1"/>
    <col min="12036" max="12036" width="11.42578125" style="658" customWidth="1"/>
    <col min="12037" max="12037" width="18.28515625" style="658" customWidth="1"/>
    <col min="12038" max="12038" width="14.5703125" style="658" customWidth="1"/>
    <col min="12039" max="12039" width="11.28515625" style="658" customWidth="1"/>
    <col min="12040" max="12040" width="18.28515625" style="658" customWidth="1"/>
    <col min="12041" max="12041" width="14.5703125" style="658" customWidth="1"/>
    <col min="12042" max="12042" width="11.28515625" style="658" customWidth="1"/>
    <col min="12043" max="12043" width="18.28515625" style="658" customWidth="1"/>
    <col min="12044" max="12044" width="14.5703125" style="658" customWidth="1"/>
    <col min="12045" max="12045" width="11.28515625" style="658" customWidth="1"/>
    <col min="12046" max="12046" width="18.28515625" style="658" customWidth="1"/>
    <col min="12047" max="12047" width="14.5703125" style="658" customWidth="1"/>
    <col min="12048" max="12048" width="11.42578125" style="658" customWidth="1"/>
    <col min="12049" max="12288" width="9.140625" style="658"/>
    <col min="12289" max="12289" width="64.140625" style="658" customWidth="1"/>
    <col min="12290" max="12290" width="18.28515625" style="658" customWidth="1"/>
    <col min="12291" max="12291" width="14.5703125" style="658" customWidth="1"/>
    <col min="12292" max="12292" width="11.42578125" style="658" customWidth="1"/>
    <col min="12293" max="12293" width="18.28515625" style="658" customWidth="1"/>
    <col min="12294" max="12294" width="14.5703125" style="658" customWidth="1"/>
    <col min="12295" max="12295" width="11.28515625" style="658" customWidth="1"/>
    <col min="12296" max="12296" width="18.28515625" style="658" customWidth="1"/>
    <col min="12297" max="12297" width="14.5703125" style="658" customWidth="1"/>
    <col min="12298" max="12298" width="11.28515625" style="658" customWidth="1"/>
    <col min="12299" max="12299" width="18.28515625" style="658" customWidth="1"/>
    <col min="12300" max="12300" width="14.5703125" style="658" customWidth="1"/>
    <col min="12301" max="12301" width="11.28515625" style="658" customWidth="1"/>
    <col min="12302" max="12302" width="18.28515625" style="658" customWidth="1"/>
    <col min="12303" max="12303" width="14.5703125" style="658" customWidth="1"/>
    <col min="12304" max="12304" width="11.42578125" style="658" customWidth="1"/>
    <col min="12305" max="12544" width="9.140625" style="658"/>
    <col min="12545" max="12545" width="64.140625" style="658" customWidth="1"/>
    <col min="12546" max="12546" width="18.28515625" style="658" customWidth="1"/>
    <col min="12547" max="12547" width="14.5703125" style="658" customWidth="1"/>
    <col min="12548" max="12548" width="11.42578125" style="658" customWidth="1"/>
    <col min="12549" max="12549" width="18.28515625" style="658" customWidth="1"/>
    <col min="12550" max="12550" width="14.5703125" style="658" customWidth="1"/>
    <col min="12551" max="12551" width="11.28515625" style="658" customWidth="1"/>
    <col min="12552" max="12552" width="18.28515625" style="658" customWidth="1"/>
    <col min="12553" max="12553" width="14.5703125" style="658" customWidth="1"/>
    <col min="12554" max="12554" width="11.28515625" style="658" customWidth="1"/>
    <col min="12555" max="12555" width="18.28515625" style="658" customWidth="1"/>
    <col min="12556" max="12556" width="14.5703125" style="658" customWidth="1"/>
    <col min="12557" max="12557" width="11.28515625" style="658" customWidth="1"/>
    <col min="12558" max="12558" width="18.28515625" style="658" customWidth="1"/>
    <col min="12559" max="12559" width="14.5703125" style="658" customWidth="1"/>
    <col min="12560" max="12560" width="11.42578125" style="658" customWidth="1"/>
    <col min="12561" max="12800" width="9.140625" style="658"/>
    <col min="12801" max="12801" width="64.140625" style="658" customWidth="1"/>
    <col min="12802" max="12802" width="18.28515625" style="658" customWidth="1"/>
    <col min="12803" max="12803" width="14.5703125" style="658" customWidth="1"/>
    <col min="12804" max="12804" width="11.42578125" style="658" customWidth="1"/>
    <col min="12805" max="12805" width="18.28515625" style="658" customWidth="1"/>
    <col min="12806" max="12806" width="14.5703125" style="658" customWidth="1"/>
    <col min="12807" max="12807" width="11.28515625" style="658" customWidth="1"/>
    <col min="12808" max="12808" width="18.28515625" style="658" customWidth="1"/>
    <col min="12809" max="12809" width="14.5703125" style="658" customWidth="1"/>
    <col min="12810" max="12810" width="11.28515625" style="658" customWidth="1"/>
    <col min="12811" max="12811" width="18.28515625" style="658" customWidth="1"/>
    <col min="12812" max="12812" width="14.5703125" style="658" customWidth="1"/>
    <col min="12813" max="12813" width="11.28515625" style="658" customWidth="1"/>
    <col min="12814" max="12814" width="18.28515625" style="658" customWidth="1"/>
    <col min="12815" max="12815" width="14.5703125" style="658" customWidth="1"/>
    <col min="12816" max="12816" width="11.42578125" style="658" customWidth="1"/>
    <col min="12817" max="13056" width="9.140625" style="658"/>
    <col min="13057" max="13057" width="64.140625" style="658" customWidth="1"/>
    <col min="13058" max="13058" width="18.28515625" style="658" customWidth="1"/>
    <col min="13059" max="13059" width="14.5703125" style="658" customWidth="1"/>
    <col min="13060" max="13060" width="11.42578125" style="658" customWidth="1"/>
    <col min="13061" max="13061" width="18.28515625" style="658" customWidth="1"/>
    <col min="13062" max="13062" width="14.5703125" style="658" customWidth="1"/>
    <col min="13063" max="13063" width="11.28515625" style="658" customWidth="1"/>
    <col min="13064" max="13064" width="18.28515625" style="658" customWidth="1"/>
    <col min="13065" max="13065" width="14.5703125" style="658" customWidth="1"/>
    <col min="13066" max="13066" width="11.28515625" style="658" customWidth="1"/>
    <col min="13067" max="13067" width="18.28515625" style="658" customWidth="1"/>
    <col min="13068" max="13068" width="14.5703125" style="658" customWidth="1"/>
    <col min="13069" max="13069" width="11.28515625" style="658" customWidth="1"/>
    <col min="13070" max="13070" width="18.28515625" style="658" customWidth="1"/>
    <col min="13071" max="13071" width="14.5703125" style="658" customWidth="1"/>
    <col min="13072" max="13072" width="11.42578125" style="658" customWidth="1"/>
    <col min="13073" max="13312" width="9.140625" style="658"/>
    <col min="13313" max="13313" width="64.140625" style="658" customWidth="1"/>
    <col min="13314" max="13314" width="18.28515625" style="658" customWidth="1"/>
    <col min="13315" max="13315" width="14.5703125" style="658" customWidth="1"/>
    <col min="13316" max="13316" width="11.42578125" style="658" customWidth="1"/>
    <col min="13317" max="13317" width="18.28515625" style="658" customWidth="1"/>
    <col min="13318" max="13318" width="14.5703125" style="658" customWidth="1"/>
    <col min="13319" max="13319" width="11.28515625" style="658" customWidth="1"/>
    <col min="13320" max="13320" width="18.28515625" style="658" customWidth="1"/>
    <col min="13321" max="13321" width="14.5703125" style="658" customWidth="1"/>
    <col min="13322" max="13322" width="11.28515625" style="658" customWidth="1"/>
    <col min="13323" max="13323" width="18.28515625" style="658" customWidth="1"/>
    <col min="13324" max="13324" width="14.5703125" style="658" customWidth="1"/>
    <col min="13325" max="13325" width="11.28515625" style="658" customWidth="1"/>
    <col min="13326" max="13326" width="18.28515625" style="658" customWidth="1"/>
    <col min="13327" max="13327" width="14.5703125" style="658" customWidth="1"/>
    <col min="13328" max="13328" width="11.42578125" style="658" customWidth="1"/>
    <col min="13329" max="13568" width="9.140625" style="658"/>
    <col min="13569" max="13569" width="64.140625" style="658" customWidth="1"/>
    <col min="13570" max="13570" width="18.28515625" style="658" customWidth="1"/>
    <col min="13571" max="13571" width="14.5703125" style="658" customWidth="1"/>
    <col min="13572" max="13572" width="11.42578125" style="658" customWidth="1"/>
    <col min="13573" max="13573" width="18.28515625" style="658" customWidth="1"/>
    <col min="13574" max="13574" width="14.5703125" style="658" customWidth="1"/>
    <col min="13575" max="13575" width="11.28515625" style="658" customWidth="1"/>
    <col min="13576" max="13576" width="18.28515625" style="658" customWidth="1"/>
    <col min="13577" max="13577" width="14.5703125" style="658" customWidth="1"/>
    <col min="13578" max="13578" width="11.28515625" style="658" customWidth="1"/>
    <col min="13579" max="13579" width="18.28515625" style="658" customWidth="1"/>
    <col min="13580" max="13580" width="14.5703125" style="658" customWidth="1"/>
    <col min="13581" max="13581" width="11.28515625" style="658" customWidth="1"/>
    <col min="13582" max="13582" width="18.28515625" style="658" customWidth="1"/>
    <col min="13583" max="13583" width="14.5703125" style="658" customWidth="1"/>
    <col min="13584" max="13584" width="11.42578125" style="658" customWidth="1"/>
    <col min="13585" max="13824" width="9.140625" style="658"/>
    <col min="13825" max="13825" width="64.140625" style="658" customWidth="1"/>
    <col min="13826" max="13826" width="18.28515625" style="658" customWidth="1"/>
    <col min="13827" max="13827" width="14.5703125" style="658" customWidth="1"/>
    <col min="13828" max="13828" width="11.42578125" style="658" customWidth="1"/>
    <col min="13829" max="13829" width="18.28515625" style="658" customWidth="1"/>
    <col min="13830" max="13830" width="14.5703125" style="658" customWidth="1"/>
    <col min="13831" max="13831" width="11.28515625" style="658" customWidth="1"/>
    <col min="13832" max="13832" width="18.28515625" style="658" customWidth="1"/>
    <col min="13833" max="13833" width="14.5703125" style="658" customWidth="1"/>
    <col min="13834" max="13834" width="11.28515625" style="658" customWidth="1"/>
    <col min="13835" max="13835" width="18.28515625" style="658" customWidth="1"/>
    <col min="13836" max="13836" width="14.5703125" style="658" customWidth="1"/>
    <col min="13837" max="13837" width="11.28515625" style="658" customWidth="1"/>
    <col min="13838" max="13838" width="18.28515625" style="658" customWidth="1"/>
    <col min="13839" max="13839" width="14.5703125" style="658" customWidth="1"/>
    <col min="13840" max="13840" width="11.42578125" style="658" customWidth="1"/>
    <col min="13841" max="14080" width="9.140625" style="658"/>
    <col min="14081" max="14081" width="64.140625" style="658" customWidth="1"/>
    <col min="14082" max="14082" width="18.28515625" style="658" customWidth="1"/>
    <col min="14083" max="14083" width="14.5703125" style="658" customWidth="1"/>
    <col min="14084" max="14084" width="11.42578125" style="658" customWidth="1"/>
    <col min="14085" max="14085" width="18.28515625" style="658" customWidth="1"/>
    <col min="14086" max="14086" width="14.5703125" style="658" customWidth="1"/>
    <col min="14087" max="14087" width="11.28515625" style="658" customWidth="1"/>
    <col min="14088" max="14088" width="18.28515625" style="658" customWidth="1"/>
    <col min="14089" max="14089" width="14.5703125" style="658" customWidth="1"/>
    <col min="14090" max="14090" width="11.28515625" style="658" customWidth="1"/>
    <col min="14091" max="14091" width="18.28515625" style="658" customWidth="1"/>
    <col min="14092" max="14092" width="14.5703125" style="658" customWidth="1"/>
    <col min="14093" max="14093" width="11.28515625" style="658" customWidth="1"/>
    <col min="14094" max="14094" width="18.28515625" style="658" customWidth="1"/>
    <col min="14095" max="14095" width="14.5703125" style="658" customWidth="1"/>
    <col min="14096" max="14096" width="11.42578125" style="658" customWidth="1"/>
    <col min="14097" max="14336" width="9.140625" style="658"/>
    <col min="14337" max="14337" width="64.140625" style="658" customWidth="1"/>
    <col min="14338" max="14338" width="18.28515625" style="658" customWidth="1"/>
    <col min="14339" max="14339" width="14.5703125" style="658" customWidth="1"/>
    <col min="14340" max="14340" width="11.42578125" style="658" customWidth="1"/>
    <col min="14341" max="14341" width="18.28515625" style="658" customWidth="1"/>
    <col min="14342" max="14342" width="14.5703125" style="658" customWidth="1"/>
    <col min="14343" max="14343" width="11.28515625" style="658" customWidth="1"/>
    <col min="14344" max="14344" width="18.28515625" style="658" customWidth="1"/>
    <col min="14345" max="14345" width="14.5703125" style="658" customWidth="1"/>
    <col min="14346" max="14346" width="11.28515625" style="658" customWidth="1"/>
    <col min="14347" max="14347" width="18.28515625" style="658" customWidth="1"/>
    <col min="14348" max="14348" width="14.5703125" style="658" customWidth="1"/>
    <col min="14349" max="14349" width="11.28515625" style="658" customWidth="1"/>
    <col min="14350" max="14350" width="18.28515625" style="658" customWidth="1"/>
    <col min="14351" max="14351" width="14.5703125" style="658" customWidth="1"/>
    <col min="14352" max="14352" width="11.42578125" style="658" customWidth="1"/>
    <col min="14353" max="14592" width="9.140625" style="658"/>
    <col min="14593" max="14593" width="64.140625" style="658" customWidth="1"/>
    <col min="14594" max="14594" width="18.28515625" style="658" customWidth="1"/>
    <col min="14595" max="14595" width="14.5703125" style="658" customWidth="1"/>
    <col min="14596" max="14596" width="11.42578125" style="658" customWidth="1"/>
    <col min="14597" max="14597" width="18.28515625" style="658" customWidth="1"/>
    <col min="14598" max="14598" width="14.5703125" style="658" customWidth="1"/>
    <col min="14599" max="14599" width="11.28515625" style="658" customWidth="1"/>
    <col min="14600" max="14600" width="18.28515625" style="658" customWidth="1"/>
    <col min="14601" max="14601" width="14.5703125" style="658" customWidth="1"/>
    <col min="14602" max="14602" width="11.28515625" style="658" customWidth="1"/>
    <col min="14603" max="14603" width="18.28515625" style="658" customWidth="1"/>
    <col min="14604" max="14604" width="14.5703125" style="658" customWidth="1"/>
    <col min="14605" max="14605" width="11.28515625" style="658" customWidth="1"/>
    <col min="14606" max="14606" width="18.28515625" style="658" customWidth="1"/>
    <col min="14607" max="14607" width="14.5703125" style="658" customWidth="1"/>
    <col min="14608" max="14608" width="11.42578125" style="658" customWidth="1"/>
    <col min="14609" max="14848" width="9.140625" style="658"/>
    <col min="14849" max="14849" width="64.140625" style="658" customWidth="1"/>
    <col min="14850" max="14850" width="18.28515625" style="658" customWidth="1"/>
    <col min="14851" max="14851" width="14.5703125" style="658" customWidth="1"/>
    <col min="14852" max="14852" width="11.42578125" style="658" customWidth="1"/>
    <col min="14853" max="14853" width="18.28515625" style="658" customWidth="1"/>
    <col min="14854" max="14854" width="14.5703125" style="658" customWidth="1"/>
    <col min="14855" max="14855" width="11.28515625" style="658" customWidth="1"/>
    <col min="14856" max="14856" width="18.28515625" style="658" customWidth="1"/>
    <col min="14857" max="14857" width="14.5703125" style="658" customWidth="1"/>
    <col min="14858" max="14858" width="11.28515625" style="658" customWidth="1"/>
    <col min="14859" max="14859" width="18.28515625" style="658" customWidth="1"/>
    <col min="14860" max="14860" width="14.5703125" style="658" customWidth="1"/>
    <col min="14861" max="14861" width="11.28515625" style="658" customWidth="1"/>
    <col min="14862" max="14862" width="18.28515625" style="658" customWidth="1"/>
    <col min="14863" max="14863" width="14.5703125" style="658" customWidth="1"/>
    <col min="14864" max="14864" width="11.42578125" style="658" customWidth="1"/>
    <col min="14865" max="15104" width="9.140625" style="658"/>
    <col min="15105" max="15105" width="64.140625" style="658" customWidth="1"/>
    <col min="15106" max="15106" width="18.28515625" style="658" customWidth="1"/>
    <col min="15107" max="15107" width="14.5703125" style="658" customWidth="1"/>
    <col min="15108" max="15108" width="11.42578125" style="658" customWidth="1"/>
    <col min="15109" max="15109" width="18.28515625" style="658" customWidth="1"/>
    <col min="15110" max="15110" width="14.5703125" style="658" customWidth="1"/>
    <col min="15111" max="15111" width="11.28515625" style="658" customWidth="1"/>
    <col min="15112" max="15112" width="18.28515625" style="658" customWidth="1"/>
    <col min="15113" max="15113" width="14.5703125" style="658" customWidth="1"/>
    <col min="15114" max="15114" width="11.28515625" style="658" customWidth="1"/>
    <col min="15115" max="15115" width="18.28515625" style="658" customWidth="1"/>
    <col min="15116" max="15116" width="14.5703125" style="658" customWidth="1"/>
    <col min="15117" max="15117" width="11.28515625" style="658" customWidth="1"/>
    <col min="15118" max="15118" width="18.28515625" style="658" customWidth="1"/>
    <col min="15119" max="15119" width="14.5703125" style="658" customWidth="1"/>
    <col min="15120" max="15120" width="11.42578125" style="658" customWidth="1"/>
    <col min="15121" max="15360" width="9.140625" style="658"/>
    <col min="15361" max="15361" width="64.140625" style="658" customWidth="1"/>
    <col min="15362" max="15362" width="18.28515625" style="658" customWidth="1"/>
    <col min="15363" max="15363" width="14.5703125" style="658" customWidth="1"/>
    <col min="15364" max="15364" width="11.42578125" style="658" customWidth="1"/>
    <col min="15365" max="15365" width="18.28515625" style="658" customWidth="1"/>
    <col min="15366" max="15366" width="14.5703125" style="658" customWidth="1"/>
    <col min="15367" max="15367" width="11.28515625" style="658" customWidth="1"/>
    <col min="15368" max="15368" width="18.28515625" style="658" customWidth="1"/>
    <col min="15369" max="15369" width="14.5703125" style="658" customWidth="1"/>
    <col min="15370" max="15370" width="11.28515625" style="658" customWidth="1"/>
    <col min="15371" max="15371" width="18.28515625" style="658" customWidth="1"/>
    <col min="15372" max="15372" width="14.5703125" style="658" customWidth="1"/>
    <col min="15373" max="15373" width="11.28515625" style="658" customWidth="1"/>
    <col min="15374" max="15374" width="18.28515625" style="658" customWidth="1"/>
    <col min="15375" max="15375" width="14.5703125" style="658" customWidth="1"/>
    <col min="15376" max="15376" width="11.42578125" style="658" customWidth="1"/>
    <col min="15377" max="15616" width="9.140625" style="658"/>
    <col min="15617" max="15617" width="64.140625" style="658" customWidth="1"/>
    <col min="15618" max="15618" width="18.28515625" style="658" customWidth="1"/>
    <col min="15619" max="15619" width="14.5703125" style="658" customWidth="1"/>
    <col min="15620" max="15620" width="11.42578125" style="658" customWidth="1"/>
    <col min="15621" max="15621" width="18.28515625" style="658" customWidth="1"/>
    <col min="15622" max="15622" width="14.5703125" style="658" customWidth="1"/>
    <col min="15623" max="15623" width="11.28515625" style="658" customWidth="1"/>
    <col min="15624" max="15624" width="18.28515625" style="658" customWidth="1"/>
    <col min="15625" max="15625" width="14.5703125" style="658" customWidth="1"/>
    <col min="15626" max="15626" width="11.28515625" style="658" customWidth="1"/>
    <col min="15627" max="15627" width="18.28515625" style="658" customWidth="1"/>
    <col min="15628" max="15628" width="14.5703125" style="658" customWidth="1"/>
    <col min="15629" max="15629" width="11.28515625" style="658" customWidth="1"/>
    <col min="15630" max="15630" width="18.28515625" style="658" customWidth="1"/>
    <col min="15631" max="15631" width="14.5703125" style="658" customWidth="1"/>
    <col min="15632" max="15632" width="11.42578125" style="658" customWidth="1"/>
    <col min="15633" max="15872" width="9.140625" style="658"/>
    <col min="15873" max="15873" width="64.140625" style="658" customWidth="1"/>
    <col min="15874" max="15874" width="18.28515625" style="658" customWidth="1"/>
    <col min="15875" max="15875" width="14.5703125" style="658" customWidth="1"/>
    <col min="15876" max="15876" width="11.42578125" style="658" customWidth="1"/>
    <col min="15877" max="15877" width="18.28515625" style="658" customWidth="1"/>
    <col min="15878" max="15878" width="14.5703125" style="658" customWidth="1"/>
    <col min="15879" max="15879" width="11.28515625" style="658" customWidth="1"/>
    <col min="15880" max="15880" width="18.28515625" style="658" customWidth="1"/>
    <col min="15881" max="15881" width="14.5703125" style="658" customWidth="1"/>
    <col min="15882" max="15882" width="11.28515625" style="658" customWidth="1"/>
    <col min="15883" max="15883" width="18.28515625" style="658" customWidth="1"/>
    <col min="15884" max="15884" width="14.5703125" style="658" customWidth="1"/>
    <col min="15885" max="15885" width="11.28515625" style="658" customWidth="1"/>
    <col min="15886" max="15886" width="18.28515625" style="658" customWidth="1"/>
    <col min="15887" max="15887" width="14.5703125" style="658" customWidth="1"/>
    <col min="15888" max="15888" width="11.42578125" style="658" customWidth="1"/>
    <col min="15889" max="16128" width="9.140625" style="658"/>
    <col min="16129" max="16129" width="64.140625" style="658" customWidth="1"/>
    <col min="16130" max="16130" width="18.28515625" style="658" customWidth="1"/>
    <col min="16131" max="16131" width="14.5703125" style="658" customWidth="1"/>
    <col min="16132" max="16132" width="11.42578125" style="658" customWidth="1"/>
    <col min="16133" max="16133" width="18.28515625" style="658" customWidth="1"/>
    <col min="16134" max="16134" width="14.5703125" style="658" customWidth="1"/>
    <col min="16135" max="16135" width="11.28515625" style="658" customWidth="1"/>
    <col min="16136" max="16136" width="18.28515625" style="658" customWidth="1"/>
    <col min="16137" max="16137" width="14.5703125" style="658" customWidth="1"/>
    <col min="16138" max="16138" width="11.28515625" style="658" customWidth="1"/>
    <col min="16139" max="16139" width="18.28515625" style="658" customWidth="1"/>
    <col min="16140" max="16140" width="14.5703125" style="658" customWidth="1"/>
    <col min="16141" max="16141" width="11.28515625" style="658" customWidth="1"/>
    <col min="16142" max="16142" width="18.28515625" style="658" customWidth="1"/>
    <col min="16143" max="16143" width="14.5703125" style="658" customWidth="1"/>
    <col min="16144" max="16144" width="11.42578125" style="658" customWidth="1"/>
    <col min="16145" max="16384" width="9.140625" style="658"/>
  </cols>
  <sheetData>
    <row r="1" spans="1:16" ht="18.75" x14ac:dyDescent="0.2">
      <c r="A1" s="4285"/>
      <c r="B1" s="4285"/>
      <c r="C1" s="4285"/>
      <c r="D1" s="4285"/>
      <c r="E1" s="4285"/>
      <c r="F1" s="4285"/>
      <c r="G1" s="4285"/>
      <c r="H1" s="4285"/>
      <c r="I1" s="4285"/>
      <c r="J1" s="4285"/>
      <c r="K1" s="4285"/>
      <c r="L1" s="4285"/>
      <c r="M1" s="4285"/>
      <c r="N1" s="4285"/>
      <c r="O1" s="4285"/>
      <c r="P1" s="4285"/>
    </row>
    <row r="2" spans="1:16" ht="18.75" customHeight="1" x14ac:dyDescent="0.2">
      <c r="A2" s="4287" t="s">
        <v>282</v>
      </c>
      <c r="B2" s="4287"/>
      <c r="C2" s="4287"/>
      <c r="D2" s="4287"/>
      <c r="E2" s="4287"/>
      <c r="F2" s="4287"/>
      <c r="G2" s="4287"/>
      <c r="H2" s="4287"/>
      <c r="I2" s="4287"/>
      <c r="J2" s="4287"/>
      <c r="K2" s="4287"/>
      <c r="L2" s="4287"/>
      <c r="M2" s="4287"/>
      <c r="N2" s="4287"/>
      <c r="O2" s="4287"/>
      <c r="P2" s="4287"/>
    </row>
    <row r="3" spans="1:16" ht="18.75" customHeight="1" x14ac:dyDescent="0.2">
      <c r="A3" s="4287" t="s">
        <v>372</v>
      </c>
      <c r="B3" s="4287"/>
      <c r="C3" s="4287"/>
      <c r="D3" s="4287"/>
      <c r="E3" s="4287"/>
      <c r="F3" s="4287"/>
      <c r="G3" s="4287"/>
      <c r="H3" s="4287"/>
      <c r="I3" s="4287"/>
      <c r="J3" s="4287"/>
      <c r="K3" s="4287"/>
      <c r="L3" s="4287"/>
      <c r="M3" s="4287"/>
      <c r="N3" s="4287"/>
      <c r="O3" s="4287"/>
      <c r="P3" s="4287"/>
    </row>
    <row r="4" spans="1:16" ht="19.5" thickBot="1" x14ac:dyDescent="0.25">
      <c r="A4" s="4286"/>
      <c r="B4" s="4286"/>
      <c r="C4" s="4286"/>
      <c r="D4" s="4286"/>
      <c r="E4" s="4286"/>
      <c r="F4" s="4286"/>
      <c r="G4" s="4286"/>
      <c r="H4" s="4286"/>
      <c r="I4" s="4286"/>
      <c r="J4" s="4286"/>
      <c r="K4" s="4286"/>
      <c r="L4" s="4286"/>
      <c r="M4" s="4286"/>
      <c r="N4" s="4286"/>
      <c r="O4" s="4286"/>
      <c r="P4" s="4286"/>
    </row>
    <row r="5" spans="1:16" ht="32.25" customHeight="1" x14ac:dyDescent="0.2">
      <c r="A5" s="2207" t="s">
        <v>283</v>
      </c>
      <c r="B5" s="4288" t="s">
        <v>19</v>
      </c>
      <c r="C5" s="4289"/>
      <c r="D5" s="4290"/>
      <c r="E5" s="4288" t="s">
        <v>20</v>
      </c>
      <c r="F5" s="4289"/>
      <c r="G5" s="4290"/>
      <c r="H5" s="4288" t="s">
        <v>29</v>
      </c>
      <c r="I5" s="4289"/>
      <c r="J5" s="4290"/>
      <c r="K5" s="4288" t="s">
        <v>284</v>
      </c>
      <c r="L5" s="4289"/>
      <c r="M5" s="4290"/>
      <c r="N5" s="4291" t="s">
        <v>6</v>
      </c>
      <c r="O5" s="4292"/>
      <c r="P5" s="4293"/>
    </row>
    <row r="6" spans="1:16" ht="72" customHeight="1" thickBot="1" x14ac:dyDescent="0.25">
      <c r="A6" s="2208"/>
      <c r="B6" s="2358" t="s">
        <v>26</v>
      </c>
      <c r="C6" s="2359" t="s">
        <v>27</v>
      </c>
      <c r="D6" s="2360" t="s">
        <v>4</v>
      </c>
      <c r="E6" s="2358" t="s">
        <v>26</v>
      </c>
      <c r="F6" s="2359" t="s">
        <v>27</v>
      </c>
      <c r="G6" s="2360" t="s">
        <v>4</v>
      </c>
      <c r="H6" s="2361" t="s">
        <v>26</v>
      </c>
      <c r="I6" s="2362" t="s">
        <v>27</v>
      </c>
      <c r="J6" s="2363" t="s">
        <v>4</v>
      </c>
      <c r="K6" s="2361" t="s">
        <v>26</v>
      </c>
      <c r="L6" s="2362" t="s">
        <v>27</v>
      </c>
      <c r="M6" s="2363" t="s">
        <v>4</v>
      </c>
      <c r="N6" s="2364" t="s">
        <v>26</v>
      </c>
      <c r="O6" s="2362" t="s">
        <v>27</v>
      </c>
      <c r="P6" s="2214" t="s">
        <v>4</v>
      </c>
    </row>
    <row r="7" spans="1:16" ht="27" customHeight="1" x14ac:dyDescent="0.2">
      <c r="A7" s="2215" t="s">
        <v>22</v>
      </c>
      <c r="B7" s="2216"/>
      <c r="C7" s="2217"/>
      <c r="D7" s="2218"/>
      <c r="E7" s="2216"/>
      <c r="F7" s="2217"/>
      <c r="G7" s="2218"/>
      <c r="H7" s="2216"/>
      <c r="I7" s="2217"/>
      <c r="J7" s="2218"/>
      <c r="K7" s="2216"/>
      <c r="L7" s="2217"/>
      <c r="M7" s="2219"/>
      <c r="N7" s="2220"/>
      <c r="O7" s="2221"/>
      <c r="P7" s="2222"/>
    </row>
    <row r="8" spans="1:16" ht="25.5" customHeight="1" x14ac:dyDescent="0.2">
      <c r="A8" s="2223" t="s">
        <v>86</v>
      </c>
      <c r="B8" s="2224">
        <v>12</v>
      </c>
      <c r="C8" s="2225">
        <v>0</v>
      </c>
      <c r="D8" s="2297">
        <v>12</v>
      </c>
      <c r="E8" s="2224">
        <v>13</v>
      </c>
      <c r="F8" s="2225">
        <v>0</v>
      </c>
      <c r="G8" s="2297">
        <v>13</v>
      </c>
      <c r="H8" s="2224">
        <v>28</v>
      </c>
      <c r="I8" s="2225">
        <v>0</v>
      </c>
      <c r="J8" s="2297">
        <f>SUM(H8:I8)</f>
        <v>28</v>
      </c>
      <c r="K8" s="2224">
        <v>21</v>
      </c>
      <c r="L8" s="2225">
        <v>2</v>
      </c>
      <c r="M8" s="2318">
        <f>SUM(K8:L8)</f>
        <v>23</v>
      </c>
      <c r="N8" s="2298">
        <f t="shared" ref="N8:O11" si="0">B8+E8+H8+K8</f>
        <v>74</v>
      </c>
      <c r="O8" s="2299">
        <f t="shared" si="0"/>
        <v>2</v>
      </c>
      <c r="P8" s="2300">
        <f>N8+O8</f>
        <v>76</v>
      </c>
    </row>
    <row r="9" spans="1:16" ht="29.25" customHeight="1" x14ac:dyDescent="0.2">
      <c r="A9" s="2231" t="s">
        <v>89</v>
      </c>
      <c r="B9" s="2224">
        <v>14</v>
      </c>
      <c r="C9" s="2225">
        <v>0</v>
      </c>
      <c r="D9" s="2297">
        <f>SUM(B9:C9)</f>
        <v>14</v>
      </c>
      <c r="E9" s="2224">
        <v>16</v>
      </c>
      <c r="F9" s="2225">
        <v>0</v>
      </c>
      <c r="G9" s="2297">
        <f>SUM(E9:F9)</f>
        <v>16</v>
      </c>
      <c r="H9" s="2224">
        <v>9</v>
      </c>
      <c r="I9" s="2225">
        <v>0</v>
      </c>
      <c r="J9" s="2297">
        <f>SUM(H9:I9)</f>
        <v>9</v>
      </c>
      <c r="K9" s="2224">
        <v>8</v>
      </c>
      <c r="L9" s="2225">
        <v>1</v>
      </c>
      <c r="M9" s="2318">
        <f>SUM(K9:L9)</f>
        <v>9</v>
      </c>
      <c r="N9" s="2298">
        <f t="shared" si="0"/>
        <v>47</v>
      </c>
      <c r="O9" s="2299">
        <f t="shared" si="0"/>
        <v>1</v>
      </c>
      <c r="P9" s="2300">
        <f>N9+O9</f>
        <v>48</v>
      </c>
    </row>
    <row r="10" spans="1:16" ht="24" customHeight="1" x14ac:dyDescent="0.2">
      <c r="A10" s="2223" t="s">
        <v>90</v>
      </c>
      <c r="B10" s="2225">
        <v>5</v>
      </c>
      <c r="C10" s="2225">
        <v>0</v>
      </c>
      <c r="D10" s="2225">
        <f>SUM(B10:C10)</f>
        <v>5</v>
      </c>
      <c r="E10" s="2224">
        <v>10</v>
      </c>
      <c r="F10" s="2225">
        <v>0</v>
      </c>
      <c r="G10" s="2297">
        <f>SUM(E10:F10)</f>
        <v>10</v>
      </c>
      <c r="H10" s="2224">
        <v>26</v>
      </c>
      <c r="I10" s="2225">
        <v>1</v>
      </c>
      <c r="J10" s="2297">
        <f>SUM(H10:I10)</f>
        <v>27</v>
      </c>
      <c r="K10" s="2224">
        <v>21</v>
      </c>
      <c r="L10" s="2225">
        <v>0</v>
      </c>
      <c r="M10" s="2318">
        <f>SUM(K10:L10)</f>
        <v>21</v>
      </c>
      <c r="N10" s="2298">
        <f t="shared" si="0"/>
        <v>62</v>
      </c>
      <c r="O10" s="2299">
        <f t="shared" si="0"/>
        <v>1</v>
      </c>
      <c r="P10" s="2300">
        <f>N10+O10</f>
        <v>63</v>
      </c>
    </row>
    <row r="11" spans="1:16" ht="25.5" customHeight="1" thickBot="1" x14ac:dyDescent="0.25">
      <c r="A11" s="2232" t="s">
        <v>311</v>
      </c>
      <c r="B11" s="2233">
        <v>0</v>
      </c>
      <c r="C11" s="2233">
        <v>0</v>
      </c>
      <c r="D11" s="2233">
        <f>SUM(B11:C11)</f>
        <v>0</v>
      </c>
      <c r="E11" s="2234">
        <v>13</v>
      </c>
      <c r="F11" s="2235">
        <v>0</v>
      </c>
      <c r="G11" s="2373">
        <f>SUM(E11:F11)</f>
        <v>13</v>
      </c>
      <c r="H11" s="2234">
        <v>9</v>
      </c>
      <c r="I11" s="2235">
        <v>0</v>
      </c>
      <c r="J11" s="2373">
        <f>SUM(H11:I11)</f>
        <v>9</v>
      </c>
      <c r="K11" s="2234">
        <v>10</v>
      </c>
      <c r="L11" s="2235">
        <v>1</v>
      </c>
      <c r="M11" s="2374">
        <f>SUM(K11:L11)</f>
        <v>11</v>
      </c>
      <c r="N11" s="2375">
        <f t="shared" si="0"/>
        <v>32</v>
      </c>
      <c r="O11" s="2376">
        <f t="shared" si="0"/>
        <v>1</v>
      </c>
      <c r="P11" s="2306">
        <f>N11+O11</f>
        <v>33</v>
      </c>
    </row>
    <row r="12" spans="1:16" ht="24.75" customHeight="1" thickBot="1" x14ac:dyDescent="0.25">
      <c r="A12" s="2236" t="s">
        <v>12</v>
      </c>
      <c r="B12" s="2237">
        <f t="shared" ref="B12:O12" si="1">SUM(B8:B11)</f>
        <v>31</v>
      </c>
      <c r="C12" s="2237">
        <f t="shared" si="1"/>
        <v>0</v>
      </c>
      <c r="D12" s="2237">
        <f t="shared" si="1"/>
        <v>31</v>
      </c>
      <c r="E12" s="2328">
        <f t="shared" si="1"/>
        <v>52</v>
      </c>
      <c r="F12" s="2329">
        <f t="shared" si="1"/>
        <v>0</v>
      </c>
      <c r="G12" s="2330">
        <f t="shared" si="1"/>
        <v>52</v>
      </c>
      <c r="H12" s="2328">
        <f t="shared" si="1"/>
        <v>72</v>
      </c>
      <c r="I12" s="2329">
        <f t="shared" si="1"/>
        <v>1</v>
      </c>
      <c r="J12" s="2330">
        <f t="shared" si="1"/>
        <v>73</v>
      </c>
      <c r="K12" s="2328">
        <f t="shared" si="1"/>
        <v>60</v>
      </c>
      <c r="L12" s="2329">
        <f t="shared" si="1"/>
        <v>4</v>
      </c>
      <c r="M12" s="2377">
        <f t="shared" si="1"/>
        <v>64</v>
      </c>
      <c r="N12" s="2378">
        <f t="shared" si="1"/>
        <v>215</v>
      </c>
      <c r="O12" s="2379">
        <f t="shared" si="1"/>
        <v>5</v>
      </c>
      <c r="P12" s="2380">
        <f>SUM(N12:O12)</f>
        <v>220</v>
      </c>
    </row>
    <row r="13" spans="1:16" ht="27" customHeight="1" x14ac:dyDescent="0.2">
      <c r="A13" s="2242" t="s">
        <v>23</v>
      </c>
      <c r="B13" s="2243"/>
      <c r="C13" s="2244"/>
      <c r="D13" s="2307"/>
      <c r="E13" s="2243"/>
      <c r="F13" s="2244"/>
      <c r="G13" s="2307"/>
      <c r="H13" s="2243"/>
      <c r="I13" s="2244"/>
      <c r="J13" s="2307"/>
      <c r="K13" s="2243"/>
      <c r="L13" s="2244"/>
      <c r="M13" s="2381"/>
      <c r="N13" s="2243"/>
      <c r="O13" s="2244"/>
      <c r="P13" s="2307"/>
    </row>
    <row r="14" spans="1:16" ht="27" customHeight="1" x14ac:dyDescent="0.2">
      <c r="A14" s="2246" t="s">
        <v>11</v>
      </c>
      <c r="B14" s="2224"/>
      <c r="C14" s="2225"/>
      <c r="D14" s="2297"/>
      <c r="E14" s="2224"/>
      <c r="F14" s="2225"/>
      <c r="G14" s="2297"/>
      <c r="H14" s="2247"/>
      <c r="I14" s="2248"/>
      <c r="J14" s="2297"/>
      <c r="K14" s="2247"/>
      <c r="L14" s="2248"/>
      <c r="M14" s="2318"/>
      <c r="N14" s="2249"/>
      <c r="O14" s="2250"/>
      <c r="P14" s="2309"/>
    </row>
    <row r="15" spans="1:16" ht="26.25" customHeight="1" x14ac:dyDescent="0.2">
      <c r="A15" s="2223" t="s">
        <v>86</v>
      </c>
      <c r="B15" s="2224">
        <v>12</v>
      </c>
      <c r="C15" s="2225">
        <v>0</v>
      </c>
      <c r="D15" s="2297">
        <f>SUM(B15:C15)</f>
        <v>12</v>
      </c>
      <c r="E15" s="2224">
        <v>13</v>
      </c>
      <c r="F15" s="2225">
        <v>0</v>
      </c>
      <c r="G15" s="2297">
        <f>SUM(E15:F15)</f>
        <v>13</v>
      </c>
      <c r="H15" s="2224">
        <v>28</v>
      </c>
      <c r="I15" s="2225">
        <v>0</v>
      </c>
      <c r="J15" s="2297">
        <f>SUM(H15:I15)</f>
        <v>28</v>
      </c>
      <c r="K15" s="2224">
        <v>21</v>
      </c>
      <c r="L15" s="2225">
        <v>2</v>
      </c>
      <c r="M15" s="2318">
        <f>SUM(K15:L15)</f>
        <v>23</v>
      </c>
      <c r="N15" s="2298">
        <f>B15+E15+H15+K15</f>
        <v>74</v>
      </c>
      <c r="O15" s="2299">
        <f t="shared" ref="N15:O18" si="2">C15+F15+I15+L15</f>
        <v>2</v>
      </c>
      <c r="P15" s="2300">
        <f>SUM(N15:O15)</f>
        <v>76</v>
      </c>
    </row>
    <row r="16" spans="1:16" ht="30.75" customHeight="1" x14ac:dyDescent="0.2">
      <c r="A16" s="2231" t="s">
        <v>89</v>
      </c>
      <c r="B16" s="2224">
        <v>14</v>
      </c>
      <c r="C16" s="2225">
        <v>0</v>
      </c>
      <c r="D16" s="2297">
        <f>SUM(B16:C16)</f>
        <v>14</v>
      </c>
      <c r="E16" s="2224">
        <v>15</v>
      </c>
      <c r="F16" s="2225">
        <v>0</v>
      </c>
      <c r="G16" s="2297">
        <v>15</v>
      </c>
      <c r="H16" s="2224">
        <v>9</v>
      </c>
      <c r="I16" s="2225">
        <v>0</v>
      </c>
      <c r="J16" s="2297">
        <f>SUM(H16:I16)</f>
        <v>9</v>
      </c>
      <c r="K16" s="2224">
        <v>8</v>
      </c>
      <c r="L16" s="2225">
        <v>1</v>
      </c>
      <c r="M16" s="2318">
        <f>SUM(K16:L16)</f>
        <v>9</v>
      </c>
      <c r="N16" s="2298">
        <f t="shared" si="2"/>
        <v>46</v>
      </c>
      <c r="O16" s="2299">
        <f t="shared" si="2"/>
        <v>1</v>
      </c>
      <c r="P16" s="2300">
        <f>SUM(N16:O16)</f>
        <v>47</v>
      </c>
    </row>
    <row r="17" spans="1:16" ht="27.75" customHeight="1" x14ac:dyDescent="0.2">
      <c r="A17" s="2223" t="s">
        <v>90</v>
      </c>
      <c r="B17" s="2225">
        <v>5</v>
      </c>
      <c r="C17" s="2225">
        <v>0</v>
      </c>
      <c r="D17" s="2225">
        <f>SUM(B17:C17)</f>
        <v>5</v>
      </c>
      <c r="E17" s="2224">
        <v>10</v>
      </c>
      <c r="F17" s="2225">
        <v>0</v>
      </c>
      <c r="G17" s="2297">
        <v>10</v>
      </c>
      <c r="H17" s="2224">
        <v>26</v>
      </c>
      <c r="I17" s="2225">
        <v>1</v>
      </c>
      <c r="J17" s="2297">
        <f>SUM(H17:I17)</f>
        <v>27</v>
      </c>
      <c r="K17" s="2224">
        <v>21</v>
      </c>
      <c r="L17" s="2225">
        <v>0</v>
      </c>
      <c r="M17" s="2318">
        <f>SUM(K17:L17)</f>
        <v>21</v>
      </c>
      <c r="N17" s="2298">
        <f t="shared" si="2"/>
        <v>62</v>
      </c>
      <c r="O17" s="2299">
        <f t="shared" si="2"/>
        <v>1</v>
      </c>
      <c r="P17" s="2300">
        <f>SUM(N17:O17)</f>
        <v>63</v>
      </c>
    </row>
    <row r="18" spans="1:16" ht="27.75" customHeight="1" thickBot="1" x14ac:dyDescent="0.25">
      <c r="A18" s="2232" t="s">
        <v>311</v>
      </c>
      <c r="B18" s="2233">
        <v>0</v>
      </c>
      <c r="C18" s="2233">
        <v>0</v>
      </c>
      <c r="D18" s="2233">
        <f>SUM(B18:C18)</f>
        <v>0</v>
      </c>
      <c r="E18" s="2234">
        <v>13</v>
      </c>
      <c r="F18" s="2235">
        <v>0</v>
      </c>
      <c r="G18" s="2373">
        <f>SUM(E18:F18)</f>
        <v>13</v>
      </c>
      <c r="H18" s="2234">
        <v>8</v>
      </c>
      <c r="I18" s="2235">
        <v>0</v>
      </c>
      <c r="J18" s="2373">
        <f>SUM(H18:I18)</f>
        <v>8</v>
      </c>
      <c r="K18" s="2234">
        <v>10</v>
      </c>
      <c r="L18" s="2235">
        <v>1</v>
      </c>
      <c r="M18" s="2374">
        <f>SUM(K18:L18)</f>
        <v>11</v>
      </c>
      <c r="N18" s="2375">
        <f t="shared" si="2"/>
        <v>31</v>
      </c>
      <c r="O18" s="2376">
        <f t="shared" si="2"/>
        <v>1</v>
      </c>
      <c r="P18" s="2306">
        <f>SUM(N18:O18)</f>
        <v>32</v>
      </c>
    </row>
    <row r="19" spans="1:16" ht="21.75" customHeight="1" thickBot="1" x14ac:dyDescent="0.25">
      <c r="A19" s="2252" t="s">
        <v>8</v>
      </c>
      <c r="B19" s="2328">
        <f t="shared" ref="B19:P19" si="3">SUM(B15:B18)</f>
        <v>31</v>
      </c>
      <c r="C19" s="2329">
        <f t="shared" si="3"/>
        <v>0</v>
      </c>
      <c r="D19" s="2330">
        <f t="shared" si="3"/>
        <v>31</v>
      </c>
      <c r="E19" s="2328">
        <f t="shared" si="3"/>
        <v>51</v>
      </c>
      <c r="F19" s="2329">
        <f t="shared" si="3"/>
        <v>0</v>
      </c>
      <c r="G19" s="2330">
        <f t="shared" si="3"/>
        <v>51</v>
      </c>
      <c r="H19" s="2328">
        <f t="shared" si="3"/>
        <v>71</v>
      </c>
      <c r="I19" s="2329">
        <f t="shared" si="3"/>
        <v>1</v>
      </c>
      <c r="J19" s="2330">
        <f t="shared" si="3"/>
        <v>72</v>
      </c>
      <c r="K19" s="2328">
        <f t="shared" si="3"/>
        <v>60</v>
      </c>
      <c r="L19" s="2329">
        <f t="shared" si="3"/>
        <v>4</v>
      </c>
      <c r="M19" s="2377">
        <f t="shared" si="3"/>
        <v>64</v>
      </c>
      <c r="N19" s="2382">
        <f t="shared" si="3"/>
        <v>213</v>
      </c>
      <c r="O19" s="2383">
        <f t="shared" si="3"/>
        <v>5</v>
      </c>
      <c r="P19" s="2384">
        <f t="shared" si="3"/>
        <v>218</v>
      </c>
    </row>
    <row r="20" spans="1:16" ht="27.75" customHeight="1" x14ac:dyDescent="0.2">
      <c r="A20" s="2253" t="s">
        <v>25</v>
      </c>
      <c r="B20" s="2216"/>
      <c r="C20" s="2217"/>
      <c r="D20" s="2314"/>
      <c r="E20" s="2254"/>
      <c r="F20" s="2217"/>
      <c r="G20" s="2313"/>
      <c r="H20" s="2216"/>
      <c r="I20" s="2217"/>
      <c r="J20" s="2314"/>
      <c r="K20" s="2216"/>
      <c r="L20" s="2217"/>
      <c r="M20" s="2314"/>
      <c r="N20" s="2385"/>
      <c r="O20" s="2386"/>
      <c r="P20" s="2387"/>
    </row>
    <row r="21" spans="1:16" ht="29.25" customHeight="1" x14ac:dyDescent="0.2">
      <c r="A21" s="2255" t="s">
        <v>86</v>
      </c>
      <c r="B21" s="2224">
        <v>0</v>
      </c>
      <c r="C21" s="2225">
        <v>0</v>
      </c>
      <c r="D21" s="2256">
        <v>0</v>
      </c>
      <c r="E21" s="2257">
        <v>0</v>
      </c>
      <c r="F21" s="2225">
        <v>0</v>
      </c>
      <c r="G21" s="2318">
        <v>0</v>
      </c>
      <c r="H21" s="2224">
        <v>0</v>
      </c>
      <c r="I21" s="2225">
        <v>0</v>
      </c>
      <c r="J21" s="2297">
        <f t="shared" ref="J21:M24" si="4">SUM(H21:I21)</f>
        <v>0</v>
      </c>
      <c r="K21" s="2318">
        <f t="shared" si="4"/>
        <v>0</v>
      </c>
      <c r="L21" s="2248">
        <f t="shared" si="4"/>
        <v>0</v>
      </c>
      <c r="M21" s="2388">
        <f t="shared" si="4"/>
        <v>0</v>
      </c>
      <c r="N21" s="2389">
        <f t="shared" ref="N21:O24" si="5">B21+E21+H21+K21</f>
        <v>0</v>
      </c>
      <c r="O21" s="2299">
        <f t="shared" si="5"/>
        <v>0</v>
      </c>
      <c r="P21" s="2300">
        <f t="shared" ref="P21:P27" si="6">SUM(N21:O21)</f>
        <v>0</v>
      </c>
    </row>
    <row r="22" spans="1:16" ht="31.5" customHeight="1" x14ac:dyDescent="0.2">
      <c r="A22" s="2260" t="s">
        <v>89</v>
      </c>
      <c r="B22" s="2224">
        <v>0</v>
      </c>
      <c r="C22" s="2225">
        <v>0</v>
      </c>
      <c r="D22" s="2256">
        <v>0</v>
      </c>
      <c r="E22" s="2257">
        <v>1</v>
      </c>
      <c r="F22" s="2225">
        <v>0</v>
      </c>
      <c r="G22" s="2318">
        <v>1</v>
      </c>
      <c r="H22" s="2224">
        <v>0</v>
      </c>
      <c r="I22" s="2225">
        <v>0</v>
      </c>
      <c r="J22" s="2297">
        <f t="shared" si="4"/>
        <v>0</v>
      </c>
      <c r="K22" s="2318">
        <f t="shared" si="4"/>
        <v>0</v>
      </c>
      <c r="L22" s="2248">
        <f t="shared" si="4"/>
        <v>0</v>
      </c>
      <c r="M22" s="2388">
        <f t="shared" si="4"/>
        <v>0</v>
      </c>
      <c r="N22" s="2389">
        <f t="shared" si="5"/>
        <v>1</v>
      </c>
      <c r="O22" s="2299">
        <f t="shared" si="5"/>
        <v>0</v>
      </c>
      <c r="P22" s="2300">
        <f t="shared" si="6"/>
        <v>1</v>
      </c>
    </row>
    <row r="23" spans="1:16" ht="29.25" customHeight="1" x14ac:dyDescent="0.2">
      <c r="A23" s="2255" t="s">
        <v>90</v>
      </c>
      <c r="B23" s="2224">
        <v>0</v>
      </c>
      <c r="C23" s="2225">
        <v>0</v>
      </c>
      <c r="D23" s="2256">
        <v>0</v>
      </c>
      <c r="E23" s="2261">
        <v>0</v>
      </c>
      <c r="F23" s="2250">
        <v>0</v>
      </c>
      <c r="G23" s="2250">
        <v>0</v>
      </c>
      <c r="H23" s="2224">
        <v>0</v>
      </c>
      <c r="I23" s="2225">
        <v>0</v>
      </c>
      <c r="J23" s="2297">
        <f t="shared" si="4"/>
        <v>0</v>
      </c>
      <c r="K23" s="2318">
        <v>0</v>
      </c>
      <c r="L23" s="2248">
        <v>0</v>
      </c>
      <c r="M23" s="2388">
        <v>0</v>
      </c>
      <c r="N23" s="2389">
        <f t="shared" si="5"/>
        <v>0</v>
      </c>
      <c r="O23" s="2299">
        <f t="shared" si="5"/>
        <v>0</v>
      </c>
      <c r="P23" s="2300">
        <f t="shared" si="6"/>
        <v>0</v>
      </c>
    </row>
    <row r="24" spans="1:16" ht="30" customHeight="1" thickBot="1" x14ac:dyDescent="0.25">
      <c r="A24" s="2262" t="s">
        <v>311</v>
      </c>
      <c r="B24" s="2263">
        <v>0</v>
      </c>
      <c r="C24" s="2264">
        <v>0</v>
      </c>
      <c r="D24" s="2265">
        <v>0</v>
      </c>
      <c r="E24" s="2266">
        <v>0</v>
      </c>
      <c r="F24" s="2235">
        <v>0</v>
      </c>
      <c r="G24" s="2235">
        <v>0</v>
      </c>
      <c r="H24" s="2267">
        <v>1</v>
      </c>
      <c r="I24" s="2233">
        <v>0</v>
      </c>
      <c r="J24" s="2373">
        <f t="shared" si="4"/>
        <v>1</v>
      </c>
      <c r="K24" s="2374">
        <v>0</v>
      </c>
      <c r="L24" s="2390">
        <v>0</v>
      </c>
      <c r="M24" s="2391">
        <f t="shared" si="4"/>
        <v>0</v>
      </c>
      <c r="N24" s="2392">
        <f t="shared" si="5"/>
        <v>1</v>
      </c>
      <c r="O24" s="2376">
        <f t="shared" si="5"/>
        <v>0</v>
      </c>
      <c r="P24" s="2306">
        <f t="shared" si="6"/>
        <v>1</v>
      </c>
    </row>
    <row r="25" spans="1:16" ht="26.25" customHeight="1" thickBot="1" x14ac:dyDescent="0.25">
      <c r="A25" s="2269" t="s">
        <v>13</v>
      </c>
      <c r="B25" s="2237">
        <v>0</v>
      </c>
      <c r="C25" s="2237">
        <v>0</v>
      </c>
      <c r="D25" s="2237">
        <v>0</v>
      </c>
      <c r="E25" s="2328">
        <v>1</v>
      </c>
      <c r="F25" s="2270">
        <v>0</v>
      </c>
      <c r="G25" s="2377">
        <v>1</v>
      </c>
      <c r="H25" s="2328">
        <f t="shared" ref="H25:O25" si="7">SUM(H21:H24)</f>
        <v>1</v>
      </c>
      <c r="I25" s="2329">
        <f t="shared" si="7"/>
        <v>0</v>
      </c>
      <c r="J25" s="2330">
        <f t="shared" si="7"/>
        <v>1</v>
      </c>
      <c r="K25" s="2377">
        <f t="shared" si="7"/>
        <v>0</v>
      </c>
      <c r="L25" s="2329">
        <f t="shared" si="7"/>
        <v>0</v>
      </c>
      <c r="M25" s="2393">
        <f t="shared" si="7"/>
        <v>0</v>
      </c>
      <c r="N25" s="2394">
        <f t="shared" si="7"/>
        <v>2</v>
      </c>
      <c r="O25" s="2395">
        <f t="shared" si="7"/>
        <v>0</v>
      </c>
      <c r="P25" s="2380">
        <f t="shared" si="6"/>
        <v>2</v>
      </c>
    </row>
    <row r="26" spans="1:16" ht="27.75" customHeight="1" thickBot="1" x14ac:dyDescent="0.25">
      <c r="A26" s="2272" t="s">
        <v>10</v>
      </c>
      <c r="B26" s="2328">
        <f t="shared" ref="B26:J26" si="8">B19</f>
        <v>31</v>
      </c>
      <c r="C26" s="2329">
        <f t="shared" si="8"/>
        <v>0</v>
      </c>
      <c r="D26" s="2330">
        <f t="shared" si="8"/>
        <v>31</v>
      </c>
      <c r="E26" s="2328">
        <f t="shared" si="8"/>
        <v>51</v>
      </c>
      <c r="F26" s="2329">
        <f t="shared" si="8"/>
        <v>0</v>
      </c>
      <c r="G26" s="2330">
        <f t="shared" si="8"/>
        <v>51</v>
      </c>
      <c r="H26" s="2328">
        <f t="shared" si="8"/>
        <v>71</v>
      </c>
      <c r="I26" s="2329">
        <f t="shared" si="8"/>
        <v>1</v>
      </c>
      <c r="J26" s="2330">
        <f t="shared" si="8"/>
        <v>72</v>
      </c>
      <c r="K26" s="2328">
        <f>SUM(K19)</f>
        <v>60</v>
      </c>
      <c r="L26" s="2329">
        <f>SUM(L19)</f>
        <v>4</v>
      </c>
      <c r="M26" s="2330">
        <f>SUM(M19)</f>
        <v>64</v>
      </c>
      <c r="N26" s="2331">
        <f>B26+E26+H26+K26</f>
        <v>213</v>
      </c>
      <c r="O26" s="2329">
        <f>C26+F26+I26+L26</f>
        <v>5</v>
      </c>
      <c r="P26" s="2330">
        <f>SUM(N26:O26)</f>
        <v>218</v>
      </c>
    </row>
    <row r="27" spans="1:16" ht="29.25" customHeight="1" thickBot="1" x14ac:dyDescent="0.25">
      <c r="A27" s="2272" t="s">
        <v>14</v>
      </c>
      <c r="B27" s="2277">
        <f t="shared" ref="B27:J27" si="9">B25</f>
        <v>0</v>
      </c>
      <c r="C27" s="2278">
        <f t="shared" si="9"/>
        <v>0</v>
      </c>
      <c r="D27" s="2279">
        <f t="shared" si="9"/>
        <v>0</v>
      </c>
      <c r="E27" s="2277">
        <f t="shared" si="9"/>
        <v>1</v>
      </c>
      <c r="F27" s="2278">
        <f t="shared" si="9"/>
        <v>0</v>
      </c>
      <c r="G27" s="2279">
        <f t="shared" si="9"/>
        <v>1</v>
      </c>
      <c r="H27" s="2277">
        <f t="shared" si="9"/>
        <v>1</v>
      </c>
      <c r="I27" s="2278">
        <f t="shared" si="9"/>
        <v>0</v>
      </c>
      <c r="J27" s="2279">
        <f t="shared" si="9"/>
        <v>1</v>
      </c>
      <c r="K27" s="2277">
        <v>0</v>
      </c>
      <c r="L27" s="2278">
        <v>0</v>
      </c>
      <c r="M27" s="2279">
        <v>0</v>
      </c>
      <c r="N27" s="2331">
        <f>B27+E27+H27+K27</f>
        <v>2</v>
      </c>
      <c r="O27" s="2329">
        <f>C27+F27+I27+L27</f>
        <v>0</v>
      </c>
      <c r="P27" s="2330">
        <f t="shared" si="6"/>
        <v>2</v>
      </c>
    </row>
    <row r="28" spans="1:16" ht="29.25" customHeight="1" thickBot="1" x14ac:dyDescent="0.25">
      <c r="A28" s="2339" t="s">
        <v>15</v>
      </c>
      <c r="B28" s="2332">
        <f>SUM(B26:B27)</f>
        <v>31</v>
      </c>
      <c r="C28" s="2333">
        <f>SUM(C26:C27)</f>
        <v>0</v>
      </c>
      <c r="D28" s="2333">
        <f>SUM(D26:D27)</f>
        <v>31</v>
      </c>
      <c r="E28" s="2332">
        <f t="shared" ref="E28:L28" si="10">SUM(E26:E27)</f>
        <v>52</v>
      </c>
      <c r="F28" s="2333">
        <f t="shared" si="10"/>
        <v>0</v>
      </c>
      <c r="G28" s="2334">
        <f t="shared" si="10"/>
        <v>52</v>
      </c>
      <c r="H28" s="2332">
        <f t="shared" si="10"/>
        <v>72</v>
      </c>
      <c r="I28" s="2333">
        <f t="shared" si="10"/>
        <v>1</v>
      </c>
      <c r="J28" s="2334">
        <f t="shared" si="10"/>
        <v>73</v>
      </c>
      <c r="K28" s="2332">
        <f t="shared" si="10"/>
        <v>60</v>
      </c>
      <c r="L28" s="2333">
        <f t="shared" si="10"/>
        <v>4</v>
      </c>
      <c r="M28" s="2334">
        <f>SUM(M26:M27)</f>
        <v>64</v>
      </c>
      <c r="N28" s="2335">
        <f>SUM(B28+E28+H28+K28)</f>
        <v>215</v>
      </c>
      <c r="O28" s="2333">
        <f>SUM(C28+F28+I28+L28)</f>
        <v>5</v>
      </c>
      <c r="P28" s="2334">
        <f>SUM(N28:O28)</f>
        <v>220</v>
      </c>
    </row>
    <row r="29" spans="1:16" ht="18.75" x14ac:dyDescent="0.2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ht="18.75" x14ac:dyDescent="0.2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6" ht="18.75" x14ac:dyDescent="0.2">
      <c r="A31" s="4285"/>
      <c r="B31" s="4285"/>
      <c r="C31" s="4285"/>
      <c r="D31" s="4285"/>
      <c r="E31" s="4285"/>
      <c r="F31" s="4285"/>
      <c r="G31" s="4285"/>
      <c r="H31" s="157"/>
      <c r="I31" s="157"/>
      <c r="J31" s="157"/>
      <c r="K31" s="158"/>
      <c r="L31" s="157"/>
      <c r="M31" s="157"/>
      <c r="N31" s="157"/>
      <c r="O31" s="157"/>
      <c r="P31" s="157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50" zoomScaleNormal="50" workbookViewId="0">
      <selection activeCell="C32" sqref="C32"/>
    </sheetView>
  </sheetViews>
  <sheetFormatPr defaultRowHeight="18.75" x14ac:dyDescent="0.3"/>
  <cols>
    <col min="1" max="1" width="67" style="108" bestFit="1" customWidth="1"/>
    <col min="2" max="2" width="18.28515625" style="108" customWidth="1"/>
    <col min="3" max="3" width="14.5703125" style="108" customWidth="1"/>
    <col min="4" max="4" width="11.42578125" style="108" customWidth="1"/>
    <col min="5" max="5" width="18.28515625" style="108" customWidth="1"/>
    <col min="6" max="6" width="14.5703125" style="108" customWidth="1"/>
    <col min="7" max="7" width="11.28515625" style="108" customWidth="1"/>
    <col min="8" max="8" width="18.28515625" style="108" customWidth="1"/>
    <col min="9" max="9" width="14.5703125" style="108" customWidth="1"/>
    <col min="10" max="10" width="11.28515625" style="108" customWidth="1"/>
    <col min="11" max="11" width="18.28515625" style="108" customWidth="1"/>
    <col min="12" max="12" width="14.5703125" style="108" customWidth="1"/>
    <col min="13" max="13" width="11.28515625" style="108" customWidth="1"/>
    <col min="14" max="14" width="18.28515625" style="108" customWidth="1"/>
    <col min="15" max="15" width="14.5703125" style="108" customWidth="1"/>
    <col min="16" max="16" width="11.28515625" style="108" customWidth="1"/>
    <col min="17" max="17" width="18.28515625" style="108" customWidth="1"/>
    <col min="18" max="18" width="14.5703125" style="108" customWidth="1"/>
    <col min="19" max="19" width="11.42578125" style="108" customWidth="1"/>
    <col min="20" max="256" width="9.140625" style="108"/>
    <col min="257" max="257" width="67" style="108" bestFit="1" customWidth="1"/>
    <col min="258" max="258" width="18.28515625" style="108" customWidth="1"/>
    <col min="259" max="259" width="14.5703125" style="108" customWidth="1"/>
    <col min="260" max="260" width="11.42578125" style="108" customWidth="1"/>
    <col min="261" max="261" width="18.28515625" style="108" customWidth="1"/>
    <col min="262" max="262" width="14.5703125" style="108" customWidth="1"/>
    <col min="263" max="263" width="11.28515625" style="108" customWidth="1"/>
    <col min="264" max="264" width="18.28515625" style="108" customWidth="1"/>
    <col min="265" max="265" width="14.5703125" style="108" customWidth="1"/>
    <col min="266" max="266" width="11.28515625" style="108" customWidth="1"/>
    <col min="267" max="267" width="18.28515625" style="108" customWidth="1"/>
    <col min="268" max="268" width="14.5703125" style="108" customWidth="1"/>
    <col min="269" max="269" width="11.28515625" style="108" customWidth="1"/>
    <col min="270" max="270" width="18.28515625" style="108" customWidth="1"/>
    <col min="271" max="271" width="14.5703125" style="108" customWidth="1"/>
    <col min="272" max="272" width="11.28515625" style="108" customWidth="1"/>
    <col min="273" max="273" width="18.28515625" style="108" customWidth="1"/>
    <col min="274" max="274" width="14.5703125" style="108" customWidth="1"/>
    <col min="275" max="275" width="11.42578125" style="108" customWidth="1"/>
    <col min="276" max="512" width="9.140625" style="108"/>
    <col min="513" max="513" width="67" style="108" bestFit="1" customWidth="1"/>
    <col min="514" max="514" width="18.28515625" style="108" customWidth="1"/>
    <col min="515" max="515" width="14.5703125" style="108" customWidth="1"/>
    <col min="516" max="516" width="11.42578125" style="108" customWidth="1"/>
    <col min="517" max="517" width="18.28515625" style="108" customWidth="1"/>
    <col min="518" max="518" width="14.5703125" style="108" customWidth="1"/>
    <col min="519" max="519" width="11.28515625" style="108" customWidth="1"/>
    <col min="520" max="520" width="18.28515625" style="108" customWidth="1"/>
    <col min="521" max="521" width="14.5703125" style="108" customWidth="1"/>
    <col min="522" max="522" width="11.28515625" style="108" customWidth="1"/>
    <col min="523" max="523" width="18.28515625" style="108" customWidth="1"/>
    <col min="524" max="524" width="14.5703125" style="108" customWidth="1"/>
    <col min="525" max="525" width="11.28515625" style="108" customWidth="1"/>
    <col min="526" max="526" width="18.28515625" style="108" customWidth="1"/>
    <col min="527" max="527" width="14.5703125" style="108" customWidth="1"/>
    <col min="528" max="528" width="11.28515625" style="108" customWidth="1"/>
    <col min="529" max="529" width="18.28515625" style="108" customWidth="1"/>
    <col min="530" max="530" width="14.5703125" style="108" customWidth="1"/>
    <col min="531" max="531" width="11.42578125" style="108" customWidth="1"/>
    <col min="532" max="768" width="9.140625" style="108"/>
    <col min="769" max="769" width="67" style="108" bestFit="1" customWidth="1"/>
    <col min="770" max="770" width="18.28515625" style="108" customWidth="1"/>
    <col min="771" max="771" width="14.5703125" style="108" customWidth="1"/>
    <col min="772" max="772" width="11.42578125" style="108" customWidth="1"/>
    <col min="773" max="773" width="18.28515625" style="108" customWidth="1"/>
    <col min="774" max="774" width="14.5703125" style="108" customWidth="1"/>
    <col min="775" max="775" width="11.28515625" style="108" customWidth="1"/>
    <col min="776" max="776" width="18.28515625" style="108" customWidth="1"/>
    <col min="777" max="777" width="14.5703125" style="108" customWidth="1"/>
    <col min="778" max="778" width="11.28515625" style="108" customWidth="1"/>
    <col min="779" max="779" width="18.28515625" style="108" customWidth="1"/>
    <col min="780" max="780" width="14.5703125" style="108" customWidth="1"/>
    <col min="781" max="781" width="11.28515625" style="108" customWidth="1"/>
    <col min="782" max="782" width="18.28515625" style="108" customWidth="1"/>
    <col min="783" max="783" width="14.5703125" style="108" customWidth="1"/>
    <col min="784" max="784" width="11.28515625" style="108" customWidth="1"/>
    <col min="785" max="785" width="18.28515625" style="108" customWidth="1"/>
    <col min="786" max="786" width="14.5703125" style="108" customWidth="1"/>
    <col min="787" max="787" width="11.42578125" style="108" customWidth="1"/>
    <col min="788" max="1024" width="9.140625" style="108"/>
    <col min="1025" max="1025" width="67" style="108" bestFit="1" customWidth="1"/>
    <col min="1026" max="1026" width="18.28515625" style="108" customWidth="1"/>
    <col min="1027" max="1027" width="14.5703125" style="108" customWidth="1"/>
    <col min="1028" max="1028" width="11.42578125" style="108" customWidth="1"/>
    <col min="1029" max="1029" width="18.28515625" style="108" customWidth="1"/>
    <col min="1030" max="1030" width="14.5703125" style="108" customWidth="1"/>
    <col min="1031" max="1031" width="11.28515625" style="108" customWidth="1"/>
    <col min="1032" max="1032" width="18.28515625" style="108" customWidth="1"/>
    <col min="1033" max="1033" width="14.5703125" style="108" customWidth="1"/>
    <col min="1034" max="1034" width="11.28515625" style="108" customWidth="1"/>
    <col min="1035" max="1035" width="18.28515625" style="108" customWidth="1"/>
    <col min="1036" max="1036" width="14.5703125" style="108" customWidth="1"/>
    <col min="1037" max="1037" width="11.28515625" style="108" customWidth="1"/>
    <col min="1038" max="1038" width="18.28515625" style="108" customWidth="1"/>
    <col min="1039" max="1039" width="14.5703125" style="108" customWidth="1"/>
    <col min="1040" max="1040" width="11.28515625" style="108" customWidth="1"/>
    <col min="1041" max="1041" width="18.28515625" style="108" customWidth="1"/>
    <col min="1042" max="1042" width="14.5703125" style="108" customWidth="1"/>
    <col min="1043" max="1043" width="11.42578125" style="108" customWidth="1"/>
    <col min="1044" max="1280" width="9.140625" style="108"/>
    <col min="1281" max="1281" width="67" style="108" bestFit="1" customWidth="1"/>
    <col min="1282" max="1282" width="18.28515625" style="108" customWidth="1"/>
    <col min="1283" max="1283" width="14.5703125" style="108" customWidth="1"/>
    <col min="1284" max="1284" width="11.42578125" style="108" customWidth="1"/>
    <col min="1285" max="1285" width="18.28515625" style="108" customWidth="1"/>
    <col min="1286" max="1286" width="14.5703125" style="108" customWidth="1"/>
    <col min="1287" max="1287" width="11.28515625" style="108" customWidth="1"/>
    <col min="1288" max="1288" width="18.28515625" style="108" customWidth="1"/>
    <col min="1289" max="1289" width="14.5703125" style="108" customWidth="1"/>
    <col min="1290" max="1290" width="11.28515625" style="108" customWidth="1"/>
    <col min="1291" max="1291" width="18.28515625" style="108" customWidth="1"/>
    <col min="1292" max="1292" width="14.5703125" style="108" customWidth="1"/>
    <col min="1293" max="1293" width="11.28515625" style="108" customWidth="1"/>
    <col min="1294" max="1294" width="18.28515625" style="108" customWidth="1"/>
    <col min="1295" max="1295" width="14.5703125" style="108" customWidth="1"/>
    <col min="1296" max="1296" width="11.28515625" style="108" customWidth="1"/>
    <col min="1297" max="1297" width="18.28515625" style="108" customWidth="1"/>
    <col min="1298" max="1298" width="14.5703125" style="108" customWidth="1"/>
    <col min="1299" max="1299" width="11.42578125" style="108" customWidth="1"/>
    <col min="1300" max="1536" width="9.140625" style="108"/>
    <col min="1537" max="1537" width="67" style="108" bestFit="1" customWidth="1"/>
    <col min="1538" max="1538" width="18.28515625" style="108" customWidth="1"/>
    <col min="1539" max="1539" width="14.5703125" style="108" customWidth="1"/>
    <col min="1540" max="1540" width="11.42578125" style="108" customWidth="1"/>
    <col min="1541" max="1541" width="18.28515625" style="108" customWidth="1"/>
    <col min="1542" max="1542" width="14.5703125" style="108" customWidth="1"/>
    <col min="1543" max="1543" width="11.28515625" style="108" customWidth="1"/>
    <col min="1544" max="1544" width="18.28515625" style="108" customWidth="1"/>
    <col min="1545" max="1545" width="14.5703125" style="108" customWidth="1"/>
    <col min="1546" max="1546" width="11.28515625" style="108" customWidth="1"/>
    <col min="1547" max="1547" width="18.28515625" style="108" customWidth="1"/>
    <col min="1548" max="1548" width="14.5703125" style="108" customWidth="1"/>
    <col min="1549" max="1549" width="11.28515625" style="108" customWidth="1"/>
    <col min="1550" max="1550" width="18.28515625" style="108" customWidth="1"/>
    <col min="1551" max="1551" width="14.5703125" style="108" customWidth="1"/>
    <col min="1552" max="1552" width="11.28515625" style="108" customWidth="1"/>
    <col min="1553" max="1553" width="18.28515625" style="108" customWidth="1"/>
    <col min="1554" max="1554" width="14.5703125" style="108" customWidth="1"/>
    <col min="1555" max="1555" width="11.42578125" style="108" customWidth="1"/>
    <col min="1556" max="1792" width="9.140625" style="108"/>
    <col min="1793" max="1793" width="67" style="108" bestFit="1" customWidth="1"/>
    <col min="1794" max="1794" width="18.28515625" style="108" customWidth="1"/>
    <col min="1795" max="1795" width="14.5703125" style="108" customWidth="1"/>
    <col min="1796" max="1796" width="11.42578125" style="108" customWidth="1"/>
    <col min="1797" max="1797" width="18.28515625" style="108" customWidth="1"/>
    <col min="1798" max="1798" width="14.5703125" style="108" customWidth="1"/>
    <col min="1799" max="1799" width="11.28515625" style="108" customWidth="1"/>
    <col min="1800" max="1800" width="18.28515625" style="108" customWidth="1"/>
    <col min="1801" max="1801" width="14.5703125" style="108" customWidth="1"/>
    <col min="1802" max="1802" width="11.28515625" style="108" customWidth="1"/>
    <col min="1803" max="1803" width="18.28515625" style="108" customWidth="1"/>
    <col min="1804" max="1804" width="14.5703125" style="108" customWidth="1"/>
    <col min="1805" max="1805" width="11.28515625" style="108" customWidth="1"/>
    <col min="1806" max="1806" width="18.28515625" style="108" customWidth="1"/>
    <col min="1807" max="1807" width="14.5703125" style="108" customWidth="1"/>
    <col min="1808" max="1808" width="11.28515625" style="108" customWidth="1"/>
    <col min="1809" max="1809" width="18.28515625" style="108" customWidth="1"/>
    <col min="1810" max="1810" width="14.5703125" style="108" customWidth="1"/>
    <col min="1811" max="1811" width="11.42578125" style="108" customWidth="1"/>
    <col min="1812" max="2048" width="9.140625" style="108"/>
    <col min="2049" max="2049" width="67" style="108" bestFit="1" customWidth="1"/>
    <col min="2050" max="2050" width="18.28515625" style="108" customWidth="1"/>
    <col min="2051" max="2051" width="14.5703125" style="108" customWidth="1"/>
    <col min="2052" max="2052" width="11.42578125" style="108" customWidth="1"/>
    <col min="2053" max="2053" width="18.28515625" style="108" customWidth="1"/>
    <col min="2054" max="2054" width="14.5703125" style="108" customWidth="1"/>
    <col min="2055" max="2055" width="11.28515625" style="108" customWidth="1"/>
    <col min="2056" max="2056" width="18.28515625" style="108" customWidth="1"/>
    <col min="2057" max="2057" width="14.5703125" style="108" customWidth="1"/>
    <col min="2058" max="2058" width="11.28515625" style="108" customWidth="1"/>
    <col min="2059" max="2059" width="18.28515625" style="108" customWidth="1"/>
    <col min="2060" max="2060" width="14.5703125" style="108" customWidth="1"/>
    <col min="2061" max="2061" width="11.28515625" style="108" customWidth="1"/>
    <col min="2062" max="2062" width="18.28515625" style="108" customWidth="1"/>
    <col min="2063" max="2063" width="14.5703125" style="108" customWidth="1"/>
    <col min="2064" max="2064" width="11.28515625" style="108" customWidth="1"/>
    <col min="2065" max="2065" width="18.28515625" style="108" customWidth="1"/>
    <col min="2066" max="2066" width="14.5703125" style="108" customWidth="1"/>
    <col min="2067" max="2067" width="11.42578125" style="108" customWidth="1"/>
    <col min="2068" max="2304" width="9.140625" style="108"/>
    <col min="2305" max="2305" width="67" style="108" bestFit="1" customWidth="1"/>
    <col min="2306" max="2306" width="18.28515625" style="108" customWidth="1"/>
    <col min="2307" max="2307" width="14.5703125" style="108" customWidth="1"/>
    <col min="2308" max="2308" width="11.42578125" style="108" customWidth="1"/>
    <col min="2309" max="2309" width="18.28515625" style="108" customWidth="1"/>
    <col min="2310" max="2310" width="14.5703125" style="108" customWidth="1"/>
    <col min="2311" max="2311" width="11.28515625" style="108" customWidth="1"/>
    <col min="2312" max="2312" width="18.28515625" style="108" customWidth="1"/>
    <col min="2313" max="2313" width="14.5703125" style="108" customWidth="1"/>
    <col min="2314" max="2314" width="11.28515625" style="108" customWidth="1"/>
    <col min="2315" max="2315" width="18.28515625" style="108" customWidth="1"/>
    <col min="2316" max="2316" width="14.5703125" style="108" customWidth="1"/>
    <col min="2317" max="2317" width="11.28515625" style="108" customWidth="1"/>
    <col min="2318" max="2318" width="18.28515625" style="108" customWidth="1"/>
    <col min="2319" max="2319" width="14.5703125" style="108" customWidth="1"/>
    <col min="2320" max="2320" width="11.28515625" style="108" customWidth="1"/>
    <col min="2321" max="2321" width="18.28515625" style="108" customWidth="1"/>
    <col min="2322" max="2322" width="14.5703125" style="108" customWidth="1"/>
    <col min="2323" max="2323" width="11.42578125" style="108" customWidth="1"/>
    <col min="2324" max="2560" width="9.140625" style="108"/>
    <col min="2561" max="2561" width="67" style="108" bestFit="1" customWidth="1"/>
    <col min="2562" max="2562" width="18.28515625" style="108" customWidth="1"/>
    <col min="2563" max="2563" width="14.5703125" style="108" customWidth="1"/>
    <col min="2564" max="2564" width="11.42578125" style="108" customWidth="1"/>
    <col min="2565" max="2565" width="18.28515625" style="108" customWidth="1"/>
    <col min="2566" max="2566" width="14.5703125" style="108" customWidth="1"/>
    <col min="2567" max="2567" width="11.28515625" style="108" customWidth="1"/>
    <col min="2568" max="2568" width="18.28515625" style="108" customWidth="1"/>
    <col min="2569" max="2569" width="14.5703125" style="108" customWidth="1"/>
    <col min="2570" max="2570" width="11.28515625" style="108" customWidth="1"/>
    <col min="2571" max="2571" width="18.28515625" style="108" customWidth="1"/>
    <col min="2572" max="2572" width="14.5703125" style="108" customWidth="1"/>
    <col min="2573" max="2573" width="11.28515625" style="108" customWidth="1"/>
    <col min="2574" max="2574" width="18.28515625" style="108" customWidth="1"/>
    <col min="2575" max="2575" width="14.5703125" style="108" customWidth="1"/>
    <col min="2576" max="2576" width="11.28515625" style="108" customWidth="1"/>
    <col min="2577" max="2577" width="18.28515625" style="108" customWidth="1"/>
    <col min="2578" max="2578" width="14.5703125" style="108" customWidth="1"/>
    <col min="2579" max="2579" width="11.42578125" style="108" customWidth="1"/>
    <col min="2580" max="2816" width="9.140625" style="108"/>
    <col min="2817" max="2817" width="67" style="108" bestFit="1" customWidth="1"/>
    <col min="2818" max="2818" width="18.28515625" style="108" customWidth="1"/>
    <col min="2819" max="2819" width="14.5703125" style="108" customWidth="1"/>
    <col min="2820" max="2820" width="11.42578125" style="108" customWidth="1"/>
    <col min="2821" max="2821" width="18.28515625" style="108" customWidth="1"/>
    <col min="2822" max="2822" width="14.5703125" style="108" customWidth="1"/>
    <col min="2823" max="2823" width="11.28515625" style="108" customWidth="1"/>
    <col min="2824" max="2824" width="18.28515625" style="108" customWidth="1"/>
    <col min="2825" max="2825" width="14.5703125" style="108" customWidth="1"/>
    <col min="2826" max="2826" width="11.28515625" style="108" customWidth="1"/>
    <col min="2827" max="2827" width="18.28515625" style="108" customWidth="1"/>
    <col min="2828" max="2828" width="14.5703125" style="108" customWidth="1"/>
    <col min="2829" max="2829" width="11.28515625" style="108" customWidth="1"/>
    <col min="2830" max="2830" width="18.28515625" style="108" customWidth="1"/>
    <col min="2831" max="2831" width="14.5703125" style="108" customWidth="1"/>
    <col min="2832" max="2832" width="11.28515625" style="108" customWidth="1"/>
    <col min="2833" max="2833" width="18.28515625" style="108" customWidth="1"/>
    <col min="2834" max="2834" width="14.5703125" style="108" customWidth="1"/>
    <col min="2835" max="2835" width="11.42578125" style="108" customWidth="1"/>
    <col min="2836" max="3072" width="9.140625" style="108"/>
    <col min="3073" max="3073" width="67" style="108" bestFit="1" customWidth="1"/>
    <col min="3074" max="3074" width="18.28515625" style="108" customWidth="1"/>
    <col min="3075" max="3075" width="14.5703125" style="108" customWidth="1"/>
    <col min="3076" max="3076" width="11.42578125" style="108" customWidth="1"/>
    <col min="3077" max="3077" width="18.28515625" style="108" customWidth="1"/>
    <col min="3078" max="3078" width="14.5703125" style="108" customWidth="1"/>
    <col min="3079" max="3079" width="11.28515625" style="108" customWidth="1"/>
    <col min="3080" max="3080" width="18.28515625" style="108" customWidth="1"/>
    <col min="3081" max="3081" width="14.5703125" style="108" customWidth="1"/>
    <col min="3082" max="3082" width="11.28515625" style="108" customWidth="1"/>
    <col min="3083" max="3083" width="18.28515625" style="108" customWidth="1"/>
    <col min="3084" max="3084" width="14.5703125" style="108" customWidth="1"/>
    <col min="3085" max="3085" width="11.28515625" style="108" customWidth="1"/>
    <col min="3086" max="3086" width="18.28515625" style="108" customWidth="1"/>
    <col min="3087" max="3087" width="14.5703125" style="108" customWidth="1"/>
    <col min="3088" max="3088" width="11.28515625" style="108" customWidth="1"/>
    <col min="3089" max="3089" width="18.28515625" style="108" customWidth="1"/>
    <col min="3090" max="3090" width="14.5703125" style="108" customWidth="1"/>
    <col min="3091" max="3091" width="11.42578125" style="108" customWidth="1"/>
    <col min="3092" max="3328" width="9.140625" style="108"/>
    <col min="3329" max="3329" width="67" style="108" bestFit="1" customWidth="1"/>
    <col min="3330" max="3330" width="18.28515625" style="108" customWidth="1"/>
    <col min="3331" max="3331" width="14.5703125" style="108" customWidth="1"/>
    <col min="3332" max="3332" width="11.42578125" style="108" customWidth="1"/>
    <col min="3333" max="3333" width="18.28515625" style="108" customWidth="1"/>
    <col min="3334" max="3334" width="14.5703125" style="108" customWidth="1"/>
    <col min="3335" max="3335" width="11.28515625" style="108" customWidth="1"/>
    <col min="3336" max="3336" width="18.28515625" style="108" customWidth="1"/>
    <col min="3337" max="3337" width="14.5703125" style="108" customWidth="1"/>
    <col min="3338" max="3338" width="11.28515625" style="108" customWidth="1"/>
    <col min="3339" max="3339" width="18.28515625" style="108" customWidth="1"/>
    <col min="3340" max="3340" width="14.5703125" style="108" customWidth="1"/>
    <col min="3341" max="3341" width="11.28515625" style="108" customWidth="1"/>
    <col min="3342" max="3342" width="18.28515625" style="108" customWidth="1"/>
    <col min="3343" max="3343" width="14.5703125" style="108" customWidth="1"/>
    <col min="3344" max="3344" width="11.28515625" style="108" customWidth="1"/>
    <col min="3345" max="3345" width="18.28515625" style="108" customWidth="1"/>
    <col min="3346" max="3346" width="14.5703125" style="108" customWidth="1"/>
    <col min="3347" max="3347" width="11.42578125" style="108" customWidth="1"/>
    <col min="3348" max="3584" width="9.140625" style="108"/>
    <col min="3585" max="3585" width="67" style="108" bestFit="1" customWidth="1"/>
    <col min="3586" max="3586" width="18.28515625" style="108" customWidth="1"/>
    <col min="3587" max="3587" width="14.5703125" style="108" customWidth="1"/>
    <col min="3588" max="3588" width="11.42578125" style="108" customWidth="1"/>
    <col min="3589" max="3589" width="18.28515625" style="108" customWidth="1"/>
    <col min="3590" max="3590" width="14.5703125" style="108" customWidth="1"/>
    <col min="3591" max="3591" width="11.28515625" style="108" customWidth="1"/>
    <col min="3592" max="3592" width="18.28515625" style="108" customWidth="1"/>
    <col min="3593" max="3593" width="14.5703125" style="108" customWidth="1"/>
    <col min="3594" max="3594" width="11.28515625" style="108" customWidth="1"/>
    <col min="3595" max="3595" width="18.28515625" style="108" customWidth="1"/>
    <col min="3596" max="3596" width="14.5703125" style="108" customWidth="1"/>
    <col min="3597" max="3597" width="11.28515625" style="108" customWidth="1"/>
    <col min="3598" max="3598" width="18.28515625" style="108" customWidth="1"/>
    <col min="3599" max="3599" width="14.5703125" style="108" customWidth="1"/>
    <col min="3600" max="3600" width="11.28515625" style="108" customWidth="1"/>
    <col min="3601" max="3601" width="18.28515625" style="108" customWidth="1"/>
    <col min="3602" max="3602" width="14.5703125" style="108" customWidth="1"/>
    <col min="3603" max="3603" width="11.42578125" style="108" customWidth="1"/>
    <col min="3604" max="3840" width="9.140625" style="108"/>
    <col min="3841" max="3841" width="67" style="108" bestFit="1" customWidth="1"/>
    <col min="3842" max="3842" width="18.28515625" style="108" customWidth="1"/>
    <col min="3843" max="3843" width="14.5703125" style="108" customWidth="1"/>
    <col min="3844" max="3844" width="11.42578125" style="108" customWidth="1"/>
    <col min="3845" max="3845" width="18.28515625" style="108" customWidth="1"/>
    <col min="3846" max="3846" width="14.5703125" style="108" customWidth="1"/>
    <col min="3847" max="3847" width="11.28515625" style="108" customWidth="1"/>
    <col min="3848" max="3848" width="18.28515625" style="108" customWidth="1"/>
    <col min="3849" max="3849" width="14.5703125" style="108" customWidth="1"/>
    <col min="3850" max="3850" width="11.28515625" style="108" customWidth="1"/>
    <col min="3851" max="3851" width="18.28515625" style="108" customWidth="1"/>
    <col min="3852" max="3852" width="14.5703125" style="108" customWidth="1"/>
    <col min="3853" max="3853" width="11.28515625" style="108" customWidth="1"/>
    <col min="3854" max="3854" width="18.28515625" style="108" customWidth="1"/>
    <col min="3855" max="3855" width="14.5703125" style="108" customWidth="1"/>
    <col min="3856" max="3856" width="11.28515625" style="108" customWidth="1"/>
    <col min="3857" max="3857" width="18.28515625" style="108" customWidth="1"/>
    <col min="3858" max="3858" width="14.5703125" style="108" customWidth="1"/>
    <col min="3859" max="3859" width="11.42578125" style="108" customWidth="1"/>
    <col min="3860" max="4096" width="9.140625" style="108"/>
    <col min="4097" max="4097" width="67" style="108" bestFit="1" customWidth="1"/>
    <col min="4098" max="4098" width="18.28515625" style="108" customWidth="1"/>
    <col min="4099" max="4099" width="14.5703125" style="108" customWidth="1"/>
    <col min="4100" max="4100" width="11.42578125" style="108" customWidth="1"/>
    <col min="4101" max="4101" width="18.28515625" style="108" customWidth="1"/>
    <col min="4102" max="4102" width="14.5703125" style="108" customWidth="1"/>
    <col min="4103" max="4103" width="11.28515625" style="108" customWidth="1"/>
    <col min="4104" max="4104" width="18.28515625" style="108" customWidth="1"/>
    <col min="4105" max="4105" width="14.5703125" style="108" customWidth="1"/>
    <col min="4106" max="4106" width="11.28515625" style="108" customWidth="1"/>
    <col min="4107" max="4107" width="18.28515625" style="108" customWidth="1"/>
    <col min="4108" max="4108" width="14.5703125" style="108" customWidth="1"/>
    <col min="4109" max="4109" width="11.28515625" style="108" customWidth="1"/>
    <col min="4110" max="4110" width="18.28515625" style="108" customWidth="1"/>
    <col min="4111" max="4111" width="14.5703125" style="108" customWidth="1"/>
    <col min="4112" max="4112" width="11.28515625" style="108" customWidth="1"/>
    <col min="4113" max="4113" width="18.28515625" style="108" customWidth="1"/>
    <col min="4114" max="4114" width="14.5703125" style="108" customWidth="1"/>
    <col min="4115" max="4115" width="11.42578125" style="108" customWidth="1"/>
    <col min="4116" max="4352" width="9.140625" style="108"/>
    <col min="4353" max="4353" width="67" style="108" bestFit="1" customWidth="1"/>
    <col min="4354" max="4354" width="18.28515625" style="108" customWidth="1"/>
    <col min="4355" max="4355" width="14.5703125" style="108" customWidth="1"/>
    <col min="4356" max="4356" width="11.42578125" style="108" customWidth="1"/>
    <col min="4357" max="4357" width="18.28515625" style="108" customWidth="1"/>
    <col min="4358" max="4358" width="14.5703125" style="108" customWidth="1"/>
    <col min="4359" max="4359" width="11.28515625" style="108" customWidth="1"/>
    <col min="4360" max="4360" width="18.28515625" style="108" customWidth="1"/>
    <col min="4361" max="4361" width="14.5703125" style="108" customWidth="1"/>
    <col min="4362" max="4362" width="11.28515625" style="108" customWidth="1"/>
    <col min="4363" max="4363" width="18.28515625" style="108" customWidth="1"/>
    <col min="4364" max="4364" width="14.5703125" style="108" customWidth="1"/>
    <col min="4365" max="4365" width="11.28515625" style="108" customWidth="1"/>
    <col min="4366" max="4366" width="18.28515625" style="108" customWidth="1"/>
    <col min="4367" max="4367" width="14.5703125" style="108" customWidth="1"/>
    <col min="4368" max="4368" width="11.28515625" style="108" customWidth="1"/>
    <col min="4369" max="4369" width="18.28515625" style="108" customWidth="1"/>
    <col min="4370" max="4370" width="14.5703125" style="108" customWidth="1"/>
    <col min="4371" max="4371" width="11.42578125" style="108" customWidth="1"/>
    <col min="4372" max="4608" width="9.140625" style="108"/>
    <col min="4609" max="4609" width="67" style="108" bestFit="1" customWidth="1"/>
    <col min="4610" max="4610" width="18.28515625" style="108" customWidth="1"/>
    <col min="4611" max="4611" width="14.5703125" style="108" customWidth="1"/>
    <col min="4612" max="4612" width="11.42578125" style="108" customWidth="1"/>
    <col min="4613" max="4613" width="18.28515625" style="108" customWidth="1"/>
    <col min="4614" max="4614" width="14.5703125" style="108" customWidth="1"/>
    <col min="4615" max="4615" width="11.28515625" style="108" customWidth="1"/>
    <col min="4616" max="4616" width="18.28515625" style="108" customWidth="1"/>
    <col min="4617" max="4617" width="14.5703125" style="108" customWidth="1"/>
    <col min="4618" max="4618" width="11.28515625" style="108" customWidth="1"/>
    <col min="4619" max="4619" width="18.28515625" style="108" customWidth="1"/>
    <col min="4620" max="4620" width="14.5703125" style="108" customWidth="1"/>
    <col min="4621" max="4621" width="11.28515625" style="108" customWidth="1"/>
    <col min="4622" max="4622" width="18.28515625" style="108" customWidth="1"/>
    <col min="4623" max="4623" width="14.5703125" style="108" customWidth="1"/>
    <col min="4624" max="4624" width="11.28515625" style="108" customWidth="1"/>
    <col min="4625" max="4625" width="18.28515625" style="108" customWidth="1"/>
    <col min="4626" max="4626" width="14.5703125" style="108" customWidth="1"/>
    <col min="4627" max="4627" width="11.42578125" style="108" customWidth="1"/>
    <col min="4628" max="4864" width="9.140625" style="108"/>
    <col min="4865" max="4865" width="67" style="108" bestFit="1" customWidth="1"/>
    <col min="4866" max="4866" width="18.28515625" style="108" customWidth="1"/>
    <col min="4867" max="4867" width="14.5703125" style="108" customWidth="1"/>
    <col min="4868" max="4868" width="11.42578125" style="108" customWidth="1"/>
    <col min="4869" max="4869" width="18.28515625" style="108" customWidth="1"/>
    <col min="4870" max="4870" width="14.5703125" style="108" customWidth="1"/>
    <col min="4871" max="4871" width="11.28515625" style="108" customWidth="1"/>
    <col min="4872" max="4872" width="18.28515625" style="108" customWidth="1"/>
    <col min="4873" max="4873" width="14.5703125" style="108" customWidth="1"/>
    <col min="4874" max="4874" width="11.28515625" style="108" customWidth="1"/>
    <col min="4875" max="4875" width="18.28515625" style="108" customWidth="1"/>
    <col min="4876" max="4876" width="14.5703125" style="108" customWidth="1"/>
    <col min="4877" max="4877" width="11.28515625" style="108" customWidth="1"/>
    <col min="4878" max="4878" width="18.28515625" style="108" customWidth="1"/>
    <col min="4879" max="4879" width="14.5703125" style="108" customWidth="1"/>
    <col min="4880" max="4880" width="11.28515625" style="108" customWidth="1"/>
    <col min="4881" max="4881" width="18.28515625" style="108" customWidth="1"/>
    <col min="4882" max="4882" width="14.5703125" style="108" customWidth="1"/>
    <col min="4883" max="4883" width="11.42578125" style="108" customWidth="1"/>
    <col min="4884" max="5120" width="9.140625" style="108"/>
    <col min="5121" max="5121" width="67" style="108" bestFit="1" customWidth="1"/>
    <col min="5122" max="5122" width="18.28515625" style="108" customWidth="1"/>
    <col min="5123" max="5123" width="14.5703125" style="108" customWidth="1"/>
    <col min="5124" max="5124" width="11.42578125" style="108" customWidth="1"/>
    <col min="5125" max="5125" width="18.28515625" style="108" customWidth="1"/>
    <col min="5126" max="5126" width="14.5703125" style="108" customWidth="1"/>
    <col min="5127" max="5127" width="11.28515625" style="108" customWidth="1"/>
    <col min="5128" max="5128" width="18.28515625" style="108" customWidth="1"/>
    <col min="5129" max="5129" width="14.5703125" style="108" customWidth="1"/>
    <col min="5130" max="5130" width="11.28515625" style="108" customWidth="1"/>
    <col min="5131" max="5131" width="18.28515625" style="108" customWidth="1"/>
    <col min="5132" max="5132" width="14.5703125" style="108" customWidth="1"/>
    <col min="5133" max="5133" width="11.28515625" style="108" customWidth="1"/>
    <col min="5134" max="5134" width="18.28515625" style="108" customWidth="1"/>
    <col min="5135" max="5135" width="14.5703125" style="108" customWidth="1"/>
    <col min="5136" max="5136" width="11.28515625" style="108" customWidth="1"/>
    <col min="5137" max="5137" width="18.28515625" style="108" customWidth="1"/>
    <col min="5138" max="5138" width="14.5703125" style="108" customWidth="1"/>
    <col min="5139" max="5139" width="11.42578125" style="108" customWidth="1"/>
    <col min="5140" max="5376" width="9.140625" style="108"/>
    <col min="5377" max="5377" width="67" style="108" bestFit="1" customWidth="1"/>
    <col min="5378" max="5378" width="18.28515625" style="108" customWidth="1"/>
    <col min="5379" max="5379" width="14.5703125" style="108" customWidth="1"/>
    <col min="5380" max="5380" width="11.42578125" style="108" customWidth="1"/>
    <col min="5381" max="5381" width="18.28515625" style="108" customWidth="1"/>
    <col min="5382" max="5382" width="14.5703125" style="108" customWidth="1"/>
    <col min="5383" max="5383" width="11.28515625" style="108" customWidth="1"/>
    <col min="5384" max="5384" width="18.28515625" style="108" customWidth="1"/>
    <col min="5385" max="5385" width="14.5703125" style="108" customWidth="1"/>
    <col min="5386" max="5386" width="11.28515625" style="108" customWidth="1"/>
    <col min="5387" max="5387" width="18.28515625" style="108" customWidth="1"/>
    <col min="5388" max="5388" width="14.5703125" style="108" customWidth="1"/>
    <col min="5389" max="5389" width="11.28515625" style="108" customWidth="1"/>
    <col min="5390" max="5390" width="18.28515625" style="108" customWidth="1"/>
    <col min="5391" max="5391" width="14.5703125" style="108" customWidth="1"/>
    <col min="5392" max="5392" width="11.28515625" style="108" customWidth="1"/>
    <col min="5393" max="5393" width="18.28515625" style="108" customWidth="1"/>
    <col min="5394" max="5394" width="14.5703125" style="108" customWidth="1"/>
    <col min="5395" max="5395" width="11.42578125" style="108" customWidth="1"/>
    <col min="5396" max="5632" width="9.140625" style="108"/>
    <col min="5633" max="5633" width="67" style="108" bestFit="1" customWidth="1"/>
    <col min="5634" max="5634" width="18.28515625" style="108" customWidth="1"/>
    <col min="5635" max="5635" width="14.5703125" style="108" customWidth="1"/>
    <col min="5636" max="5636" width="11.42578125" style="108" customWidth="1"/>
    <col min="5637" max="5637" width="18.28515625" style="108" customWidth="1"/>
    <col min="5638" max="5638" width="14.5703125" style="108" customWidth="1"/>
    <col min="5639" max="5639" width="11.28515625" style="108" customWidth="1"/>
    <col min="5640" max="5640" width="18.28515625" style="108" customWidth="1"/>
    <col min="5641" max="5641" width="14.5703125" style="108" customWidth="1"/>
    <col min="5642" max="5642" width="11.28515625" style="108" customWidth="1"/>
    <col min="5643" max="5643" width="18.28515625" style="108" customWidth="1"/>
    <col min="5644" max="5644" width="14.5703125" style="108" customWidth="1"/>
    <col min="5645" max="5645" width="11.28515625" style="108" customWidth="1"/>
    <col min="5646" max="5646" width="18.28515625" style="108" customWidth="1"/>
    <col min="5647" max="5647" width="14.5703125" style="108" customWidth="1"/>
    <col min="5648" max="5648" width="11.28515625" style="108" customWidth="1"/>
    <col min="5649" max="5649" width="18.28515625" style="108" customWidth="1"/>
    <col min="5650" max="5650" width="14.5703125" style="108" customWidth="1"/>
    <col min="5651" max="5651" width="11.42578125" style="108" customWidth="1"/>
    <col min="5652" max="5888" width="9.140625" style="108"/>
    <col min="5889" max="5889" width="67" style="108" bestFit="1" customWidth="1"/>
    <col min="5890" max="5890" width="18.28515625" style="108" customWidth="1"/>
    <col min="5891" max="5891" width="14.5703125" style="108" customWidth="1"/>
    <col min="5892" max="5892" width="11.42578125" style="108" customWidth="1"/>
    <col min="5893" max="5893" width="18.28515625" style="108" customWidth="1"/>
    <col min="5894" max="5894" width="14.5703125" style="108" customWidth="1"/>
    <col min="5895" max="5895" width="11.28515625" style="108" customWidth="1"/>
    <col min="5896" max="5896" width="18.28515625" style="108" customWidth="1"/>
    <col min="5897" max="5897" width="14.5703125" style="108" customWidth="1"/>
    <col min="5898" max="5898" width="11.28515625" style="108" customWidth="1"/>
    <col min="5899" max="5899" width="18.28515625" style="108" customWidth="1"/>
    <col min="5900" max="5900" width="14.5703125" style="108" customWidth="1"/>
    <col min="5901" max="5901" width="11.28515625" style="108" customWidth="1"/>
    <col min="5902" max="5902" width="18.28515625" style="108" customWidth="1"/>
    <col min="5903" max="5903" width="14.5703125" style="108" customWidth="1"/>
    <col min="5904" max="5904" width="11.28515625" style="108" customWidth="1"/>
    <col min="5905" max="5905" width="18.28515625" style="108" customWidth="1"/>
    <col min="5906" max="5906" width="14.5703125" style="108" customWidth="1"/>
    <col min="5907" max="5907" width="11.42578125" style="108" customWidth="1"/>
    <col min="5908" max="6144" width="9.140625" style="108"/>
    <col min="6145" max="6145" width="67" style="108" bestFit="1" customWidth="1"/>
    <col min="6146" max="6146" width="18.28515625" style="108" customWidth="1"/>
    <col min="6147" max="6147" width="14.5703125" style="108" customWidth="1"/>
    <col min="6148" max="6148" width="11.42578125" style="108" customWidth="1"/>
    <col min="6149" max="6149" width="18.28515625" style="108" customWidth="1"/>
    <col min="6150" max="6150" width="14.5703125" style="108" customWidth="1"/>
    <col min="6151" max="6151" width="11.28515625" style="108" customWidth="1"/>
    <col min="6152" max="6152" width="18.28515625" style="108" customWidth="1"/>
    <col min="6153" max="6153" width="14.5703125" style="108" customWidth="1"/>
    <col min="6154" max="6154" width="11.28515625" style="108" customWidth="1"/>
    <col min="6155" max="6155" width="18.28515625" style="108" customWidth="1"/>
    <col min="6156" max="6156" width="14.5703125" style="108" customWidth="1"/>
    <col min="6157" max="6157" width="11.28515625" style="108" customWidth="1"/>
    <col min="6158" max="6158" width="18.28515625" style="108" customWidth="1"/>
    <col min="6159" max="6159" width="14.5703125" style="108" customWidth="1"/>
    <col min="6160" max="6160" width="11.28515625" style="108" customWidth="1"/>
    <col min="6161" max="6161" width="18.28515625" style="108" customWidth="1"/>
    <col min="6162" max="6162" width="14.5703125" style="108" customWidth="1"/>
    <col min="6163" max="6163" width="11.42578125" style="108" customWidth="1"/>
    <col min="6164" max="6400" width="9.140625" style="108"/>
    <col min="6401" max="6401" width="67" style="108" bestFit="1" customWidth="1"/>
    <col min="6402" max="6402" width="18.28515625" style="108" customWidth="1"/>
    <col min="6403" max="6403" width="14.5703125" style="108" customWidth="1"/>
    <col min="6404" max="6404" width="11.42578125" style="108" customWidth="1"/>
    <col min="6405" max="6405" width="18.28515625" style="108" customWidth="1"/>
    <col min="6406" max="6406" width="14.5703125" style="108" customWidth="1"/>
    <col min="6407" max="6407" width="11.28515625" style="108" customWidth="1"/>
    <col min="6408" max="6408" width="18.28515625" style="108" customWidth="1"/>
    <col min="6409" max="6409" width="14.5703125" style="108" customWidth="1"/>
    <col min="6410" max="6410" width="11.28515625" style="108" customWidth="1"/>
    <col min="6411" max="6411" width="18.28515625" style="108" customWidth="1"/>
    <col min="6412" max="6412" width="14.5703125" style="108" customWidth="1"/>
    <col min="6413" max="6413" width="11.28515625" style="108" customWidth="1"/>
    <col min="6414" max="6414" width="18.28515625" style="108" customWidth="1"/>
    <col min="6415" max="6415" width="14.5703125" style="108" customWidth="1"/>
    <col min="6416" max="6416" width="11.28515625" style="108" customWidth="1"/>
    <col min="6417" max="6417" width="18.28515625" style="108" customWidth="1"/>
    <col min="6418" max="6418" width="14.5703125" style="108" customWidth="1"/>
    <col min="6419" max="6419" width="11.42578125" style="108" customWidth="1"/>
    <col min="6420" max="6656" width="9.140625" style="108"/>
    <col min="6657" max="6657" width="67" style="108" bestFit="1" customWidth="1"/>
    <col min="6658" max="6658" width="18.28515625" style="108" customWidth="1"/>
    <col min="6659" max="6659" width="14.5703125" style="108" customWidth="1"/>
    <col min="6660" max="6660" width="11.42578125" style="108" customWidth="1"/>
    <col min="6661" max="6661" width="18.28515625" style="108" customWidth="1"/>
    <col min="6662" max="6662" width="14.5703125" style="108" customWidth="1"/>
    <col min="6663" max="6663" width="11.28515625" style="108" customWidth="1"/>
    <col min="6664" max="6664" width="18.28515625" style="108" customWidth="1"/>
    <col min="6665" max="6665" width="14.5703125" style="108" customWidth="1"/>
    <col min="6666" max="6666" width="11.28515625" style="108" customWidth="1"/>
    <col min="6667" max="6667" width="18.28515625" style="108" customWidth="1"/>
    <col min="6668" max="6668" width="14.5703125" style="108" customWidth="1"/>
    <col min="6669" max="6669" width="11.28515625" style="108" customWidth="1"/>
    <col min="6670" max="6670" width="18.28515625" style="108" customWidth="1"/>
    <col min="6671" max="6671" width="14.5703125" style="108" customWidth="1"/>
    <col min="6672" max="6672" width="11.28515625" style="108" customWidth="1"/>
    <col min="6673" max="6673" width="18.28515625" style="108" customWidth="1"/>
    <col min="6674" max="6674" width="14.5703125" style="108" customWidth="1"/>
    <col min="6675" max="6675" width="11.42578125" style="108" customWidth="1"/>
    <col min="6676" max="6912" width="9.140625" style="108"/>
    <col min="6913" max="6913" width="67" style="108" bestFit="1" customWidth="1"/>
    <col min="6914" max="6914" width="18.28515625" style="108" customWidth="1"/>
    <col min="6915" max="6915" width="14.5703125" style="108" customWidth="1"/>
    <col min="6916" max="6916" width="11.42578125" style="108" customWidth="1"/>
    <col min="6917" max="6917" width="18.28515625" style="108" customWidth="1"/>
    <col min="6918" max="6918" width="14.5703125" style="108" customWidth="1"/>
    <col min="6919" max="6919" width="11.28515625" style="108" customWidth="1"/>
    <col min="6920" max="6920" width="18.28515625" style="108" customWidth="1"/>
    <col min="6921" max="6921" width="14.5703125" style="108" customWidth="1"/>
    <col min="6922" max="6922" width="11.28515625" style="108" customWidth="1"/>
    <col min="6923" max="6923" width="18.28515625" style="108" customWidth="1"/>
    <col min="6924" max="6924" width="14.5703125" style="108" customWidth="1"/>
    <col min="6925" max="6925" width="11.28515625" style="108" customWidth="1"/>
    <col min="6926" max="6926" width="18.28515625" style="108" customWidth="1"/>
    <col min="6927" max="6927" width="14.5703125" style="108" customWidth="1"/>
    <col min="6928" max="6928" width="11.28515625" style="108" customWidth="1"/>
    <col min="6929" max="6929" width="18.28515625" style="108" customWidth="1"/>
    <col min="6930" max="6930" width="14.5703125" style="108" customWidth="1"/>
    <col min="6931" max="6931" width="11.42578125" style="108" customWidth="1"/>
    <col min="6932" max="7168" width="9.140625" style="108"/>
    <col min="7169" max="7169" width="67" style="108" bestFit="1" customWidth="1"/>
    <col min="7170" max="7170" width="18.28515625" style="108" customWidth="1"/>
    <col min="7171" max="7171" width="14.5703125" style="108" customWidth="1"/>
    <col min="7172" max="7172" width="11.42578125" style="108" customWidth="1"/>
    <col min="7173" max="7173" width="18.28515625" style="108" customWidth="1"/>
    <col min="7174" max="7174" width="14.5703125" style="108" customWidth="1"/>
    <col min="7175" max="7175" width="11.28515625" style="108" customWidth="1"/>
    <col min="7176" max="7176" width="18.28515625" style="108" customWidth="1"/>
    <col min="7177" max="7177" width="14.5703125" style="108" customWidth="1"/>
    <col min="7178" max="7178" width="11.28515625" style="108" customWidth="1"/>
    <col min="7179" max="7179" width="18.28515625" style="108" customWidth="1"/>
    <col min="7180" max="7180" width="14.5703125" style="108" customWidth="1"/>
    <col min="7181" max="7181" width="11.28515625" style="108" customWidth="1"/>
    <col min="7182" max="7182" width="18.28515625" style="108" customWidth="1"/>
    <col min="7183" max="7183" width="14.5703125" style="108" customWidth="1"/>
    <col min="7184" max="7184" width="11.28515625" style="108" customWidth="1"/>
    <col min="7185" max="7185" width="18.28515625" style="108" customWidth="1"/>
    <col min="7186" max="7186" width="14.5703125" style="108" customWidth="1"/>
    <col min="7187" max="7187" width="11.42578125" style="108" customWidth="1"/>
    <col min="7188" max="7424" width="9.140625" style="108"/>
    <col min="7425" max="7425" width="67" style="108" bestFit="1" customWidth="1"/>
    <col min="7426" max="7426" width="18.28515625" style="108" customWidth="1"/>
    <col min="7427" max="7427" width="14.5703125" style="108" customWidth="1"/>
    <col min="7428" max="7428" width="11.42578125" style="108" customWidth="1"/>
    <col min="7429" max="7429" width="18.28515625" style="108" customWidth="1"/>
    <col min="7430" max="7430" width="14.5703125" style="108" customWidth="1"/>
    <col min="7431" max="7431" width="11.28515625" style="108" customWidth="1"/>
    <col min="7432" max="7432" width="18.28515625" style="108" customWidth="1"/>
    <col min="7433" max="7433" width="14.5703125" style="108" customWidth="1"/>
    <col min="7434" max="7434" width="11.28515625" style="108" customWidth="1"/>
    <col min="7435" max="7435" width="18.28515625" style="108" customWidth="1"/>
    <col min="7436" max="7436" width="14.5703125" style="108" customWidth="1"/>
    <col min="7437" max="7437" width="11.28515625" style="108" customWidth="1"/>
    <col min="7438" max="7438" width="18.28515625" style="108" customWidth="1"/>
    <col min="7439" max="7439" width="14.5703125" style="108" customWidth="1"/>
    <col min="7440" max="7440" width="11.28515625" style="108" customWidth="1"/>
    <col min="7441" max="7441" width="18.28515625" style="108" customWidth="1"/>
    <col min="7442" max="7442" width="14.5703125" style="108" customWidth="1"/>
    <col min="7443" max="7443" width="11.42578125" style="108" customWidth="1"/>
    <col min="7444" max="7680" width="9.140625" style="108"/>
    <col min="7681" max="7681" width="67" style="108" bestFit="1" customWidth="1"/>
    <col min="7682" max="7682" width="18.28515625" style="108" customWidth="1"/>
    <col min="7683" max="7683" width="14.5703125" style="108" customWidth="1"/>
    <col min="7684" max="7684" width="11.42578125" style="108" customWidth="1"/>
    <col min="7685" max="7685" width="18.28515625" style="108" customWidth="1"/>
    <col min="7686" max="7686" width="14.5703125" style="108" customWidth="1"/>
    <col min="7687" max="7687" width="11.28515625" style="108" customWidth="1"/>
    <col min="7688" max="7688" width="18.28515625" style="108" customWidth="1"/>
    <col min="7689" max="7689" width="14.5703125" style="108" customWidth="1"/>
    <col min="7690" max="7690" width="11.28515625" style="108" customWidth="1"/>
    <col min="7691" max="7691" width="18.28515625" style="108" customWidth="1"/>
    <col min="7692" max="7692" width="14.5703125" style="108" customWidth="1"/>
    <col min="7693" max="7693" width="11.28515625" style="108" customWidth="1"/>
    <col min="7694" max="7694" width="18.28515625" style="108" customWidth="1"/>
    <col min="7695" max="7695" width="14.5703125" style="108" customWidth="1"/>
    <col min="7696" max="7696" width="11.28515625" style="108" customWidth="1"/>
    <col min="7697" max="7697" width="18.28515625" style="108" customWidth="1"/>
    <col min="7698" max="7698" width="14.5703125" style="108" customWidth="1"/>
    <col min="7699" max="7699" width="11.42578125" style="108" customWidth="1"/>
    <col min="7700" max="7936" width="9.140625" style="108"/>
    <col min="7937" max="7937" width="67" style="108" bestFit="1" customWidth="1"/>
    <col min="7938" max="7938" width="18.28515625" style="108" customWidth="1"/>
    <col min="7939" max="7939" width="14.5703125" style="108" customWidth="1"/>
    <col min="7940" max="7940" width="11.42578125" style="108" customWidth="1"/>
    <col min="7941" max="7941" width="18.28515625" style="108" customWidth="1"/>
    <col min="7942" max="7942" width="14.5703125" style="108" customWidth="1"/>
    <col min="7943" max="7943" width="11.28515625" style="108" customWidth="1"/>
    <col min="7944" max="7944" width="18.28515625" style="108" customWidth="1"/>
    <col min="7945" max="7945" width="14.5703125" style="108" customWidth="1"/>
    <col min="7946" max="7946" width="11.28515625" style="108" customWidth="1"/>
    <col min="7947" max="7947" width="18.28515625" style="108" customWidth="1"/>
    <col min="7948" max="7948" width="14.5703125" style="108" customWidth="1"/>
    <col min="7949" max="7949" width="11.28515625" style="108" customWidth="1"/>
    <col min="7950" max="7950" width="18.28515625" style="108" customWidth="1"/>
    <col min="7951" max="7951" width="14.5703125" style="108" customWidth="1"/>
    <col min="7952" max="7952" width="11.28515625" style="108" customWidth="1"/>
    <col min="7953" max="7953" width="18.28515625" style="108" customWidth="1"/>
    <col min="7954" max="7954" width="14.5703125" style="108" customWidth="1"/>
    <col min="7955" max="7955" width="11.42578125" style="108" customWidth="1"/>
    <col min="7956" max="8192" width="9.140625" style="108"/>
    <col min="8193" max="8193" width="67" style="108" bestFit="1" customWidth="1"/>
    <col min="8194" max="8194" width="18.28515625" style="108" customWidth="1"/>
    <col min="8195" max="8195" width="14.5703125" style="108" customWidth="1"/>
    <col min="8196" max="8196" width="11.42578125" style="108" customWidth="1"/>
    <col min="8197" max="8197" width="18.28515625" style="108" customWidth="1"/>
    <col min="8198" max="8198" width="14.5703125" style="108" customWidth="1"/>
    <col min="8199" max="8199" width="11.28515625" style="108" customWidth="1"/>
    <col min="8200" max="8200" width="18.28515625" style="108" customWidth="1"/>
    <col min="8201" max="8201" width="14.5703125" style="108" customWidth="1"/>
    <col min="8202" max="8202" width="11.28515625" style="108" customWidth="1"/>
    <col min="8203" max="8203" width="18.28515625" style="108" customWidth="1"/>
    <col min="8204" max="8204" width="14.5703125" style="108" customWidth="1"/>
    <col min="8205" max="8205" width="11.28515625" style="108" customWidth="1"/>
    <col min="8206" max="8206" width="18.28515625" style="108" customWidth="1"/>
    <col min="8207" max="8207" width="14.5703125" style="108" customWidth="1"/>
    <col min="8208" max="8208" width="11.28515625" style="108" customWidth="1"/>
    <col min="8209" max="8209" width="18.28515625" style="108" customWidth="1"/>
    <col min="8210" max="8210" width="14.5703125" style="108" customWidth="1"/>
    <col min="8211" max="8211" width="11.42578125" style="108" customWidth="1"/>
    <col min="8212" max="8448" width="9.140625" style="108"/>
    <col min="8449" max="8449" width="67" style="108" bestFit="1" customWidth="1"/>
    <col min="8450" max="8450" width="18.28515625" style="108" customWidth="1"/>
    <col min="8451" max="8451" width="14.5703125" style="108" customWidth="1"/>
    <col min="8452" max="8452" width="11.42578125" style="108" customWidth="1"/>
    <col min="8453" max="8453" width="18.28515625" style="108" customWidth="1"/>
    <col min="8454" max="8454" width="14.5703125" style="108" customWidth="1"/>
    <col min="8455" max="8455" width="11.28515625" style="108" customWidth="1"/>
    <col min="8456" max="8456" width="18.28515625" style="108" customWidth="1"/>
    <col min="8457" max="8457" width="14.5703125" style="108" customWidth="1"/>
    <col min="8458" max="8458" width="11.28515625" style="108" customWidth="1"/>
    <col min="8459" max="8459" width="18.28515625" style="108" customWidth="1"/>
    <col min="8460" max="8460" width="14.5703125" style="108" customWidth="1"/>
    <col min="8461" max="8461" width="11.28515625" style="108" customWidth="1"/>
    <col min="8462" max="8462" width="18.28515625" style="108" customWidth="1"/>
    <col min="8463" max="8463" width="14.5703125" style="108" customWidth="1"/>
    <col min="8464" max="8464" width="11.28515625" style="108" customWidth="1"/>
    <col min="8465" max="8465" width="18.28515625" style="108" customWidth="1"/>
    <col min="8466" max="8466" width="14.5703125" style="108" customWidth="1"/>
    <col min="8467" max="8467" width="11.42578125" style="108" customWidth="1"/>
    <col min="8468" max="8704" width="9.140625" style="108"/>
    <col min="8705" max="8705" width="67" style="108" bestFit="1" customWidth="1"/>
    <col min="8706" max="8706" width="18.28515625" style="108" customWidth="1"/>
    <col min="8707" max="8707" width="14.5703125" style="108" customWidth="1"/>
    <col min="8708" max="8708" width="11.42578125" style="108" customWidth="1"/>
    <col min="8709" max="8709" width="18.28515625" style="108" customWidth="1"/>
    <col min="8710" max="8710" width="14.5703125" style="108" customWidth="1"/>
    <col min="8711" max="8711" width="11.28515625" style="108" customWidth="1"/>
    <col min="8712" max="8712" width="18.28515625" style="108" customWidth="1"/>
    <col min="8713" max="8713" width="14.5703125" style="108" customWidth="1"/>
    <col min="8714" max="8714" width="11.28515625" style="108" customWidth="1"/>
    <col min="8715" max="8715" width="18.28515625" style="108" customWidth="1"/>
    <col min="8716" max="8716" width="14.5703125" style="108" customWidth="1"/>
    <col min="8717" max="8717" width="11.28515625" style="108" customWidth="1"/>
    <col min="8718" max="8718" width="18.28515625" style="108" customWidth="1"/>
    <col min="8719" max="8719" width="14.5703125" style="108" customWidth="1"/>
    <col min="8720" max="8720" width="11.28515625" style="108" customWidth="1"/>
    <col min="8721" max="8721" width="18.28515625" style="108" customWidth="1"/>
    <col min="8722" max="8722" width="14.5703125" style="108" customWidth="1"/>
    <col min="8723" max="8723" width="11.42578125" style="108" customWidth="1"/>
    <col min="8724" max="8960" width="9.140625" style="108"/>
    <col min="8961" max="8961" width="67" style="108" bestFit="1" customWidth="1"/>
    <col min="8962" max="8962" width="18.28515625" style="108" customWidth="1"/>
    <col min="8963" max="8963" width="14.5703125" style="108" customWidth="1"/>
    <col min="8964" max="8964" width="11.42578125" style="108" customWidth="1"/>
    <col min="8965" max="8965" width="18.28515625" style="108" customWidth="1"/>
    <col min="8966" max="8966" width="14.5703125" style="108" customWidth="1"/>
    <col min="8967" max="8967" width="11.28515625" style="108" customWidth="1"/>
    <col min="8968" max="8968" width="18.28515625" style="108" customWidth="1"/>
    <col min="8969" max="8969" width="14.5703125" style="108" customWidth="1"/>
    <col min="8970" max="8970" width="11.28515625" style="108" customWidth="1"/>
    <col min="8971" max="8971" width="18.28515625" style="108" customWidth="1"/>
    <col min="8972" max="8972" width="14.5703125" style="108" customWidth="1"/>
    <col min="8973" max="8973" width="11.28515625" style="108" customWidth="1"/>
    <col min="8974" max="8974" width="18.28515625" style="108" customWidth="1"/>
    <col min="8975" max="8975" width="14.5703125" style="108" customWidth="1"/>
    <col min="8976" max="8976" width="11.28515625" style="108" customWidth="1"/>
    <col min="8977" max="8977" width="18.28515625" style="108" customWidth="1"/>
    <col min="8978" max="8978" width="14.5703125" style="108" customWidth="1"/>
    <col min="8979" max="8979" width="11.42578125" style="108" customWidth="1"/>
    <col min="8980" max="9216" width="9.140625" style="108"/>
    <col min="9217" max="9217" width="67" style="108" bestFit="1" customWidth="1"/>
    <col min="9218" max="9218" width="18.28515625" style="108" customWidth="1"/>
    <col min="9219" max="9219" width="14.5703125" style="108" customWidth="1"/>
    <col min="9220" max="9220" width="11.42578125" style="108" customWidth="1"/>
    <col min="9221" max="9221" width="18.28515625" style="108" customWidth="1"/>
    <col min="9222" max="9222" width="14.5703125" style="108" customWidth="1"/>
    <col min="9223" max="9223" width="11.28515625" style="108" customWidth="1"/>
    <col min="9224" max="9224" width="18.28515625" style="108" customWidth="1"/>
    <col min="9225" max="9225" width="14.5703125" style="108" customWidth="1"/>
    <col min="9226" max="9226" width="11.28515625" style="108" customWidth="1"/>
    <col min="9227" max="9227" width="18.28515625" style="108" customWidth="1"/>
    <col min="9228" max="9228" width="14.5703125" style="108" customWidth="1"/>
    <col min="9229" max="9229" width="11.28515625" style="108" customWidth="1"/>
    <col min="9230" max="9230" width="18.28515625" style="108" customWidth="1"/>
    <col min="9231" max="9231" width="14.5703125" style="108" customWidth="1"/>
    <col min="9232" max="9232" width="11.28515625" style="108" customWidth="1"/>
    <col min="9233" max="9233" width="18.28515625" style="108" customWidth="1"/>
    <col min="9234" max="9234" width="14.5703125" style="108" customWidth="1"/>
    <col min="9235" max="9235" width="11.42578125" style="108" customWidth="1"/>
    <col min="9236" max="9472" width="9.140625" style="108"/>
    <col min="9473" max="9473" width="67" style="108" bestFit="1" customWidth="1"/>
    <col min="9474" max="9474" width="18.28515625" style="108" customWidth="1"/>
    <col min="9475" max="9475" width="14.5703125" style="108" customWidth="1"/>
    <col min="9476" max="9476" width="11.42578125" style="108" customWidth="1"/>
    <col min="9477" max="9477" width="18.28515625" style="108" customWidth="1"/>
    <col min="9478" max="9478" width="14.5703125" style="108" customWidth="1"/>
    <col min="9479" max="9479" width="11.28515625" style="108" customWidth="1"/>
    <col min="9480" max="9480" width="18.28515625" style="108" customWidth="1"/>
    <col min="9481" max="9481" width="14.5703125" style="108" customWidth="1"/>
    <col min="9482" max="9482" width="11.28515625" style="108" customWidth="1"/>
    <col min="9483" max="9483" width="18.28515625" style="108" customWidth="1"/>
    <col min="9484" max="9484" width="14.5703125" style="108" customWidth="1"/>
    <col min="9485" max="9485" width="11.28515625" style="108" customWidth="1"/>
    <col min="9486" max="9486" width="18.28515625" style="108" customWidth="1"/>
    <col min="9487" max="9487" width="14.5703125" style="108" customWidth="1"/>
    <col min="9488" max="9488" width="11.28515625" style="108" customWidth="1"/>
    <col min="9489" max="9489" width="18.28515625" style="108" customWidth="1"/>
    <col min="9490" max="9490" width="14.5703125" style="108" customWidth="1"/>
    <col min="9491" max="9491" width="11.42578125" style="108" customWidth="1"/>
    <col min="9492" max="9728" width="9.140625" style="108"/>
    <col min="9729" max="9729" width="67" style="108" bestFit="1" customWidth="1"/>
    <col min="9730" max="9730" width="18.28515625" style="108" customWidth="1"/>
    <col min="9731" max="9731" width="14.5703125" style="108" customWidth="1"/>
    <col min="9732" max="9732" width="11.42578125" style="108" customWidth="1"/>
    <col min="9733" max="9733" width="18.28515625" style="108" customWidth="1"/>
    <col min="9734" max="9734" width="14.5703125" style="108" customWidth="1"/>
    <col min="9735" max="9735" width="11.28515625" style="108" customWidth="1"/>
    <col min="9736" max="9736" width="18.28515625" style="108" customWidth="1"/>
    <col min="9737" max="9737" width="14.5703125" style="108" customWidth="1"/>
    <col min="9738" max="9738" width="11.28515625" style="108" customWidth="1"/>
    <col min="9739" max="9739" width="18.28515625" style="108" customWidth="1"/>
    <col min="9740" max="9740" width="14.5703125" style="108" customWidth="1"/>
    <col min="9741" max="9741" width="11.28515625" style="108" customWidth="1"/>
    <col min="9742" max="9742" width="18.28515625" style="108" customWidth="1"/>
    <col min="9743" max="9743" width="14.5703125" style="108" customWidth="1"/>
    <col min="9744" max="9744" width="11.28515625" style="108" customWidth="1"/>
    <col min="9745" max="9745" width="18.28515625" style="108" customWidth="1"/>
    <col min="9746" max="9746" width="14.5703125" style="108" customWidth="1"/>
    <col min="9747" max="9747" width="11.42578125" style="108" customWidth="1"/>
    <col min="9748" max="9984" width="9.140625" style="108"/>
    <col min="9985" max="9985" width="67" style="108" bestFit="1" customWidth="1"/>
    <col min="9986" max="9986" width="18.28515625" style="108" customWidth="1"/>
    <col min="9987" max="9987" width="14.5703125" style="108" customWidth="1"/>
    <col min="9988" max="9988" width="11.42578125" style="108" customWidth="1"/>
    <col min="9989" max="9989" width="18.28515625" style="108" customWidth="1"/>
    <col min="9990" max="9990" width="14.5703125" style="108" customWidth="1"/>
    <col min="9991" max="9991" width="11.28515625" style="108" customWidth="1"/>
    <col min="9992" max="9992" width="18.28515625" style="108" customWidth="1"/>
    <col min="9993" max="9993" width="14.5703125" style="108" customWidth="1"/>
    <col min="9994" max="9994" width="11.28515625" style="108" customWidth="1"/>
    <col min="9995" max="9995" width="18.28515625" style="108" customWidth="1"/>
    <col min="9996" max="9996" width="14.5703125" style="108" customWidth="1"/>
    <col min="9997" max="9997" width="11.28515625" style="108" customWidth="1"/>
    <col min="9998" max="9998" width="18.28515625" style="108" customWidth="1"/>
    <col min="9999" max="9999" width="14.5703125" style="108" customWidth="1"/>
    <col min="10000" max="10000" width="11.28515625" style="108" customWidth="1"/>
    <col min="10001" max="10001" width="18.28515625" style="108" customWidth="1"/>
    <col min="10002" max="10002" width="14.5703125" style="108" customWidth="1"/>
    <col min="10003" max="10003" width="11.42578125" style="108" customWidth="1"/>
    <col min="10004" max="10240" width="9.140625" style="108"/>
    <col min="10241" max="10241" width="67" style="108" bestFit="1" customWidth="1"/>
    <col min="10242" max="10242" width="18.28515625" style="108" customWidth="1"/>
    <col min="10243" max="10243" width="14.5703125" style="108" customWidth="1"/>
    <col min="10244" max="10244" width="11.42578125" style="108" customWidth="1"/>
    <col min="10245" max="10245" width="18.28515625" style="108" customWidth="1"/>
    <col min="10246" max="10246" width="14.5703125" style="108" customWidth="1"/>
    <col min="10247" max="10247" width="11.28515625" style="108" customWidth="1"/>
    <col min="10248" max="10248" width="18.28515625" style="108" customWidth="1"/>
    <col min="10249" max="10249" width="14.5703125" style="108" customWidth="1"/>
    <col min="10250" max="10250" width="11.28515625" style="108" customWidth="1"/>
    <col min="10251" max="10251" width="18.28515625" style="108" customWidth="1"/>
    <col min="10252" max="10252" width="14.5703125" style="108" customWidth="1"/>
    <col min="10253" max="10253" width="11.28515625" style="108" customWidth="1"/>
    <col min="10254" max="10254" width="18.28515625" style="108" customWidth="1"/>
    <col min="10255" max="10255" width="14.5703125" style="108" customWidth="1"/>
    <col min="10256" max="10256" width="11.28515625" style="108" customWidth="1"/>
    <col min="10257" max="10257" width="18.28515625" style="108" customWidth="1"/>
    <col min="10258" max="10258" width="14.5703125" style="108" customWidth="1"/>
    <col min="10259" max="10259" width="11.42578125" style="108" customWidth="1"/>
    <col min="10260" max="10496" width="9.140625" style="108"/>
    <col min="10497" max="10497" width="67" style="108" bestFit="1" customWidth="1"/>
    <col min="10498" max="10498" width="18.28515625" style="108" customWidth="1"/>
    <col min="10499" max="10499" width="14.5703125" style="108" customWidth="1"/>
    <col min="10500" max="10500" width="11.42578125" style="108" customWidth="1"/>
    <col min="10501" max="10501" width="18.28515625" style="108" customWidth="1"/>
    <col min="10502" max="10502" width="14.5703125" style="108" customWidth="1"/>
    <col min="10503" max="10503" width="11.28515625" style="108" customWidth="1"/>
    <col min="10504" max="10504" width="18.28515625" style="108" customWidth="1"/>
    <col min="10505" max="10505" width="14.5703125" style="108" customWidth="1"/>
    <col min="10506" max="10506" width="11.28515625" style="108" customWidth="1"/>
    <col min="10507" max="10507" width="18.28515625" style="108" customWidth="1"/>
    <col min="10508" max="10508" width="14.5703125" style="108" customWidth="1"/>
    <col min="10509" max="10509" width="11.28515625" style="108" customWidth="1"/>
    <col min="10510" max="10510" width="18.28515625" style="108" customWidth="1"/>
    <col min="10511" max="10511" width="14.5703125" style="108" customWidth="1"/>
    <col min="10512" max="10512" width="11.28515625" style="108" customWidth="1"/>
    <col min="10513" max="10513" width="18.28515625" style="108" customWidth="1"/>
    <col min="10514" max="10514" width="14.5703125" style="108" customWidth="1"/>
    <col min="10515" max="10515" width="11.42578125" style="108" customWidth="1"/>
    <col min="10516" max="10752" width="9.140625" style="108"/>
    <col min="10753" max="10753" width="67" style="108" bestFit="1" customWidth="1"/>
    <col min="10754" max="10754" width="18.28515625" style="108" customWidth="1"/>
    <col min="10755" max="10755" width="14.5703125" style="108" customWidth="1"/>
    <col min="10756" max="10756" width="11.42578125" style="108" customWidth="1"/>
    <col min="10757" max="10757" width="18.28515625" style="108" customWidth="1"/>
    <col min="10758" max="10758" width="14.5703125" style="108" customWidth="1"/>
    <col min="10759" max="10759" width="11.28515625" style="108" customWidth="1"/>
    <col min="10760" max="10760" width="18.28515625" style="108" customWidth="1"/>
    <col min="10761" max="10761" width="14.5703125" style="108" customWidth="1"/>
    <col min="10762" max="10762" width="11.28515625" style="108" customWidth="1"/>
    <col min="10763" max="10763" width="18.28515625" style="108" customWidth="1"/>
    <col min="10764" max="10764" width="14.5703125" style="108" customWidth="1"/>
    <col min="10765" max="10765" width="11.28515625" style="108" customWidth="1"/>
    <col min="10766" max="10766" width="18.28515625" style="108" customWidth="1"/>
    <col min="10767" max="10767" width="14.5703125" style="108" customWidth="1"/>
    <col min="10768" max="10768" width="11.28515625" style="108" customWidth="1"/>
    <col min="10769" max="10769" width="18.28515625" style="108" customWidth="1"/>
    <col min="10770" max="10770" width="14.5703125" style="108" customWidth="1"/>
    <col min="10771" max="10771" width="11.42578125" style="108" customWidth="1"/>
    <col min="10772" max="11008" width="9.140625" style="108"/>
    <col min="11009" max="11009" width="67" style="108" bestFit="1" customWidth="1"/>
    <col min="11010" max="11010" width="18.28515625" style="108" customWidth="1"/>
    <col min="11011" max="11011" width="14.5703125" style="108" customWidth="1"/>
    <col min="11012" max="11012" width="11.42578125" style="108" customWidth="1"/>
    <col min="11013" max="11013" width="18.28515625" style="108" customWidth="1"/>
    <col min="11014" max="11014" width="14.5703125" style="108" customWidth="1"/>
    <col min="11015" max="11015" width="11.28515625" style="108" customWidth="1"/>
    <col min="11016" max="11016" width="18.28515625" style="108" customWidth="1"/>
    <col min="11017" max="11017" width="14.5703125" style="108" customWidth="1"/>
    <col min="11018" max="11018" width="11.28515625" style="108" customWidth="1"/>
    <col min="11019" max="11019" width="18.28515625" style="108" customWidth="1"/>
    <col min="11020" max="11020" width="14.5703125" style="108" customWidth="1"/>
    <col min="11021" max="11021" width="11.28515625" style="108" customWidth="1"/>
    <col min="11022" max="11022" width="18.28515625" style="108" customWidth="1"/>
    <col min="11023" max="11023" width="14.5703125" style="108" customWidth="1"/>
    <col min="11024" max="11024" width="11.28515625" style="108" customWidth="1"/>
    <col min="11025" max="11025" width="18.28515625" style="108" customWidth="1"/>
    <col min="11026" max="11026" width="14.5703125" style="108" customWidth="1"/>
    <col min="11027" max="11027" width="11.42578125" style="108" customWidth="1"/>
    <col min="11028" max="11264" width="9.140625" style="108"/>
    <col min="11265" max="11265" width="67" style="108" bestFit="1" customWidth="1"/>
    <col min="11266" max="11266" width="18.28515625" style="108" customWidth="1"/>
    <col min="11267" max="11267" width="14.5703125" style="108" customWidth="1"/>
    <col min="11268" max="11268" width="11.42578125" style="108" customWidth="1"/>
    <col min="11269" max="11269" width="18.28515625" style="108" customWidth="1"/>
    <col min="11270" max="11270" width="14.5703125" style="108" customWidth="1"/>
    <col min="11271" max="11271" width="11.28515625" style="108" customWidth="1"/>
    <col min="11272" max="11272" width="18.28515625" style="108" customWidth="1"/>
    <col min="11273" max="11273" width="14.5703125" style="108" customWidth="1"/>
    <col min="11274" max="11274" width="11.28515625" style="108" customWidth="1"/>
    <col min="11275" max="11275" width="18.28515625" style="108" customWidth="1"/>
    <col min="11276" max="11276" width="14.5703125" style="108" customWidth="1"/>
    <col min="11277" max="11277" width="11.28515625" style="108" customWidth="1"/>
    <col min="11278" max="11278" width="18.28515625" style="108" customWidth="1"/>
    <col min="11279" max="11279" width="14.5703125" style="108" customWidth="1"/>
    <col min="11280" max="11280" width="11.28515625" style="108" customWidth="1"/>
    <col min="11281" max="11281" width="18.28515625" style="108" customWidth="1"/>
    <col min="11282" max="11282" width="14.5703125" style="108" customWidth="1"/>
    <col min="11283" max="11283" width="11.42578125" style="108" customWidth="1"/>
    <col min="11284" max="11520" width="9.140625" style="108"/>
    <col min="11521" max="11521" width="67" style="108" bestFit="1" customWidth="1"/>
    <col min="11522" max="11522" width="18.28515625" style="108" customWidth="1"/>
    <col min="11523" max="11523" width="14.5703125" style="108" customWidth="1"/>
    <col min="11524" max="11524" width="11.42578125" style="108" customWidth="1"/>
    <col min="11525" max="11525" width="18.28515625" style="108" customWidth="1"/>
    <col min="11526" max="11526" width="14.5703125" style="108" customWidth="1"/>
    <col min="11527" max="11527" width="11.28515625" style="108" customWidth="1"/>
    <col min="11528" max="11528" width="18.28515625" style="108" customWidth="1"/>
    <col min="11529" max="11529" width="14.5703125" style="108" customWidth="1"/>
    <col min="11530" max="11530" width="11.28515625" style="108" customWidth="1"/>
    <col min="11531" max="11531" width="18.28515625" style="108" customWidth="1"/>
    <col min="11532" max="11532" width="14.5703125" style="108" customWidth="1"/>
    <col min="11533" max="11533" width="11.28515625" style="108" customWidth="1"/>
    <col min="11534" max="11534" width="18.28515625" style="108" customWidth="1"/>
    <col min="11535" max="11535" width="14.5703125" style="108" customWidth="1"/>
    <col min="11536" max="11536" width="11.28515625" style="108" customWidth="1"/>
    <col min="11537" max="11537" width="18.28515625" style="108" customWidth="1"/>
    <col min="11538" max="11538" width="14.5703125" style="108" customWidth="1"/>
    <col min="11539" max="11539" width="11.42578125" style="108" customWidth="1"/>
    <col min="11540" max="11776" width="9.140625" style="108"/>
    <col min="11777" max="11777" width="67" style="108" bestFit="1" customWidth="1"/>
    <col min="11778" max="11778" width="18.28515625" style="108" customWidth="1"/>
    <col min="11779" max="11779" width="14.5703125" style="108" customWidth="1"/>
    <col min="11780" max="11780" width="11.42578125" style="108" customWidth="1"/>
    <col min="11781" max="11781" width="18.28515625" style="108" customWidth="1"/>
    <col min="11782" max="11782" width="14.5703125" style="108" customWidth="1"/>
    <col min="11783" max="11783" width="11.28515625" style="108" customWidth="1"/>
    <col min="11784" max="11784" width="18.28515625" style="108" customWidth="1"/>
    <col min="11785" max="11785" width="14.5703125" style="108" customWidth="1"/>
    <col min="11786" max="11786" width="11.28515625" style="108" customWidth="1"/>
    <col min="11787" max="11787" width="18.28515625" style="108" customWidth="1"/>
    <col min="11788" max="11788" width="14.5703125" style="108" customWidth="1"/>
    <col min="11789" max="11789" width="11.28515625" style="108" customWidth="1"/>
    <col min="11790" max="11790" width="18.28515625" style="108" customWidth="1"/>
    <col min="11791" max="11791" width="14.5703125" style="108" customWidth="1"/>
    <col min="11792" max="11792" width="11.28515625" style="108" customWidth="1"/>
    <col min="11793" max="11793" width="18.28515625" style="108" customWidth="1"/>
    <col min="11794" max="11794" width="14.5703125" style="108" customWidth="1"/>
    <col min="11795" max="11795" width="11.42578125" style="108" customWidth="1"/>
    <col min="11796" max="12032" width="9.140625" style="108"/>
    <col min="12033" max="12033" width="67" style="108" bestFit="1" customWidth="1"/>
    <col min="12034" max="12034" width="18.28515625" style="108" customWidth="1"/>
    <col min="12035" max="12035" width="14.5703125" style="108" customWidth="1"/>
    <col min="12036" max="12036" width="11.42578125" style="108" customWidth="1"/>
    <col min="12037" max="12037" width="18.28515625" style="108" customWidth="1"/>
    <col min="12038" max="12038" width="14.5703125" style="108" customWidth="1"/>
    <col min="12039" max="12039" width="11.28515625" style="108" customWidth="1"/>
    <col min="12040" max="12040" width="18.28515625" style="108" customWidth="1"/>
    <col min="12041" max="12041" width="14.5703125" style="108" customWidth="1"/>
    <col min="12042" max="12042" width="11.28515625" style="108" customWidth="1"/>
    <col min="12043" max="12043" width="18.28515625" style="108" customWidth="1"/>
    <col min="12044" max="12044" width="14.5703125" style="108" customWidth="1"/>
    <col min="12045" max="12045" width="11.28515625" style="108" customWidth="1"/>
    <col min="12046" max="12046" width="18.28515625" style="108" customWidth="1"/>
    <col min="12047" max="12047" width="14.5703125" style="108" customWidth="1"/>
    <col min="12048" max="12048" width="11.28515625" style="108" customWidth="1"/>
    <col min="12049" max="12049" width="18.28515625" style="108" customWidth="1"/>
    <col min="12050" max="12050" width="14.5703125" style="108" customWidth="1"/>
    <col min="12051" max="12051" width="11.42578125" style="108" customWidth="1"/>
    <col min="12052" max="12288" width="9.140625" style="108"/>
    <col min="12289" max="12289" width="67" style="108" bestFit="1" customWidth="1"/>
    <col min="12290" max="12290" width="18.28515625" style="108" customWidth="1"/>
    <col min="12291" max="12291" width="14.5703125" style="108" customWidth="1"/>
    <col min="12292" max="12292" width="11.42578125" style="108" customWidth="1"/>
    <col min="12293" max="12293" width="18.28515625" style="108" customWidth="1"/>
    <col min="12294" max="12294" width="14.5703125" style="108" customWidth="1"/>
    <col min="12295" max="12295" width="11.28515625" style="108" customWidth="1"/>
    <col min="12296" max="12296" width="18.28515625" style="108" customWidth="1"/>
    <col min="12297" max="12297" width="14.5703125" style="108" customWidth="1"/>
    <col min="12298" max="12298" width="11.28515625" style="108" customWidth="1"/>
    <col min="12299" max="12299" width="18.28515625" style="108" customWidth="1"/>
    <col min="12300" max="12300" width="14.5703125" style="108" customWidth="1"/>
    <col min="12301" max="12301" width="11.28515625" style="108" customWidth="1"/>
    <col min="12302" max="12302" width="18.28515625" style="108" customWidth="1"/>
    <col min="12303" max="12303" width="14.5703125" style="108" customWidth="1"/>
    <col min="12304" max="12304" width="11.28515625" style="108" customWidth="1"/>
    <col min="12305" max="12305" width="18.28515625" style="108" customWidth="1"/>
    <col min="12306" max="12306" width="14.5703125" style="108" customWidth="1"/>
    <col min="12307" max="12307" width="11.42578125" style="108" customWidth="1"/>
    <col min="12308" max="12544" width="9.140625" style="108"/>
    <col min="12545" max="12545" width="67" style="108" bestFit="1" customWidth="1"/>
    <col min="12546" max="12546" width="18.28515625" style="108" customWidth="1"/>
    <col min="12547" max="12547" width="14.5703125" style="108" customWidth="1"/>
    <col min="12548" max="12548" width="11.42578125" style="108" customWidth="1"/>
    <col min="12549" max="12549" width="18.28515625" style="108" customWidth="1"/>
    <col min="12550" max="12550" width="14.5703125" style="108" customWidth="1"/>
    <col min="12551" max="12551" width="11.28515625" style="108" customWidth="1"/>
    <col min="12552" max="12552" width="18.28515625" style="108" customWidth="1"/>
    <col min="12553" max="12553" width="14.5703125" style="108" customWidth="1"/>
    <col min="12554" max="12554" width="11.28515625" style="108" customWidth="1"/>
    <col min="12555" max="12555" width="18.28515625" style="108" customWidth="1"/>
    <col min="12556" max="12556" width="14.5703125" style="108" customWidth="1"/>
    <col min="12557" max="12557" width="11.28515625" style="108" customWidth="1"/>
    <col min="12558" max="12558" width="18.28515625" style="108" customWidth="1"/>
    <col min="12559" max="12559" width="14.5703125" style="108" customWidth="1"/>
    <col min="12560" max="12560" width="11.28515625" style="108" customWidth="1"/>
    <col min="12561" max="12561" width="18.28515625" style="108" customWidth="1"/>
    <col min="12562" max="12562" width="14.5703125" style="108" customWidth="1"/>
    <col min="12563" max="12563" width="11.42578125" style="108" customWidth="1"/>
    <col min="12564" max="12800" width="9.140625" style="108"/>
    <col min="12801" max="12801" width="67" style="108" bestFit="1" customWidth="1"/>
    <col min="12802" max="12802" width="18.28515625" style="108" customWidth="1"/>
    <col min="12803" max="12803" width="14.5703125" style="108" customWidth="1"/>
    <col min="12804" max="12804" width="11.42578125" style="108" customWidth="1"/>
    <col min="12805" max="12805" width="18.28515625" style="108" customWidth="1"/>
    <col min="12806" max="12806" width="14.5703125" style="108" customWidth="1"/>
    <col min="12807" max="12807" width="11.28515625" style="108" customWidth="1"/>
    <col min="12808" max="12808" width="18.28515625" style="108" customWidth="1"/>
    <col min="12809" max="12809" width="14.5703125" style="108" customWidth="1"/>
    <col min="12810" max="12810" width="11.28515625" style="108" customWidth="1"/>
    <col min="12811" max="12811" width="18.28515625" style="108" customWidth="1"/>
    <col min="12812" max="12812" width="14.5703125" style="108" customWidth="1"/>
    <col min="12813" max="12813" width="11.28515625" style="108" customWidth="1"/>
    <col min="12814" max="12814" width="18.28515625" style="108" customWidth="1"/>
    <col min="12815" max="12815" width="14.5703125" style="108" customWidth="1"/>
    <col min="12816" max="12816" width="11.28515625" style="108" customWidth="1"/>
    <col min="12817" max="12817" width="18.28515625" style="108" customWidth="1"/>
    <col min="12818" max="12818" width="14.5703125" style="108" customWidth="1"/>
    <col min="12819" max="12819" width="11.42578125" style="108" customWidth="1"/>
    <col min="12820" max="13056" width="9.140625" style="108"/>
    <col min="13057" max="13057" width="67" style="108" bestFit="1" customWidth="1"/>
    <col min="13058" max="13058" width="18.28515625" style="108" customWidth="1"/>
    <col min="13059" max="13059" width="14.5703125" style="108" customWidth="1"/>
    <col min="13060" max="13060" width="11.42578125" style="108" customWidth="1"/>
    <col min="13061" max="13061" width="18.28515625" style="108" customWidth="1"/>
    <col min="13062" max="13062" width="14.5703125" style="108" customWidth="1"/>
    <col min="13063" max="13063" width="11.28515625" style="108" customWidth="1"/>
    <col min="13064" max="13064" width="18.28515625" style="108" customWidth="1"/>
    <col min="13065" max="13065" width="14.5703125" style="108" customWidth="1"/>
    <col min="13066" max="13066" width="11.28515625" style="108" customWidth="1"/>
    <col min="13067" max="13067" width="18.28515625" style="108" customWidth="1"/>
    <col min="13068" max="13068" width="14.5703125" style="108" customWidth="1"/>
    <col min="13069" max="13069" width="11.28515625" style="108" customWidth="1"/>
    <col min="13070" max="13070" width="18.28515625" style="108" customWidth="1"/>
    <col min="13071" max="13071" width="14.5703125" style="108" customWidth="1"/>
    <col min="13072" max="13072" width="11.28515625" style="108" customWidth="1"/>
    <col min="13073" max="13073" width="18.28515625" style="108" customWidth="1"/>
    <col min="13074" max="13074" width="14.5703125" style="108" customWidth="1"/>
    <col min="13075" max="13075" width="11.42578125" style="108" customWidth="1"/>
    <col min="13076" max="13312" width="9.140625" style="108"/>
    <col min="13313" max="13313" width="67" style="108" bestFit="1" customWidth="1"/>
    <col min="13314" max="13314" width="18.28515625" style="108" customWidth="1"/>
    <col min="13315" max="13315" width="14.5703125" style="108" customWidth="1"/>
    <col min="13316" max="13316" width="11.42578125" style="108" customWidth="1"/>
    <col min="13317" max="13317" width="18.28515625" style="108" customWidth="1"/>
    <col min="13318" max="13318" width="14.5703125" style="108" customWidth="1"/>
    <col min="13319" max="13319" width="11.28515625" style="108" customWidth="1"/>
    <col min="13320" max="13320" width="18.28515625" style="108" customWidth="1"/>
    <col min="13321" max="13321" width="14.5703125" style="108" customWidth="1"/>
    <col min="13322" max="13322" width="11.28515625" style="108" customWidth="1"/>
    <col min="13323" max="13323" width="18.28515625" style="108" customWidth="1"/>
    <col min="13324" max="13324" width="14.5703125" style="108" customWidth="1"/>
    <col min="13325" max="13325" width="11.28515625" style="108" customWidth="1"/>
    <col min="13326" max="13326" width="18.28515625" style="108" customWidth="1"/>
    <col min="13327" max="13327" width="14.5703125" style="108" customWidth="1"/>
    <col min="13328" max="13328" width="11.28515625" style="108" customWidth="1"/>
    <col min="13329" max="13329" width="18.28515625" style="108" customWidth="1"/>
    <col min="13330" max="13330" width="14.5703125" style="108" customWidth="1"/>
    <col min="13331" max="13331" width="11.42578125" style="108" customWidth="1"/>
    <col min="13332" max="13568" width="9.140625" style="108"/>
    <col min="13569" max="13569" width="67" style="108" bestFit="1" customWidth="1"/>
    <col min="13570" max="13570" width="18.28515625" style="108" customWidth="1"/>
    <col min="13571" max="13571" width="14.5703125" style="108" customWidth="1"/>
    <col min="13572" max="13572" width="11.42578125" style="108" customWidth="1"/>
    <col min="13573" max="13573" width="18.28515625" style="108" customWidth="1"/>
    <col min="13574" max="13574" width="14.5703125" style="108" customWidth="1"/>
    <col min="13575" max="13575" width="11.28515625" style="108" customWidth="1"/>
    <col min="13576" max="13576" width="18.28515625" style="108" customWidth="1"/>
    <col min="13577" max="13577" width="14.5703125" style="108" customWidth="1"/>
    <col min="13578" max="13578" width="11.28515625" style="108" customWidth="1"/>
    <col min="13579" max="13579" width="18.28515625" style="108" customWidth="1"/>
    <col min="13580" max="13580" width="14.5703125" style="108" customWidth="1"/>
    <col min="13581" max="13581" width="11.28515625" style="108" customWidth="1"/>
    <col min="13582" max="13582" width="18.28515625" style="108" customWidth="1"/>
    <col min="13583" max="13583" width="14.5703125" style="108" customWidth="1"/>
    <col min="13584" max="13584" width="11.28515625" style="108" customWidth="1"/>
    <col min="13585" max="13585" width="18.28515625" style="108" customWidth="1"/>
    <col min="13586" max="13586" width="14.5703125" style="108" customWidth="1"/>
    <col min="13587" max="13587" width="11.42578125" style="108" customWidth="1"/>
    <col min="13588" max="13824" width="9.140625" style="108"/>
    <col min="13825" max="13825" width="67" style="108" bestFit="1" customWidth="1"/>
    <col min="13826" max="13826" width="18.28515625" style="108" customWidth="1"/>
    <col min="13827" max="13827" width="14.5703125" style="108" customWidth="1"/>
    <col min="13828" max="13828" width="11.42578125" style="108" customWidth="1"/>
    <col min="13829" max="13829" width="18.28515625" style="108" customWidth="1"/>
    <col min="13830" max="13830" width="14.5703125" style="108" customWidth="1"/>
    <col min="13831" max="13831" width="11.28515625" style="108" customWidth="1"/>
    <col min="13832" max="13832" width="18.28515625" style="108" customWidth="1"/>
    <col min="13833" max="13833" width="14.5703125" style="108" customWidth="1"/>
    <col min="13834" max="13834" width="11.28515625" style="108" customWidth="1"/>
    <col min="13835" max="13835" width="18.28515625" style="108" customWidth="1"/>
    <col min="13836" max="13836" width="14.5703125" style="108" customWidth="1"/>
    <col min="13837" max="13837" width="11.28515625" style="108" customWidth="1"/>
    <col min="13838" max="13838" width="18.28515625" style="108" customWidth="1"/>
    <col min="13839" max="13839" width="14.5703125" style="108" customWidth="1"/>
    <col min="13840" max="13840" width="11.28515625" style="108" customWidth="1"/>
    <col min="13841" max="13841" width="18.28515625" style="108" customWidth="1"/>
    <col min="13842" max="13842" width="14.5703125" style="108" customWidth="1"/>
    <col min="13843" max="13843" width="11.42578125" style="108" customWidth="1"/>
    <col min="13844" max="14080" width="9.140625" style="108"/>
    <col min="14081" max="14081" width="67" style="108" bestFit="1" customWidth="1"/>
    <col min="14082" max="14082" width="18.28515625" style="108" customWidth="1"/>
    <col min="14083" max="14083" width="14.5703125" style="108" customWidth="1"/>
    <col min="14084" max="14084" width="11.42578125" style="108" customWidth="1"/>
    <col min="14085" max="14085" width="18.28515625" style="108" customWidth="1"/>
    <col min="14086" max="14086" width="14.5703125" style="108" customWidth="1"/>
    <col min="14087" max="14087" width="11.28515625" style="108" customWidth="1"/>
    <col min="14088" max="14088" width="18.28515625" style="108" customWidth="1"/>
    <col min="14089" max="14089" width="14.5703125" style="108" customWidth="1"/>
    <col min="14090" max="14090" width="11.28515625" style="108" customWidth="1"/>
    <col min="14091" max="14091" width="18.28515625" style="108" customWidth="1"/>
    <col min="14092" max="14092" width="14.5703125" style="108" customWidth="1"/>
    <col min="14093" max="14093" width="11.28515625" style="108" customWidth="1"/>
    <col min="14094" max="14094" width="18.28515625" style="108" customWidth="1"/>
    <col min="14095" max="14095" width="14.5703125" style="108" customWidth="1"/>
    <col min="14096" max="14096" width="11.28515625" style="108" customWidth="1"/>
    <col min="14097" max="14097" width="18.28515625" style="108" customWidth="1"/>
    <col min="14098" max="14098" width="14.5703125" style="108" customWidth="1"/>
    <col min="14099" max="14099" width="11.42578125" style="108" customWidth="1"/>
    <col min="14100" max="14336" width="9.140625" style="108"/>
    <col min="14337" max="14337" width="67" style="108" bestFit="1" customWidth="1"/>
    <col min="14338" max="14338" width="18.28515625" style="108" customWidth="1"/>
    <col min="14339" max="14339" width="14.5703125" style="108" customWidth="1"/>
    <col min="14340" max="14340" width="11.42578125" style="108" customWidth="1"/>
    <col min="14341" max="14341" width="18.28515625" style="108" customWidth="1"/>
    <col min="14342" max="14342" width="14.5703125" style="108" customWidth="1"/>
    <col min="14343" max="14343" width="11.28515625" style="108" customWidth="1"/>
    <col min="14344" max="14344" width="18.28515625" style="108" customWidth="1"/>
    <col min="14345" max="14345" width="14.5703125" style="108" customWidth="1"/>
    <col min="14346" max="14346" width="11.28515625" style="108" customWidth="1"/>
    <col min="14347" max="14347" width="18.28515625" style="108" customWidth="1"/>
    <col min="14348" max="14348" width="14.5703125" style="108" customWidth="1"/>
    <col min="14349" max="14349" width="11.28515625" style="108" customWidth="1"/>
    <col min="14350" max="14350" width="18.28515625" style="108" customWidth="1"/>
    <col min="14351" max="14351" width="14.5703125" style="108" customWidth="1"/>
    <col min="14352" max="14352" width="11.28515625" style="108" customWidth="1"/>
    <col min="14353" max="14353" width="18.28515625" style="108" customWidth="1"/>
    <col min="14354" max="14354" width="14.5703125" style="108" customWidth="1"/>
    <col min="14355" max="14355" width="11.42578125" style="108" customWidth="1"/>
    <col min="14356" max="14592" width="9.140625" style="108"/>
    <col min="14593" max="14593" width="67" style="108" bestFit="1" customWidth="1"/>
    <col min="14594" max="14594" width="18.28515625" style="108" customWidth="1"/>
    <col min="14595" max="14595" width="14.5703125" style="108" customWidth="1"/>
    <col min="14596" max="14596" width="11.42578125" style="108" customWidth="1"/>
    <col min="14597" max="14597" width="18.28515625" style="108" customWidth="1"/>
    <col min="14598" max="14598" width="14.5703125" style="108" customWidth="1"/>
    <col min="14599" max="14599" width="11.28515625" style="108" customWidth="1"/>
    <col min="14600" max="14600" width="18.28515625" style="108" customWidth="1"/>
    <col min="14601" max="14601" width="14.5703125" style="108" customWidth="1"/>
    <col min="14602" max="14602" width="11.28515625" style="108" customWidth="1"/>
    <col min="14603" max="14603" width="18.28515625" style="108" customWidth="1"/>
    <col min="14604" max="14604" width="14.5703125" style="108" customWidth="1"/>
    <col min="14605" max="14605" width="11.28515625" style="108" customWidth="1"/>
    <col min="14606" max="14606" width="18.28515625" style="108" customWidth="1"/>
    <col min="14607" max="14607" width="14.5703125" style="108" customWidth="1"/>
    <col min="14608" max="14608" width="11.28515625" style="108" customWidth="1"/>
    <col min="14609" max="14609" width="18.28515625" style="108" customWidth="1"/>
    <col min="14610" max="14610" width="14.5703125" style="108" customWidth="1"/>
    <col min="14611" max="14611" width="11.42578125" style="108" customWidth="1"/>
    <col min="14612" max="14848" width="9.140625" style="108"/>
    <col min="14849" max="14849" width="67" style="108" bestFit="1" customWidth="1"/>
    <col min="14850" max="14850" width="18.28515625" style="108" customWidth="1"/>
    <col min="14851" max="14851" width="14.5703125" style="108" customWidth="1"/>
    <col min="14852" max="14852" width="11.42578125" style="108" customWidth="1"/>
    <col min="14853" max="14853" width="18.28515625" style="108" customWidth="1"/>
    <col min="14854" max="14854" width="14.5703125" style="108" customWidth="1"/>
    <col min="14855" max="14855" width="11.28515625" style="108" customWidth="1"/>
    <col min="14856" max="14856" width="18.28515625" style="108" customWidth="1"/>
    <col min="14857" max="14857" width="14.5703125" style="108" customWidth="1"/>
    <col min="14858" max="14858" width="11.28515625" style="108" customWidth="1"/>
    <col min="14859" max="14859" width="18.28515625" style="108" customWidth="1"/>
    <col min="14860" max="14860" width="14.5703125" style="108" customWidth="1"/>
    <col min="14861" max="14861" width="11.28515625" style="108" customWidth="1"/>
    <col min="14862" max="14862" width="18.28515625" style="108" customWidth="1"/>
    <col min="14863" max="14863" width="14.5703125" style="108" customWidth="1"/>
    <col min="14864" max="14864" width="11.28515625" style="108" customWidth="1"/>
    <col min="14865" max="14865" width="18.28515625" style="108" customWidth="1"/>
    <col min="14866" max="14866" width="14.5703125" style="108" customWidth="1"/>
    <col min="14867" max="14867" width="11.42578125" style="108" customWidth="1"/>
    <col min="14868" max="15104" width="9.140625" style="108"/>
    <col min="15105" max="15105" width="67" style="108" bestFit="1" customWidth="1"/>
    <col min="15106" max="15106" width="18.28515625" style="108" customWidth="1"/>
    <col min="15107" max="15107" width="14.5703125" style="108" customWidth="1"/>
    <col min="15108" max="15108" width="11.42578125" style="108" customWidth="1"/>
    <col min="15109" max="15109" width="18.28515625" style="108" customWidth="1"/>
    <col min="15110" max="15110" width="14.5703125" style="108" customWidth="1"/>
    <col min="15111" max="15111" width="11.28515625" style="108" customWidth="1"/>
    <col min="15112" max="15112" width="18.28515625" style="108" customWidth="1"/>
    <col min="15113" max="15113" width="14.5703125" style="108" customWidth="1"/>
    <col min="15114" max="15114" width="11.28515625" style="108" customWidth="1"/>
    <col min="15115" max="15115" width="18.28515625" style="108" customWidth="1"/>
    <col min="15116" max="15116" width="14.5703125" style="108" customWidth="1"/>
    <col min="15117" max="15117" width="11.28515625" style="108" customWidth="1"/>
    <col min="15118" max="15118" width="18.28515625" style="108" customWidth="1"/>
    <col min="15119" max="15119" width="14.5703125" style="108" customWidth="1"/>
    <col min="15120" max="15120" width="11.28515625" style="108" customWidth="1"/>
    <col min="15121" max="15121" width="18.28515625" style="108" customWidth="1"/>
    <col min="15122" max="15122" width="14.5703125" style="108" customWidth="1"/>
    <col min="15123" max="15123" width="11.42578125" style="108" customWidth="1"/>
    <col min="15124" max="15360" width="9.140625" style="108"/>
    <col min="15361" max="15361" width="67" style="108" bestFit="1" customWidth="1"/>
    <col min="15362" max="15362" width="18.28515625" style="108" customWidth="1"/>
    <col min="15363" max="15363" width="14.5703125" style="108" customWidth="1"/>
    <col min="15364" max="15364" width="11.42578125" style="108" customWidth="1"/>
    <col min="15365" max="15365" width="18.28515625" style="108" customWidth="1"/>
    <col min="15366" max="15366" width="14.5703125" style="108" customWidth="1"/>
    <col min="15367" max="15367" width="11.28515625" style="108" customWidth="1"/>
    <col min="15368" max="15368" width="18.28515625" style="108" customWidth="1"/>
    <col min="15369" max="15369" width="14.5703125" style="108" customWidth="1"/>
    <col min="15370" max="15370" width="11.28515625" style="108" customWidth="1"/>
    <col min="15371" max="15371" width="18.28515625" style="108" customWidth="1"/>
    <col min="15372" max="15372" width="14.5703125" style="108" customWidth="1"/>
    <col min="15373" max="15373" width="11.28515625" style="108" customWidth="1"/>
    <col min="15374" max="15374" width="18.28515625" style="108" customWidth="1"/>
    <col min="15375" max="15375" width="14.5703125" style="108" customWidth="1"/>
    <col min="15376" max="15376" width="11.28515625" style="108" customWidth="1"/>
    <col min="15377" max="15377" width="18.28515625" style="108" customWidth="1"/>
    <col min="15378" max="15378" width="14.5703125" style="108" customWidth="1"/>
    <col min="15379" max="15379" width="11.42578125" style="108" customWidth="1"/>
    <col min="15380" max="15616" width="9.140625" style="108"/>
    <col min="15617" max="15617" width="67" style="108" bestFit="1" customWidth="1"/>
    <col min="15618" max="15618" width="18.28515625" style="108" customWidth="1"/>
    <col min="15619" max="15619" width="14.5703125" style="108" customWidth="1"/>
    <col min="15620" max="15620" width="11.42578125" style="108" customWidth="1"/>
    <col min="15621" max="15621" width="18.28515625" style="108" customWidth="1"/>
    <col min="15622" max="15622" width="14.5703125" style="108" customWidth="1"/>
    <col min="15623" max="15623" width="11.28515625" style="108" customWidth="1"/>
    <col min="15624" max="15624" width="18.28515625" style="108" customWidth="1"/>
    <col min="15625" max="15625" width="14.5703125" style="108" customWidth="1"/>
    <col min="15626" max="15626" width="11.28515625" style="108" customWidth="1"/>
    <col min="15627" max="15627" width="18.28515625" style="108" customWidth="1"/>
    <col min="15628" max="15628" width="14.5703125" style="108" customWidth="1"/>
    <col min="15629" max="15629" width="11.28515625" style="108" customWidth="1"/>
    <col min="15630" max="15630" width="18.28515625" style="108" customWidth="1"/>
    <col min="15631" max="15631" width="14.5703125" style="108" customWidth="1"/>
    <col min="15632" max="15632" width="11.28515625" style="108" customWidth="1"/>
    <col min="15633" max="15633" width="18.28515625" style="108" customWidth="1"/>
    <col min="15634" max="15634" width="14.5703125" style="108" customWidth="1"/>
    <col min="15635" max="15635" width="11.42578125" style="108" customWidth="1"/>
    <col min="15636" max="15872" width="9.140625" style="108"/>
    <col min="15873" max="15873" width="67" style="108" bestFit="1" customWidth="1"/>
    <col min="15874" max="15874" width="18.28515625" style="108" customWidth="1"/>
    <col min="15875" max="15875" width="14.5703125" style="108" customWidth="1"/>
    <col min="15876" max="15876" width="11.42578125" style="108" customWidth="1"/>
    <col min="15877" max="15877" width="18.28515625" style="108" customWidth="1"/>
    <col min="15878" max="15878" width="14.5703125" style="108" customWidth="1"/>
    <col min="15879" max="15879" width="11.28515625" style="108" customWidth="1"/>
    <col min="15880" max="15880" width="18.28515625" style="108" customWidth="1"/>
    <col min="15881" max="15881" width="14.5703125" style="108" customWidth="1"/>
    <col min="15882" max="15882" width="11.28515625" style="108" customWidth="1"/>
    <col min="15883" max="15883" width="18.28515625" style="108" customWidth="1"/>
    <col min="15884" max="15884" width="14.5703125" style="108" customWidth="1"/>
    <col min="15885" max="15885" width="11.28515625" style="108" customWidth="1"/>
    <col min="15886" max="15886" width="18.28515625" style="108" customWidth="1"/>
    <col min="15887" max="15887" width="14.5703125" style="108" customWidth="1"/>
    <col min="15888" max="15888" width="11.28515625" style="108" customWidth="1"/>
    <col min="15889" max="15889" width="18.28515625" style="108" customWidth="1"/>
    <col min="15890" max="15890" width="14.5703125" style="108" customWidth="1"/>
    <col min="15891" max="15891" width="11.42578125" style="108" customWidth="1"/>
    <col min="15892" max="16128" width="9.140625" style="108"/>
    <col min="16129" max="16129" width="67" style="108" bestFit="1" customWidth="1"/>
    <col min="16130" max="16130" width="18.28515625" style="108" customWidth="1"/>
    <col min="16131" max="16131" width="14.5703125" style="108" customWidth="1"/>
    <col min="16132" max="16132" width="11.42578125" style="108" customWidth="1"/>
    <col min="16133" max="16133" width="18.28515625" style="108" customWidth="1"/>
    <col min="16134" max="16134" width="14.5703125" style="108" customWidth="1"/>
    <col min="16135" max="16135" width="11.28515625" style="108" customWidth="1"/>
    <col min="16136" max="16136" width="18.28515625" style="108" customWidth="1"/>
    <col min="16137" max="16137" width="14.5703125" style="108" customWidth="1"/>
    <col min="16138" max="16138" width="11.28515625" style="108" customWidth="1"/>
    <col min="16139" max="16139" width="18.28515625" style="108" customWidth="1"/>
    <col min="16140" max="16140" width="14.5703125" style="108" customWidth="1"/>
    <col min="16141" max="16141" width="11.28515625" style="108" customWidth="1"/>
    <col min="16142" max="16142" width="18.28515625" style="108" customWidth="1"/>
    <col min="16143" max="16143" width="14.5703125" style="108" customWidth="1"/>
    <col min="16144" max="16144" width="11.28515625" style="108" customWidth="1"/>
    <col min="16145" max="16145" width="18.28515625" style="108" customWidth="1"/>
    <col min="16146" max="16146" width="14.5703125" style="108" customWidth="1"/>
    <col min="16147" max="16147" width="11.42578125" style="108" customWidth="1"/>
    <col min="16148" max="16384" width="9.140625" style="108"/>
  </cols>
  <sheetData>
    <row r="1" spans="1:19" x14ac:dyDescent="0.3">
      <c r="A1" s="4294"/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  <c r="N1" s="4294"/>
      <c r="O1" s="4294"/>
      <c r="P1" s="4294"/>
      <c r="Q1" s="4294"/>
      <c r="R1" s="4294"/>
      <c r="S1" s="4294"/>
    </row>
    <row r="2" spans="1:19" ht="20.25" customHeight="1" x14ac:dyDescent="0.3">
      <c r="A2" s="4295" t="s">
        <v>282</v>
      </c>
      <c r="B2" s="4295"/>
      <c r="C2" s="4295"/>
      <c r="D2" s="4295"/>
      <c r="E2" s="4295"/>
      <c r="F2" s="4295"/>
      <c r="G2" s="4295"/>
      <c r="H2" s="4295"/>
      <c r="I2" s="4295"/>
      <c r="J2" s="4295"/>
      <c r="K2" s="4295"/>
      <c r="L2" s="4295"/>
      <c r="M2" s="4295"/>
      <c r="N2" s="4295"/>
      <c r="O2" s="4295"/>
      <c r="P2" s="4295"/>
      <c r="Q2" s="4295"/>
      <c r="R2" s="4295"/>
      <c r="S2" s="4295"/>
    </row>
    <row r="3" spans="1:19" ht="20.25" customHeight="1" x14ac:dyDescent="0.3">
      <c r="A3" s="4295" t="s">
        <v>374</v>
      </c>
      <c r="B3" s="4295"/>
      <c r="C3" s="4295"/>
      <c r="D3" s="4295"/>
      <c r="E3" s="4295"/>
      <c r="F3" s="4295"/>
      <c r="G3" s="4295"/>
      <c r="H3" s="4295"/>
      <c r="I3" s="4295"/>
      <c r="J3" s="4295"/>
      <c r="K3" s="4295"/>
      <c r="L3" s="4295"/>
      <c r="M3" s="4295"/>
      <c r="N3" s="4295"/>
      <c r="O3" s="4295"/>
      <c r="P3" s="4295"/>
      <c r="Q3" s="4295"/>
      <c r="R3" s="4295"/>
      <c r="S3" s="4295"/>
    </row>
    <row r="4" spans="1:19" ht="18.75" customHeight="1" thickBot="1" x14ac:dyDescent="0.35">
      <c r="A4" s="4296"/>
      <c r="B4" s="4296"/>
      <c r="C4" s="4296"/>
      <c r="D4" s="4296"/>
      <c r="E4" s="4296"/>
      <c r="F4" s="4296"/>
      <c r="G4" s="4296"/>
      <c r="H4" s="4296"/>
      <c r="I4" s="4296"/>
      <c r="J4" s="4296"/>
      <c r="K4" s="4296"/>
      <c r="L4" s="4296"/>
      <c r="M4" s="4296"/>
      <c r="N4" s="4296"/>
      <c r="O4" s="4296"/>
      <c r="P4" s="4296"/>
      <c r="Q4" s="4296"/>
      <c r="R4" s="4296"/>
      <c r="S4" s="4296"/>
    </row>
    <row r="5" spans="1:19" ht="19.5" customHeight="1" x14ac:dyDescent="0.3">
      <c r="A5" s="2207" t="s">
        <v>283</v>
      </c>
      <c r="B5" s="4288" t="s">
        <v>19</v>
      </c>
      <c r="C5" s="4289"/>
      <c r="D5" s="4290"/>
      <c r="E5" s="4288" t="s">
        <v>20</v>
      </c>
      <c r="F5" s="4289"/>
      <c r="G5" s="4290"/>
      <c r="H5" s="4288" t="s">
        <v>29</v>
      </c>
      <c r="I5" s="4289"/>
      <c r="J5" s="4290"/>
      <c r="K5" s="4288" t="s">
        <v>284</v>
      </c>
      <c r="L5" s="4289"/>
      <c r="M5" s="4290"/>
      <c r="N5" s="4288" t="s">
        <v>285</v>
      </c>
      <c r="O5" s="4289"/>
      <c r="P5" s="4290"/>
      <c r="Q5" s="4291" t="s">
        <v>315</v>
      </c>
      <c r="R5" s="4292"/>
      <c r="S5" s="4293"/>
    </row>
    <row r="6" spans="1:19" ht="81" customHeight="1" thickBot="1" x14ac:dyDescent="0.35">
      <c r="A6" s="2208"/>
      <c r="B6" s="2209" t="s">
        <v>26</v>
      </c>
      <c r="C6" s="2210" t="s">
        <v>27</v>
      </c>
      <c r="D6" s="2211" t="s">
        <v>4</v>
      </c>
      <c r="E6" s="2209" t="s">
        <v>26</v>
      </c>
      <c r="F6" s="2210" t="s">
        <v>27</v>
      </c>
      <c r="G6" s="2211" t="s">
        <v>4</v>
      </c>
      <c r="H6" s="2212" t="s">
        <v>26</v>
      </c>
      <c r="I6" s="2213" t="s">
        <v>27</v>
      </c>
      <c r="J6" s="2214" t="s">
        <v>4</v>
      </c>
      <c r="K6" s="2212" t="s">
        <v>26</v>
      </c>
      <c r="L6" s="2213" t="s">
        <v>27</v>
      </c>
      <c r="M6" s="2214" t="s">
        <v>4</v>
      </c>
      <c r="N6" s="2212" t="s">
        <v>26</v>
      </c>
      <c r="O6" s="2213" t="s">
        <v>27</v>
      </c>
      <c r="P6" s="2214" t="s">
        <v>4</v>
      </c>
      <c r="Q6" s="2340" t="s">
        <v>26</v>
      </c>
      <c r="R6" s="2210" t="s">
        <v>27</v>
      </c>
      <c r="S6" s="2211" t="s">
        <v>4</v>
      </c>
    </row>
    <row r="7" spans="1:19" ht="33.75" customHeight="1" x14ac:dyDescent="0.3">
      <c r="A7" s="2215" t="s">
        <v>22</v>
      </c>
      <c r="B7" s="2216"/>
      <c r="C7" s="2217"/>
      <c r="D7" s="2218"/>
      <c r="E7" s="2216"/>
      <c r="F7" s="2217"/>
      <c r="G7" s="2218"/>
      <c r="H7" s="2216"/>
      <c r="I7" s="2217"/>
      <c r="J7" s="2218"/>
      <c r="K7" s="2216"/>
      <c r="L7" s="2217"/>
      <c r="M7" s="2218"/>
      <c r="N7" s="2216"/>
      <c r="O7" s="2217"/>
      <c r="P7" s="2218"/>
      <c r="Q7" s="2220"/>
      <c r="R7" s="2221"/>
      <c r="S7" s="2222"/>
    </row>
    <row r="8" spans="1:19" ht="25.5" customHeight="1" x14ac:dyDescent="0.3">
      <c r="A8" s="2223" t="s">
        <v>86</v>
      </c>
      <c r="B8" s="2224">
        <v>8</v>
      </c>
      <c r="C8" s="2225">
        <v>5</v>
      </c>
      <c r="D8" s="2226">
        <v>13</v>
      </c>
      <c r="E8" s="2224">
        <v>13</v>
      </c>
      <c r="F8" s="2225">
        <v>6</v>
      </c>
      <c r="G8" s="2226">
        <v>19</v>
      </c>
      <c r="H8" s="2224">
        <v>13</v>
      </c>
      <c r="I8" s="2225">
        <v>4</v>
      </c>
      <c r="J8" s="2341">
        <v>17</v>
      </c>
      <c r="K8" s="2342">
        <v>9</v>
      </c>
      <c r="L8" s="2343">
        <v>26</v>
      </c>
      <c r="M8" s="2341">
        <v>35</v>
      </c>
      <c r="N8" s="2342">
        <v>2</v>
      </c>
      <c r="O8" s="2343">
        <v>52</v>
      </c>
      <c r="P8" s="2341">
        <f>SUM(N8:O8)</f>
        <v>54</v>
      </c>
      <c r="Q8" s="2228">
        <f t="shared" ref="Q8:R11" si="0">B8+E8+H8+K8+N8</f>
        <v>45</v>
      </c>
      <c r="R8" s="2229">
        <f t="shared" si="0"/>
        <v>93</v>
      </c>
      <c r="S8" s="2230">
        <f>SUM(Q8:R8)</f>
        <v>138</v>
      </c>
    </row>
    <row r="9" spans="1:19" ht="27" customHeight="1" x14ac:dyDescent="0.3">
      <c r="A9" s="2231" t="s">
        <v>89</v>
      </c>
      <c r="B9" s="2224">
        <v>7</v>
      </c>
      <c r="C9" s="2225">
        <v>4</v>
      </c>
      <c r="D9" s="2226">
        <v>11</v>
      </c>
      <c r="E9" s="2224">
        <v>0</v>
      </c>
      <c r="F9" s="2225">
        <v>0</v>
      </c>
      <c r="G9" s="2226">
        <v>0</v>
      </c>
      <c r="H9" s="2224">
        <v>0</v>
      </c>
      <c r="I9" s="2225">
        <v>6</v>
      </c>
      <c r="J9" s="2341">
        <v>6</v>
      </c>
      <c r="K9" s="2342">
        <v>4</v>
      </c>
      <c r="L9" s="2343">
        <v>10</v>
      </c>
      <c r="M9" s="2341">
        <f>SUM(K9:L9)</f>
        <v>14</v>
      </c>
      <c r="N9" s="2342">
        <v>1</v>
      </c>
      <c r="O9" s="2343">
        <v>13</v>
      </c>
      <c r="P9" s="2341">
        <v>14</v>
      </c>
      <c r="Q9" s="2228">
        <v>12</v>
      </c>
      <c r="R9" s="2229">
        <f t="shared" si="0"/>
        <v>33</v>
      </c>
      <c r="S9" s="2230">
        <v>45</v>
      </c>
    </row>
    <row r="10" spans="1:19" ht="27" customHeight="1" x14ac:dyDescent="0.3">
      <c r="A10" s="2223" t="s">
        <v>90</v>
      </c>
      <c r="B10" s="2224">
        <v>8</v>
      </c>
      <c r="C10" s="2225">
        <v>0</v>
      </c>
      <c r="D10" s="2226">
        <v>8</v>
      </c>
      <c r="E10" s="2224">
        <v>11</v>
      </c>
      <c r="F10" s="2225">
        <v>2</v>
      </c>
      <c r="G10" s="2226">
        <v>13</v>
      </c>
      <c r="H10" s="2224">
        <v>6</v>
      </c>
      <c r="I10" s="2225">
        <v>0</v>
      </c>
      <c r="J10" s="2341">
        <v>6</v>
      </c>
      <c r="K10" s="2342">
        <v>9</v>
      </c>
      <c r="L10" s="2343">
        <v>4</v>
      </c>
      <c r="M10" s="2341">
        <f>SUM(K10:L10)</f>
        <v>13</v>
      </c>
      <c r="N10" s="2342">
        <v>16</v>
      </c>
      <c r="O10" s="2343">
        <v>1</v>
      </c>
      <c r="P10" s="2341">
        <v>17</v>
      </c>
      <c r="Q10" s="2228">
        <f t="shared" si="0"/>
        <v>50</v>
      </c>
      <c r="R10" s="2229">
        <f t="shared" si="0"/>
        <v>7</v>
      </c>
      <c r="S10" s="2230">
        <f>SUM(Q10:R10)</f>
        <v>57</v>
      </c>
    </row>
    <row r="11" spans="1:19" ht="27" customHeight="1" x14ac:dyDescent="0.3">
      <c r="A11" s="2231" t="s">
        <v>311</v>
      </c>
      <c r="B11" s="2281">
        <v>0</v>
      </c>
      <c r="C11" s="2250">
        <v>0</v>
      </c>
      <c r="D11" s="2251">
        <v>0</v>
      </c>
      <c r="E11" s="2281">
        <v>0</v>
      </c>
      <c r="F11" s="2250">
        <v>0</v>
      </c>
      <c r="G11" s="2251">
        <v>0</v>
      </c>
      <c r="H11" s="2281">
        <v>0</v>
      </c>
      <c r="I11" s="2250">
        <v>0</v>
      </c>
      <c r="J11" s="2344">
        <f>SUM(H11:I11)</f>
        <v>0</v>
      </c>
      <c r="K11" s="2345">
        <v>0</v>
      </c>
      <c r="L11" s="2346">
        <v>0</v>
      </c>
      <c r="M11" s="2341">
        <v>0</v>
      </c>
      <c r="N11" s="2345">
        <v>0</v>
      </c>
      <c r="O11" s="2346">
        <v>5</v>
      </c>
      <c r="P11" s="2341">
        <f>SUM(N11:O11)</f>
        <v>5</v>
      </c>
      <c r="Q11" s="2228">
        <f t="shared" si="0"/>
        <v>0</v>
      </c>
      <c r="R11" s="2229">
        <f t="shared" si="0"/>
        <v>5</v>
      </c>
      <c r="S11" s="2230">
        <f>SUM(Q11:R11)</f>
        <v>5</v>
      </c>
    </row>
    <row r="12" spans="1:19" ht="26.25" customHeight="1" thickBot="1" x14ac:dyDescent="0.35">
      <c r="A12" s="2282" t="s">
        <v>12</v>
      </c>
      <c r="B12" s="2283">
        <v>23</v>
      </c>
      <c r="C12" s="2284">
        <v>9</v>
      </c>
      <c r="D12" s="2285">
        <v>32</v>
      </c>
      <c r="E12" s="2283">
        <f>SUM(E8:E11)</f>
        <v>24</v>
      </c>
      <c r="F12" s="2284">
        <f>SUM(F8:F11)</f>
        <v>8</v>
      </c>
      <c r="G12" s="2285">
        <v>32</v>
      </c>
      <c r="H12" s="2283">
        <v>19</v>
      </c>
      <c r="I12" s="2284">
        <f t="shared" ref="I12:P12" si="1">SUM(I8:I11)</f>
        <v>10</v>
      </c>
      <c r="J12" s="2347">
        <f t="shared" si="1"/>
        <v>29</v>
      </c>
      <c r="K12" s="2348">
        <f t="shared" si="1"/>
        <v>22</v>
      </c>
      <c r="L12" s="2349">
        <f t="shared" si="1"/>
        <v>40</v>
      </c>
      <c r="M12" s="2347">
        <f t="shared" si="1"/>
        <v>62</v>
      </c>
      <c r="N12" s="2348">
        <f t="shared" si="1"/>
        <v>19</v>
      </c>
      <c r="O12" s="2349">
        <f t="shared" si="1"/>
        <v>71</v>
      </c>
      <c r="P12" s="2347">
        <f t="shared" si="1"/>
        <v>90</v>
      </c>
      <c r="Q12" s="2283">
        <v>107</v>
      </c>
      <c r="R12" s="2284">
        <f>SUM(R8:R11)</f>
        <v>138</v>
      </c>
      <c r="S12" s="2291">
        <f>SUM(Q12:R12)</f>
        <v>245</v>
      </c>
    </row>
    <row r="13" spans="1:19" ht="19.5" x14ac:dyDescent="0.3">
      <c r="A13" s="2242" t="s">
        <v>23</v>
      </c>
      <c r="B13" s="2243"/>
      <c r="C13" s="2244"/>
      <c r="D13" s="2245"/>
      <c r="E13" s="2243"/>
      <c r="F13" s="2244"/>
      <c r="G13" s="2245"/>
      <c r="H13" s="2243"/>
      <c r="I13" s="2244"/>
      <c r="J13" s="2245"/>
      <c r="K13" s="2243"/>
      <c r="L13" s="2244"/>
      <c r="M13" s="2245"/>
      <c r="N13" s="2243"/>
      <c r="O13" s="2244"/>
      <c r="P13" s="2245"/>
      <c r="Q13" s="2287"/>
      <c r="R13" s="2288"/>
      <c r="S13" s="2289"/>
    </row>
    <row r="14" spans="1:19" ht="19.5" x14ac:dyDescent="0.3">
      <c r="A14" s="2246" t="s">
        <v>11</v>
      </c>
      <c r="B14" s="2224"/>
      <c r="C14" s="2225"/>
      <c r="D14" s="2226"/>
      <c r="E14" s="2224"/>
      <c r="F14" s="2225"/>
      <c r="G14" s="2226"/>
      <c r="H14" s="2224"/>
      <c r="I14" s="2225"/>
      <c r="J14" s="2226"/>
      <c r="K14" s="2224"/>
      <c r="L14" s="2225"/>
      <c r="M14" s="2226"/>
      <c r="N14" s="2247"/>
      <c r="O14" s="2248"/>
      <c r="P14" s="2226"/>
      <c r="Q14" s="2249"/>
      <c r="R14" s="2250"/>
      <c r="S14" s="2251"/>
    </row>
    <row r="15" spans="1:19" ht="25.5" customHeight="1" x14ac:dyDescent="0.3">
      <c r="A15" s="2223" t="s">
        <v>86</v>
      </c>
      <c r="B15" s="2224">
        <v>7</v>
      </c>
      <c r="C15" s="2225">
        <v>4</v>
      </c>
      <c r="D15" s="2226">
        <v>11</v>
      </c>
      <c r="E15" s="2224">
        <v>13</v>
      </c>
      <c r="F15" s="2225">
        <v>6</v>
      </c>
      <c r="G15" s="2226">
        <v>19</v>
      </c>
      <c r="H15" s="2224">
        <v>13</v>
      </c>
      <c r="I15" s="2225">
        <v>4</v>
      </c>
      <c r="J15" s="2226">
        <f>SUM(H15:I15)</f>
        <v>17</v>
      </c>
      <c r="K15" s="2224">
        <v>9</v>
      </c>
      <c r="L15" s="2225">
        <v>25</v>
      </c>
      <c r="M15" s="2226">
        <f>SUM(K15:L15)</f>
        <v>34</v>
      </c>
      <c r="N15" s="2224">
        <v>2</v>
      </c>
      <c r="O15" s="2225">
        <v>52</v>
      </c>
      <c r="P15" s="2226">
        <f>SUM(N15:O15)</f>
        <v>54</v>
      </c>
      <c r="Q15" s="2228">
        <f>E15+H15+K15+N15+B15</f>
        <v>44</v>
      </c>
      <c r="R15" s="2229">
        <f>F15+I15+L15+O15+C15</f>
        <v>91</v>
      </c>
      <c r="S15" s="2230">
        <f>SUM(Q15:R15)</f>
        <v>135</v>
      </c>
    </row>
    <row r="16" spans="1:19" ht="27" customHeight="1" x14ac:dyDescent="0.3">
      <c r="A16" s="2231" t="s">
        <v>89</v>
      </c>
      <c r="B16" s="2350">
        <v>7</v>
      </c>
      <c r="C16" s="2351">
        <v>2</v>
      </c>
      <c r="D16" s="2245">
        <v>9</v>
      </c>
      <c r="E16" s="2350">
        <v>0</v>
      </c>
      <c r="F16" s="2351">
        <v>0</v>
      </c>
      <c r="G16" s="2245">
        <v>0</v>
      </c>
      <c r="H16" s="2224">
        <v>0</v>
      </c>
      <c r="I16" s="2225">
        <v>6</v>
      </c>
      <c r="J16" s="2226">
        <v>6</v>
      </c>
      <c r="K16" s="2224">
        <v>4</v>
      </c>
      <c r="L16" s="2225">
        <v>10</v>
      </c>
      <c r="M16" s="2226">
        <f>SUM(K16:L16)</f>
        <v>14</v>
      </c>
      <c r="N16" s="2224">
        <v>1</v>
      </c>
      <c r="O16" s="2225">
        <v>13</v>
      </c>
      <c r="P16" s="2226">
        <f>SUM(N16:O16)</f>
        <v>14</v>
      </c>
      <c r="Q16" s="2228">
        <v>12</v>
      </c>
      <c r="R16" s="2229">
        <f>C16+F16+I16+L16+O16</f>
        <v>31</v>
      </c>
      <c r="S16" s="2230">
        <v>43</v>
      </c>
    </row>
    <row r="17" spans="1:19" ht="24.75" customHeight="1" x14ac:dyDescent="0.3">
      <c r="A17" s="2223" t="s">
        <v>90</v>
      </c>
      <c r="B17" s="2224">
        <v>8</v>
      </c>
      <c r="C17" s="2225">
        <v>0</v>
      </c>
      <c r="D17" s="2226">
        <v>8</v>
      </c>
      <c r="E17" s="2224">
        <v>11</v>
      </c>
      <c r="F17" s="2225">
        <v>2</v>
      </c>
      <c r="G17" s="2226">
        <v>13</v>
      </c>
      <c r="H17" s="2224">
        <v>6</v>
      </c>
      <c r="I17" s="2225">
        <v>0</v>
      </c>
      <c r="J17" s="2226">
        <f>SUM(H17:I17)</f>
        <v>6</v>
      </c>
      <c r="K17" s="2224">
        <v>9</v>
      </c>
      <c r="L17" s="2225">
        <v>3</v>
      </c>
      <c r="M17" s="2226">
        <f>SUM(K17:L17)</f>
        <v>12</v>
      </c>
      <c r="N17" s="2224">
        <v>16</v>
      </c>
      <c r="O17" s="2225">
        <v>1</v>
      </c>
      <c r="P17" s="2226">
        <f>SUM(N17:O17)</f>
        <v>17</v>
      </c>
      <c r="Q17" s="2228">
        <f>E17+H17+K17+N17+B17</f>
        <v>50</v>
      </c>
      <c r="R17" s="2229">
        <f>+F17+I17+L17+O17+C17</f>
        <v>6</v>
      </c>
      <c r="S17" s="2230">
        <f>SUM(Q17:R17)</f>
        <v>56</v>
      </c>
    </row>
    <row r="18" spans="1:19" ht="24.75" customHeight="1" x14ac:dyDescent="0.3">
      <c r="A18" s="2231" t="s">
        <v>311</v>
      </c>
      <c r="B18" s="2281">
        <v>0</v>
      </c>
      <c r="C18" s="2250">
        <v>0</v>
      </c>
      <c r="D18" s="2251">
        <v>0</v>
      </c>
      <c r="E18" s="2281">
        <v>0</v>
      </c>
      <c r="F18" s="2250">
        <v>0</v>
      </c>
      <c r="G18" s="2251">
        <v>0</v>
      </c>
      <c r="H18" s="2281">
        <v>0</v>
      </c>
      <c r="I18" s="2250">
        <v>0</v>
      </c>
      <c r="J18" s="2251">
        <f>SUM(H18:I18)</f>
        <v>0</v>
      </c>
      <c r="K18" s="2281">
        <v>0</v>
      </c>
      <c r="L18" s="2250">
        <v>0</v>
      </c>
      <c r="M18" s="2226">
        <f>SUM(K18:L18)</f>
        <v>0</v>
      </c>
      <c r="N18" s="2281">
        <v>0</v>
      </c>
      <c r="O18" s="2250">
        <v>5</v>
      </c>
      <c r="P18" s="2226">
        <f>SUM(N18:O18)</f>
        <v>5</v>
      </c>
      <c r="Q18" s="2228">
        <f>E18+H18+K18+N18</f>
        <v>0</v>
      </c>
      <c r="R18" s="2229">
        <f>C18+F18+I18+L18+O18</f>
        <v>5</v>
      </c>
      <c r="S18" s="2230">
        <f>SUM(Q18:R18)</f>
        <v>5</v>
      </c>
    </row>
    <row r="19" spans="1:19" ht="28.5" customHeight="1" thickBot="1" x14ac:dyDescent="0.35">
      <c r="A19" s="2290" t="s">
        <v>8</v>
      </c>
      <c r="B19" s="2283">
        <v>22</v>
      </c>
      <c r="C19" s="2284">
        <v>6</v>
      </c>
      <c r="D19" s="2285">
        <v>28</v>
      </c>
      <c r="E19" s="2283">
        <f>SUM(E15:E18)</f>
        <v>24</v>
      </c>
      <c r="F19" s="2284">
        <f>SUM(F15:F18)</f>
        <v>8</v>
      </c>
      <c r="G19" s="2285">
        <f>SUM(G15:G18)</f>
        <v>32</v>
      </c>
      <c r="H19" s="2283">
        <v>19</v>
      </c>
      <c r="I19" s="2284">
        <f>SUM(I15:I18)</f>
        <v>10</v>
      </c>
      <c r="J19" s="2285">
        <f>SUM(J15:J18)</f>
        <v>29</v>
      </c>
      <c r="K19" s="2283">
        <f>SUM(K15:K18)</f>
        <v>22</v>
      </c>
      <c r="L19" s="2284">
        <v>38</v>
      </c>
      <c r="M19" s="2285">
        <f t="shared" ref="M19:S19" si="2">SUM(M15:M18)</f>
        <v>60</v>
      </c>
      <c r="N19" s="2283">
        <f t="shared" si="2"/>
        <v>19</v>
      </c>
      <c r="O19" s="2284">
        <f t="shared" si="2"/>
        <v>71</v>
      </c>
      <c r="P19" s="2285">
        <f t="shared" si="2"/>
        <v>90</v>
      </c>
      <c r="Q19" s="2352">
        <f t="shared" si="2"/>
        <v>106</v>
      </c>
      <c r="R19" s="2296">
        <f t="shared" si="2"/>
        <v>133</v>
      </c>
      <c r="S19" s="2353">
        <f t="shared" si="2"/>
        <v>239</v>
      </c>
    </row>
    <row r="20" spans="1:19" ht="25.5" customHeight="1" x14ac:dyDescent="0.3">
      <c r="A20" s="2253" t="s">
        <v>25</v>
      </c>
      <c r="B20" s="2216"/>
      <c r="C20" s="2217"/>
      <c r="D20" s="2219"/>
      <c r="E20" s="2216"/>
      <c r="F20" s="2217"/>
      <c r="G20" s="2219"/>
      <c r="H20" s="2216"/>
      <c r="I20" s="2217"/>
      <c r="J20" s="2219"/>
      <c r="K20" s="2216"/>
      <c r="L20" s="2217"/>
      <c r="M20" s="2219"/>
      <c r="N20" s="2216"/>
      <c r="O20" s="2217"/>
      <c r="P20" s="2218"/>
      <c r="Q20" s="2354"/>
      <c r="R20" s="2221"/>
      <c r="S20" s="2222"/>
    </row>
    <row r="21" spans="1:19" ht="29.25" customHeight="1" x14ac:dyDescent="0.3">
      <c r="A21" s="2255" t="s">
        <v>86</v>
      </c>
      <c r="B21" s="2224">
        <v>1</v>
      </c>
      <c r="C21" s="2225">
        <v>1</v>
      </c>
      <c r="D21" s="2227">
        <v>2</v>
      </c>
      <c r="E21" s="2224">
        <v>0</v>
      </c>
      <c r="F21" s="2225">
        <v>0</v>
      </c>
      <c r="G21" s="2227">
        <v>0</v>
      </c>
      <c r="H21" s="2224">
        <v>0</v>
      </c>
      <c r="I21" s="2225">
        <v>0</v>
      </c>
      <c r="J21" s="2227">
        <f>SUM(H21:I21)</f>
        <v>0</v>
      </c>
      <c r="K21" s="2224">
        <v>0</v>
      </c>
      <c r="L21" s="2225">
        <v>1</v>
      </c>
      <c r="M21" s="2227">
        <v>1</v>
      </c>
      <c r="N21" s="2224">
        <v>0</v>
      </c>
      <c r="O21" s="2225">
        <v>0</v>
      </c>
      <c r="P21" s="2226">
        <v>0</v>
      </c>
      <c r="Q21" s="2259">
        <f t="shared" ref="Q21:R24" si="3">SUM(B21+E21+H21+K21+N21)</f>
        <v>1</v>
      </c>
      <c r="R21" s="2229">
        <f t="shared" si="3"/>
        <v>2</v>
      </c>
      <c r="S21" s="2230">
        <f>SUM(Q21:R21)</f>
        <v>3</v>
      </c>
    </row>
    <row r="22" spans="1:19" ht="28.5" customHeight="1" x14ac:dyDescent="0.3">
      <c r="A22" s="2260" t="s">
        <v>89</v>
      </c>
      <c r="B22" s="2224">
        <v>0</v>
      </c>
      <c r="C22" s="2225">
        <v>2</v>
      </c>
      <c r="D22" s="2227">
        <v>2</v>
      </c>
      <c r="E22" s="2224">
        <v>0</v>
      </c>
      <c r="F22" s="2225">
        <v>0</v>
      </c>
      <c r="G22" s="2227">
        <v>0</v>
      </c>
      <c r="H22" s="2224">
        <v>0</v>
      </c>
      <c r="I22" s="2225">
        <v>0</v>
      </c>
      <c r="J22" s="2227">
        <f>SUM(H22:I22)</f>
        <v>0</v>
      </c>
      <c r="K22" s="2224">
        <v>0</v>
      </c>
      <c r="L22" s="2225">
        <v>0</v>
      </c>
      <c r="M22" s="2227">
        <f>SUM(K22:L22)</f>
        <v>0</v>
      </c>
      <c r="N22" s="2224">
        <v>0</v>
      </c>
      <c r="O22" s="2225">
        <v>0</v>
      </c>
      <c r="P22" s="2226">
        <f>SUM(N22:O22)</f>
        <v>0</v>
      </c>
      <c r="Q22" s="2259">
        <f t="shared" si="3"/>
        <v>0</v>
      </c>
      <c r="R22" s="2229">
        <f t="shared" si="3"/>
        <v>2</v>
      </c>
      <c r="S22" s="2230">
        <f>SUM(Q22:R22)</f>
        <v>2</v>
      </c>
    </row>
    <row r="23" spans="1:19" ht="24.75" customHeight="1" x14ac:dyDescent="0.3">
      <c r="A23" s="2255" t="s">
        <v>90</v>
      </c>
      <c r="B23" s="2224">
        <v>0</v>
      </c>
      <c r="C23" s="2225">
        <v>0</v>
      </c>
      <c r="D23" s="2227">
        <v>0</v>
      </c>
      <c r="E23" s="2224">
        <v>0</v>
      </c>
      <c r="F23" s="2225">
        <v>0</v>
      </c>
      <c r="G23" s="2227">
        <v>0</v>
      </c>
      <c r="H23" s="2224">
        <v>0</v>
      </c>
      <c r="I23" s="2225">
        <v>0</v>
      </c>
      <c r="J23" s="2227">
        <f>SUM(H23:I23)</f>
        <v>0</v>
      </c>
      <c r="K23" s="2224">
        <v>0</v>
      </c>
      <c r="L23" s="2225">
        <v>1</v>
      </c>
      <c r="M23" s="2227">
        <f>SUM(K23:L23)</f>
        <v>1</v>
      </c>
      <c r="N23" s="2224">
        <v>0</v>
      </c>
      <c r="O23" s="2225">
        <v>0</v>
      </c>
      <c r="P23" s="2226">
        <f>SUM(N23:O23)</f>
        <v>0</v>
      </c>
      <c r="Q23" s="2259">
        <f t="shared" si="3"/>
        <v>0</v>
      </c>
      <c r="R23" s="2229">
        <f t="shared" si="3"/>
        <v>1</v>
      </c>
      <c r="S23" s="2230">
        <f>SUM(Q23:R23)</f>
        <v>1</v>
      </c>
    </row>
    <row r="24" spans="1:19" ht="30.75" customHeight="1" x14ac:dyDescent="0.3">
      <c r="A24" s="2260" t="s">
        <v>311</v>
      </c>
      <c r="B24" s="2224">
        <v>0</v>
      </c>
      <c r="C24" s="2225">
        <v>0</v>
      </c>
      <c r="D24" s="2227">
        <v>0</v>
      </c>
      <c r="E24" s="2224">
        <v>0</v>
      </c>
      <c r="F24" s="2225">
        <v>0</v>
      </c>
      <c r="G24" s="2227">
        <v>0</v>
      </c>
      <c r="H24" s="2224">
        <v>0</v>
      </c>
      <c r="I24" s="2225">
        <v>0</v>
      </c>
      <c r="J24" s="2227">
        <f>SUM(H24:I24)</f>
        <v>0</v>
      </c>
      <c r="K24" s="2224">
        <v>0</v>
      </c>
      <c r="L24" s="2225">
        <v>0</v>
      </c>
      <c r="M24" s="2227">
        <v>0</v>
      </c>
      <c r="N24" s="2224">
        <v>0</v>
      </c>
      <c r="O24" s="2225">
        <v>0</v>
      </c>
      <c r="P24" s="2226">
        <f>SUM(N24:O24)</f>
        <v>0</v>
      </c>
      <c r="Q24" s="2259">
        <f t="shared" si="3"/>
        <v>0</v>
      </c>
      <c r="R24" s="2229">
        <f t="shared" si="3"/>
        <v>0</v>
      </c>
      <c r="S24" s="2230">
        <f>SUM(Q24:R24)</f>
        <v>0</v>
      </c>
    </row>
    <row r="25" spans="1:19" ht="26.25" customHeight="1" thickBot="1" x14ac:dyDescent="0.35">
      <c r="A25" s="2355" t="s">
        <v>13</v>
      </c>
      <c r="B25" s="2293">
        <v>0</v>
      </c>
      <c r="C25" s="2294">
        <v>0</v>
      </c>
      <c r="D25" s="2295">
        <f>SUM(D21:D24)</f>
        <v>4</v>
      </c>
      <c r="E25" s="2293">
        <v>0</v>
      </c>
      <c r="F25" s="2294">
        <v>0</v>
      </c>
      <c r="G25" s="2295">
        <f>SUM(G21:G24)</f>
        <v>0</v>
      </c>
      <c r="H25" s="2293">
        <v>0</v>
      </c>
      <c r="I25" s="2294">
        <v>0</v>
      </c>
      <c r="J25" s="2295">
        <f t="shared" ref="J25:S25" si="4">SUM(J21:J24)</f>
        <v>0</v>
      </c>
      <c r="K25" s="2293">
        <f t="shared" si="4"/>
        <v>0</v>
      </c>
      <c r="L25" s="2294">
        <f t="shared" si="4"/>
        <v>2</v>
      </c>
      <c r="M25" s="2295">
        <f t="shared" si="4"/>
        <v>2</v>
      </c>
      <c r="N25" s="2293">
        <f t="shared" si="4"/>
        <v>0</v>
      </c>
      <c r="O25" s="2294">
        <f t="shared" si="4"/>
        <v>0</v>
      </c>
      <c r="P25" s="2356">
        <f t="shared" si="4"/>
        <v>0</v>
      </c>
      <c r="Q25" s="2357">
        <f t="shared" si="4"/>
        <v>1</v>
      </c>
      <c r="R25" s="2357">
        <f t="shared" si="4"/>
        <v>5</v>
      </c>
      <c r="S25" s="2268">
        <f t="shared" si="4"/>
        <v>6</v>
      </c>
    </row>
    <row r="26" spans="1:19" ht="35.25" customHeight="1" thickBot="1" x14ac:dyDescent="0.35">
      <c r="A26" s="2272" t="s">
        <v>10</v>
      </c>
      <c r="B26" s="2238">
        <f t="shared" ref="B26:S26" si="5">B19</f>
        <v>22</v>
      </c>
      <c r="C26" s="2238">
        <f t="shared" si="5"/>
        <v>6</v>
      </c>
      <c r="D26" s="2238">
        <f t="shared" si="5"/>
        <v>28</v>
      </c>
      <c r="E26" s="2238">
        <f t="shared" si="5"/>
        <v>24</v>
      </c>
      <c r="F26" s="2238">
        <f t="shared" si="5"/>
        <v>8</v>
      </c>
      <c r="G26" s="2238">
        <f t="shared" si="5"/>
        <v>32</v>
      </c>
      <c r="H26" s="2238">
        <f t="shared" si="5"/>
        <v>19</v>
      </c>
      <c r="I26" s="2238">
        <f t="shared" si="5"/>
        <v>10</v>
      </c>
      <c r="J26" s="2238">
        <f t="shared" si="5"/>
        <v>29</v>
      </c>
      <c r="K26" s="2238">
        <f t="shared" si="5"/>
        <v>22</v>
      </c>
      <c r="L26" s="2238">
        <f t="shared" si="5"/>
        <v>38</v>
      </c>
      <c r="M26" s="2238">
        <f t="shared" si="5"/>
        <v>60</v>
      </c>
      <c r="N26" s="2238">
        <f t="shared" si="5"/>
        <v>19</v>
      </c>
      <c r="O26" s="2238">
        <f t="shared" si="5"/>
        <v>71</v>
      </c>
      <c r="P26" s="2238">
        <f t="shared" si="5"/>
        <v>90</v>
      </c>
      <c r="Q26" s="2238">
        <f t="shared" si="5"/>
        <v>106</v>
      </c>
      <c r="R26" s="2238">
        <f t="shared" si="5"/>
        <v>133</v>
      </c>
      <c r="S26" s="2238">
        <f t="shared" si="5"/>
        <v>239</v>
      </c>
    </row>
    <row r="27" spans="1:19" ht="35.25" customHeight="1" thickBot="1" x14ac:dyDescent="0.35">
      <c r="A27" s="2272" t="s">
        <v>14</v>
      </c>
      <c r="B27" s="2274">
        <v>1</v>
      </c>
      <c r="C27" s="2275">
        <v>3</v>
      </c>
      <c r="D27" s="2276">
        <f>D25</f>
        <v>4</v>
      </c>
      <c r="E27" s="2274">
        <f>E25</f>
        <v>0</v>
      </c>
      <c r="F27" s="2275">
        <f>F25</f>
        <v>0</v>
      </c>
      <c r="G27" s="2276">
        <f>G25</f>
        <v>0</v>
      </c>
      <c r="H27" s="2274">
        <f>H25</f>
        <v>0</v>
      </c>
      <c r="I27" s="2275">
        <v>0</v>
      </c>
      <c r="J27" s="2276">
        <f t="shared" ref="J27:P27" si="6">J25</f>
        <v>0</v>
      </c>
      <c r="K27" s="2274">
        <f t="shared" si="6"/>
        <v>0</v>
      </c>
      <c r="L27" s="2275">
        <f t="shared" si="6"/>
        <v>2</v>
      </c>
      <c r="M27" s="2276">
        <f t="shared" si="6"/>
        <v>2</v>
      </c>
      <c r="N27" s="2274">
        <f t="shared" si="6"/>
        <v>0</v>
      </c>
      <c r="O27" s="2275">
        <f t="shared" si="6"/>
        <v>0</v>
      </c>
      <c r="P27" s="2276">
        <f t="shared" si="6"/>
        <v>0</v>
      </c>
      <c r="Q27" s="2273">
        <f>SUM(B27+E27+H27+K27+N27)</f>
        <v>1</v>
      </c>
      <c r="R27" s="2239">
        <v>5</v>
      </c>
      <c r="S27" s="2240">
        <f>SUM(Q27:R27)</f>
        <v>6</v>
      </c>
    </row>
    <row r="28" spans="1:19" ht="27.75" customHeight="1" thickBot="1" x14ac:dyDescent="0.35">
      <c r="A28" s="2280" t="s">
        <v>15</v>
      </c>
      <c r="B28" s="2332">
        <f t="shared" ref="B28:P28" si="7">SUM(B26:B27)</f>
        <v>23</v>
      </c>
      <c r="C28" s="2333">
        <f t="shared" si="7"/>
        <v>9</v>
      </c>
      <c r="D28" s="2334">
        <f t="shared" si="7"/>
        <v>32</v>
      </c>
      <c r="E28" s="2332">
        <f t="shared" si="7"/>
        <v>24</v>
      </c>
      <c r="F28" s="2333">
        <f t="shared" si="7"/>
        <v>8</v>
      </c>
      <c r="G28" s="2334">
        <f t="shared" si="7"/>
        <v>32</v>
      </c>
      <c r="H28" s="2332">
        <f t="shared" si="7"/>
        <v>19</v>
      </c>
      <c r="I28" s="2333">
        <f t="shared" si="7"/>
        <v>10</v>
      </c>
      <c r="J28" s="2334">
        <f t="shared" si="7"/>
        <v>29</v>
      </c>
      <c r="K28" s="2332">
        <f t="shared" si="7"/>
        <v>22</v>
      </c>
      <c r="L28" s="2333">
        <f t="shared" si="7"/>
        <v>40</v>
      </c>
      <c r="M28" s="2334">
        <f t="shared" si="7"/>
        <v>62</v>
      </c>
      <c r="N28" s="2332">
        <f t="shared" si="7"/>
        <v>19</v>
      </c>
      <c r="O28" s="2333">
        <f t="shared" si="7"/>
        <v>71</v>
      </c>
      <c r="P28" s="2334">
        <f t="shared" si="7"/>
        <v>90</v>
      </c>
      <c r="Q28" s="2335">
        <v>107</v>
      </c>
      <c r="R28" s="2333">
        <v>138</v>
      </c>
      <c r="S28" s="2334">
        <v>245</v>
      </c>
    </row>
    <row r="29" spans="1:19" x14ac:dyDescent="0.3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9" x14ac:dyDescent="0.3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9" x14ac:dyDescent="0.3">
      <c r="M31" s="157"/>
      <c r="N31" s="157"/>
      <c r="O31" s="157"/>
      <c r="P31" s="157"/>
    </row>
    <row r="32" spans="1:19" x14ac:dyDescent="0.3">
      <c r="M32" s="157"/>
      <c r="N32" s="157"/>
      <c r="O32" s="157"/>
      <c r="P32" s="157"/>
    </row>
    <row r="33" spans="1:12" x14ac:dyDescent="0.3">
      <c r="A33" s="4285"/>
      <c r="B33" s="4285"/>
      <c r="C33" s="4285"/>
      <c r="D33" s="4285"/>
      <c r="E33" s="4285"/>
      <c r="F33" s="4285"/>
      <c r="G33" s="4285"/>
      <c r="H33" s="157"/>
      <c r="I33" s="157"/>
      <c r="J33" s="157"/>
      <c r="K33" s="4285"/>
      <c r="L33" s="4285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topLeftCell="A7" zoomScale="60" zoomScaleNormal="60" workbookViewId="0">
      <selection activeCell="B14" sqref="B14"/>
    </sheetView>
  </sheetViews>
  <sheetFormatPr defaultRowHeight="18" x14ac:dyDescent="0.25"/>
  <cols>
    <col min="1" max="1" width="66.5703125" style="109" bestFit="1" customWidth="1"/>
    <col min="2" max="2" width="19.85546875" style="109" customWidth="1"/>
    <col min="3" max="3" width="12.85546875" style="109" bestFit="1" customWidth="1"/>
    <col min="4" max="4" width="10.85546875" style="109" bestFit="1" customWidth="1"/>
    <col min="5" max="5" width="18.42578125" style="109" customWidth="1"/>
    <col min="6" max="6" width="12.85546875" style="109" bestFit="1" customWidth="1"/>
    <col min="7" max="7" width="10.85546875" style="109" bestFit="1" customWidth="1"/>
    <col min="8" max="8" width="18.42578125" style="109" customWidth="1"/>
    <col min="9" max="9" width="16.7109375" style="109" bestFit="1" customWidth="1"/>
    <col min="10" max="10" width="10.85546875" style="109" bestFit="1" customWidth="1"/>
    <col min="11" max="11" width="9.140625" style="109" customWidth="1"/>
    <col min="12" max="256" width="9.140625" style="109"/>
    <col min="257" max="257" width="66.5703125" style="109" bestFit="1" customWidth="1"/>
    <col min="258" max="258" width="19.85546875" style="109" customWidth="1"/>
    <col min="259" max="259" width="12.85546875" style="109" bestFit="1" customWidth="1"/>
    <col min="260" max="260" width="10.85546875" style="109" bestFit="1" customWidth="1"/>
    <col min="261" max="261" width="18.42578125" style="109" customWidth="1"/>
    <col min="262" max="262" width="12.85546875" style="109" bestFit="1" customWidth="1"/>
    <col min="263" max="263" width="10.85546875" style="109" bestFit="1" customWidth="1"/>
    <col min="264" max="264" width="18.42578125" style="109" customWidth="1"/>
    <col min="265" max="265" width="16.7109375" style="109" bestFit="1" customWidth="1"/>
    <col min="266" max="266" width="10.85546875" style="109" bestFit="1" customWidth="1"/>
    <col min="267" max="267" width="9.140625" style="109" customWidth="1"/>
    <col min="268" max="512" width="9.140625" style="109"/>
    <col min="513" max="513" width="66.5703125" style="109" bestFit="1" customWidth="1"/>
    <col min="514" max="514" width="19.85546875" style="109" customWidth="1"/>
    <col min="515" max="515" width="12.85546875" style="109" bestFit="1" customWidth="1"/>
    <col min="516" max="516" width="10.85546875" style="109" bestFit="1" customWidth="1"/>
    <col min="517" max="517" width="18.42578125" style="109" customWidth="1"/>
    <col min="518" max="518" width="12.85546875" style="109" bestFit="1" customWidth="1"/>
    <col min="519" max="519" width="10.85546875" style="109" bestFit="1" customWidth="1"/>
    <col min="520" max="520" width="18.42578125" style="109" customWidth="1"/>
    <col min="521" max="521" width="16.7109375" style="109" bestFit="1" customWidth="1"/>
    <col min="522" max="522" width="10.85546875" style="109" bestFit="1" customWidth="1"/>
    <col min="523" max="523" width="9.140625" style="109" customWidth="1"/>
    <col min="524" max="768" width="9.140625" style="109"/>
    <col min="769" max="769" width="66.5703125" style="109" bestFit="1" customWidth="1"/>
    <col min="770" max="770" width="19.85546875" style="109" customWidth="1"/>
    <col min="771" max="771" width="12.85546875" style="109" bestFit="1" customWidth="1"/>
    <col min="772" max="772" width="10.85546875" style="109" bestFit="1" customWidth="1"/>
    <col min="773" max="773" width="18.42578125" style="109" customWidth="1"/>
    <col min="774" max="774" width="12.85546875" style="109" bestFit="1" customWidth="1"/>
    <col min="775" max="775" width="10.85546875" style="109" bestFit="1" customWidth="1"/>
    <col min="776" max="776" width="18.42578125" style="109" customWidth="1"/>
    <col min="777" max="777" width="16.7109375" style="109" bestFit="1" customWidth="1"/>
    <col min="778" max="778" width="10.85546875" style="109" bestFit="1" customWidth="1"/>
    <col min="779" max="779" width="9.140625" style="109" customWidth="1"/>
    <col min="780" max="1024" width="9.140625" style="109"/>
    <col min="1025" max="1025" width="66.5703125" style="109" bestFit="1" customWidth="1"/>
    <col min="1026" max="1026" width="19.85546875" style="109" customWidth="1"/>
    <col min="1027" max="1027" width="12.85546875" style="109" bestFit="1" customWidth="1"/>
    <col min="1028" max="1028" width="10.85546875" style="109" bestFit="1" customWidth="1"/>
    <col min="1029" max="1029" width="18.42578125" style="109" customWidth="1"/>
    <col min="1030" max="1030" width="12.85546875" style="109" bestFit="1" customWidth="1"/>
    <col min="1031" max="1031" width="10.85546875" style="109" bestFit="1" customWidth="1"/>
    <col min="1032" max="1032" width="18.42578125" style="109" customWidth="1"/>
    <col min="1033" max="1033" width="16.7109375" style="109" bestFit="1" customWidth="1"/>
    <col min="1034" max="1034" width="10.85546875" style="109" bestFit="1" customWidth="1"/>
    <col min="1035" max="1035" width="9.140625" style="109" customWidth="1"/>
    <col min="1036" max="1280" width="9.140625" style="109"/>
    <col min="1281" max="1281" width="66.5703125" style="109" bestFit="1" customWidth="1"/>
    <col min="1282" max="1282" width="19.85546875" style="109" customWidth="1"/>
    <col min="1283" max="1283" width="12.85546875" style="109" bestFit="1" customWidth="1"/>
    <col min="1284" max="1284" width="10.85546875" style="109" bestFit="1" customWidth="1"/>
    <col min="1285" max="1285" width="18.42578125" style="109" customWidth="1"/>
    <col min="1286" max="1286" width="12.85546875" style="109" bestFit="1" customWidth="1"/>
    <col min="1287" max="1287" width="10.85546875" style="109" bestFit="1" customWidth="1"/>
    <col min="1288" max="1288" width="18.42578125" style="109" customWidth="1"/>
    <col min="1289" max="1289" width="16.7109375" style="109" bestFit="1" customWidth="1"/>
    <col min="1290" max="1290" width="10.85546875" style="109" bestFit="1" customWidth="1"/>
    <col min="1291" max="1291" width="9.140625" style="109" customWidth="1"/>
    <col min="1292" max="1536" width="9.140625" style="109"/>
    <col min="1537" max="1537" width="66.5703125" style="109" bestFit="1" customWidth="1"/>
    <col min="1538" max="1538" width="19.85546875" style="109" customWidth="1"/>
    <col min="1539" max="1539" width="12.85546875" style="109" bestFit="1" customWidth="1"/>
    <col min="1540" max="1540" width="10.85546875" style="109" bestFit="1" customWidth="1"/>
    <col min="1541" max="1541" width="18.42578125" style="109" customWidth="1"/>
    <col min="1542" max="1542" width="12.85546875" style="109" bestFit="1" customWidth="1"/>
    <col min="1543" max="1543" width="10.85546875" style="109" bestFit="1" customWidth="1"/>
    <col min="1544" max="1544" width="18.42578125" style="109" customWidth="1"/>
    <col min="1545" max="1545" width="16.7109375" style="109" bestFit="1" customWidth="1"/>
    <col min="1546" max="1546" width="10.85546875" style="109" bestFit="1" customWidth="1"/>
    <col min="1547" max="1547" width="9.140625" style="109" customWidth="1"/>
    <col min="1548" max="1792" width="9.140625" style="109"/>
    <col min="1793" max="1793" width="66.5703125" style="109" bestFit="1" customWidth="1"/>
    <col min="1794" max="1794" width="19.85546875" style="109" customWidth="1"/>
    <col min="1795" max="1795" width="12.85546875" style="109" bestFit="1" customWidth="1"/>
    <col min="1796" max="1796" width="10.85546875" style="109" bestFit="1" customWidth="1"/>
    <col min="1797" max="1797" width="18.42578125" style="109" customWidth="1"/>
    <col min="1798" max="1798" width="12.85546875" style="109" bestFit="1" customWidth="1"/>
    <col min="1799" max="1799" width="10.85546875" style="109" bestFit="1" customWidth="1"/>
    <col min="1800" max="1800" width="18.42578125" style="109" customWidth="1"/>
    <col min="1801" max="1801" width="16.7109375" style="109" bestFit="1" customWidth="1"/>
    <col min="1802" max="1802" width="10.85546875" style="109" bestFit="1" customWidth="1"/>
    <col min="1803" max="1803" width="9.140625" style="109" customWidth="1"/>
    <col min="1804" max="2048" width="9.140625" style="109"/>
    <col min="2049" max="2049" width="66.5703125" style="109" bestFit="1" customWidth="1"/>
    <col min="2050" max="2050" width="19.85546875" style="109" customWidth="1"/>
    <col min="2051" max="2051" width="12.85546875" style="109" bestFit="1" customWidth="1"/>
    <col min="2052" max="2052" width="10.85546875" style="109" bestFit="1" customWidth="1"/>
    <col min="2053" max="2053" width="18.42578125" style="109" customWidth="1"/>
    <col min="2054" max="2054" width="12.85546875" style="109" bestFit="1" customWidth="1"/>
    <col min="2055" max="2055" width="10.85546875" style="109" bestFit="1" customWidth="1"/>
    <col min="2056" max="2056" width="18.42578125" style="109" customWidth="1"/>
    <col min="2057" max="2057" width="16.7109375" style="109" bestFit="1" customWidth="1"/>
    <col min="2058" max="2058" width="10.85546875" style="109" bestFit="1" customWidth="1"/>
    <col min="2059" max="2059" width="9.140625" style="109" customWidth="1"/>
    <col min="2060" max="2304" width="9.140625" style="109"/>
    <col min="2305" max="2305" width="66.5703125" style="109" bestFit="1" customWidth="1"/>
    <col min="2306" max="2306" width="19.85546875" style="109" customWidth="1"/>
    <col min="2307" max="2307" width="12.85546875" style="109" bestFit="1" customWidth="1"/>
    <col min="2308" max="2308" width="10.85546875" style="109" bestFit="1" customWidth="1"/>
    <col min="2309" max="2309" width="18.42578125" style="109" customWidth="1"/>
    <col min="2310" max="2310" width="12.85546875" style="109" bestFit="1" customWidth="1"/>
    <col min="2311" max="2311" width="10.85546875" style="109" bestFit="1" customWidth="1"/>
    <col min="2312" max="2312" width="18.42578125" style="109" customWidth="1"/>
    <col min="2313" max="2313" width="16.7109375" style="109" bestFit="1" customWidth="1"/>
    <col min="2314" max="2314" width="10.85546875" style="109" bestFit="1" customWidth="1"/>
    <col min="2315" max="2315" width="9.140625" style="109" customWidth="1"/>
    <col min="2316" max="2560" width="9.140625" style="109"/>
    <col min="2561" max="2561" width="66.5703125" style="109" bestFit="1" customWidth="1"/>
    <col min="2562" max="2562" width="19.85546875" style="109" customWidth="1"/>
    <col min="2563" max="2563" width="12.85546875" style="109" bestFit="1" customWidth="1"/>
    <col min="2564" max="2564" width="10.85546875" style="109" bestFit="1" customWidth="1"/>
    <col min="2565" max="2565" width="18.42578125" style="109" customWidth="1"/>
    <col min="2566" max="2566" width="12.85546875" style="109" bestFit="1" customWidth="1"/>
    <col min="2567" max="2567" width="10.85546875" style="109" bestFit="1" customWidth="1"/>
    <col min="2568" max="2568" width="18.42578125" style="109" customWidth="1"/>
    <col min="2569" max="2569" width="16.7109375" style="109" bestFit="1" customWidth="1"/>
    <col min="2570" max="2570" width="10.85546875" style="109" bestFit="1" customWidth="1"/>
    <col min="2571" max="2571" width="9.140625" style="109" customWidth="1"/>
    <col min="2572" max="2816" width="9.140625" style="109"/>
    <col min="2817" max="2817" width="66.5703125" style="109" bestFit="1" customWidth="1"/>
    <col min="2818" max="2818" width="19.85546875" style="109" customWidth="1"/>
    <col min="2819" max="2819" width="12.85546875" style="109" bestFit="1" customWidth="1"/>
    <col min="2820" max="2820" width="10.85546875" style="109" bestFit="1" customWidth="1"/>
    <col min="2821" max="2821" width="18.42578125" style="109" customWidth="1"/>
    <col min="2822" max="2822" width="12.85546875" style="109" bestFit="1" customWidth="1"/>
    <col min="2823" max="2823" width="10.85546875" style="109" bestFit="1" customWidth="1"/>
    <col min="2824" max="2824" width="18.42578125" style="109" customWidth="1"/>
    <col min="2825" max="2825" width="16.7109375" style="109" bestFit="1" customWidth="1"/>
    <col min="2826" max="2826" width="10.85546875" style="109" bestFit="1" customWidth="1"/>
    <col min="2827" max="2827" width="9.140625" style="109" customWidth="1"/>
    <col min="2828" max="3072" width="9.140625" style="109"/>
    <col min="3073" max="3073" width="66.5703125" style="109" bestFit="1" customWidth="1"/>
    <col min="3074" max="3074" width="19.85546875" style="109" customWidth="1"/>
    <col min="3075" max="3075" width="12.85546875" style="109" bestFit="1" customWidth="1"/>
    <col min="3076" max="3076" width="10.85546875" style="109" bestFit="1" customWidth="1"/>
    <col min="3077" max="3077" width="18.42578125" style="109" customWidth="1"/>
    <col min="3078" max="3078" width="12.85546875" style="109" bestFit="1" customWidth="1"/>
    <col min="3079" max="3079" width="10.85546875" style="109" bestFit="1" customWidth="1"/>
    <col min="3080" max="3080" width="18.42578125" style="109" customWidth="1"/>
    <col min="3081" max="3081" width="16.7109375" style="109" bestFit="1" customWidth="1"/>
    <col min="3082" max="3082" width="10.85546875" style="109" bestFit="1" customWidth="1"/>
    <col min="3083" max="3083" width="9.140625" style="109" customWidth="1"/>
    <col min="3084" max="3328" width="9.140625" style="109"/>
    <col min="3329" max="3329" width="66.5703125" style="109" bestFit="1" customWidth="1"/>
    <col min="3330" max="3330" width="19.85546875" style="109" customWidth="1"/>
    <col min="3331" max="3331" width="12.85546875" style="109" bestFit="1" customWidth="1"/>
    <col min="3332" max="3332" width="10.85546875" style="109" bestFit="1" customWidth="1"/>
    <col min="3333" max="3333" width="18.42578125" style="109" customWidth="1"/>
    <col min="3334" max="3334" width="12.85546875" style="109" bestFit="1" customWidth="1"/>
    <col min="3335" max="3335" width="10.85546875" style="109" bestFit="1" customWidth="1"/>
    <col min="3336" max="3336" width="18.42578125" style="109" customWidth="1"/>
    <col min="3337" max="3337" width="16.7109375" style="109" bestFit="1" customWidth="1"/>
    <col min="3338" max="3338" width="10.85546875" style="109" bestFit="1" customWidth="1"/>
    <col min="3339" max="3339" width="9.140625" style="109" customWidth="1"/>
    <col min="3340" max="3584" width="9.140625" style="109"/>
    <col min="3585" max="3585" width="66.5703125" style="109" bestFit="1" customWidth="1"/>
    <col min="3586" max="3586" width="19.85546875" style="109" customWidth="1"/>
    <col min="3587" max="3587" width="12.85546875" style="109" bestFit="1" customWidth="1"/>
    <col min="3588" max="3588" width="10.85546875" style="109" bestFit="1" customWidth="1"/>
    <col min="3589" max="3589" width="18.42578125" style="109" customWidth="1"/>
    <col min="3590" max="3590" width="12.85546875" style="109" bestFit="1" customWidth="1"/>
    <col min="3591" max="3591" width="10.85546875" style="109" bestFit="1" customWidth="1"/>
    <col min="3592" max="3592" width="18.42578125" style="109" customWidth="1"/>
    <col min="3593" max="3593" width="16.7109375" style="109" bestFit="1" customWidth="1"/>
    <col min="3594" max="3594" width="10.85546875" style="109" bestFit="1" customWidth="1"/>
    <col min="3595" max="3595" width="9.140625" style="109" customWidth="1"/>
    <col min="3596" max="3840" width="9.140625" style="109"/>
    <col min="3841" max="3841" width="66.5703125" style="109" bestFit="1" customWidth="1"/>
    <col min="3842" max="3842" width="19.85546875" style="109" customWidth="1"/>
    <col min="3843" max="3843" width="12.85546875" style="109" bestFit="1" customWidth="1"/>
    <col min="3844" max="3844" width="10.85546875" style="109" bestFit="1" customWidth="1"/>
    <col min="3845" max="3845" width="18.42578125" style="109" customWidth="1"/>
    <col min="3846" max="3846" width="12.85546875" style="109" bestFit="1" customWidth="1"/>
    <col min="3847" max="3847" width="10.85546875" style="109" bestFit="1" customWidth="1"/>
    <col min="3848" max="3848" width="18.42578125" style="109" customWidth="1"/>
    <col min="3849" max="3849" width="16.7109375" style="109" bestFit="1" customWidth="1"/>
    <col min="3850" max="3850" width="10.85546875" style="109" bestFit="1" customWidth="1"/>
    <col min="3851" max="3851" width="9.140625" style="109" customWidth="1"/>
    <col min="3852" max="4096" width="9.140625" style="109"/>
    <col min="4097" max="4097" width="66.5703125" style="109" bestFit="1" customWidth="1"/>
    <col min="4098" max="4098" width="19.85546875" style="109" customWidth="1"/>
    <col min="4099" max="4099" width="12.85546875" style="109" bestFit="1" customWidth="1"/>
    <col min="4100" max="4100" width="10.85546875" style="109" bestFit="1" customWidth="1"/>
    <col min="4101" max="4101" width="18.42578125" style="109" customWidth="1"/>
    <col min="4102" max="4102" width="12.85546875" style="109" bestFit="1" customWidth="1"/>
    <col min="4103" max="4103" width="10.85546875" style="109" bestFit="1" customWidth="1"/>
    <col min="4104" max="4104" width="18.42578125" style="109" customWidth="1"/>
    <col min="4105" max="4105" width="16.7109375" style="109" bestFit="1" customWidth="1"/>
    <col min="4106" max="4106" width="10.85546875" style="109" bestFit="1" customWidth="1"/>
    <col min="4107" max="4107" width="9.140625" style="109" customWidth="1"/>
    <col min="4108" max="4352" width="9.140625" style="109"/>
    <col min="4353" max="4353" width="66.5703125" style="109" bestFit="1" customWidth="1"/>
    <col min="4354" max="4354" width="19.85546875" style="109" customWidth="1"/>
    <col min="4355" max="4355" width="12.85546875" style="109" bestFit="1" customWidth="1"/>
    <col min="4356" max="4356" width="10.85546875" style="109" bestFit="1" customWidth="1"/>
    <col min="4357" max="4357" width="18.42578125" style="109" customWidth="1"/>
    <col min="4358" max="4358" width="12.85546875" style="109" bestFit="1" customWidth="1"/>
    <col min="4359" max="4359" width="10.85546875" style="109" bestFit="1" customWidth="1"/>
    <col min="4360" max="4360" width="18.42578125" style="109" customWidth="1"/>
    <col min="4361" max="4361" width="16.7109375" style="109" bestFit="1" customWidth="1"/>
    <col min="4362" max="4362" width="10.85546875" style="109" bestFit="1" customWidth="1"/>
    <col min="4363" max="4363" width="9.140625" style="109" customWidth="1"/>
    <col min="4364" max="4608" width="9.140625" style="109"/>
    <col min="4609" max="4609" width="66.5703125" style="109" bestFit="1" customWidth="1"/>
    <col min="4610" max="4610" width="19.85546875" style="109" customWidth="1"/>
    <col min="4611" max="4611" width="12.85546875" style="109" bestFit="1" customWidth="1"/>
    <col min="4612" max="4612" width="10.85546875" style="109" bestFit="1" customWidth="1"/>
    <col min="4613" max="4613" width="18.42578125" style="109" customWidth="1"/>
    <col min="4614" max="4614" width="12.85546875" style="109" bestFit="1" customWidth="1"/>
    <col min="4615" max="4615" width="10.85546875" style="109" bestFit="1" customWidth="1"/>
    <col min="4616" max="4616" width="18.42578125" style="109" customWidth="1"/>
    <col min="4617" max="4617" width="16.7109375" style="109" bestFit="1" customWidth="1"/>
    <col min="4618" max="4618" width="10.85546875" style="109" bestFit="1" customWidth="1"/>
    <col min="4619" max="4619" width="9.140625" style="109" customWidth="1"/>
    <col min="4620" max="4864" width="9.140625" style="109"/>
    <col min="4865" max="4865" width="66.5703125" style="109" bestFit="1" customWidth="1"/>
    <col min="4866" max="4866" width="19.85546875" style="109" customWidth="1"/>
    <col min="4867" max="4867" width="12.85546875" style="109" bestFit="1" customWidth="1"/>
    <col min="4868" max="4868" width="10.85546875" style="109" bestFit="1" customWidth="1"/>
    <col min="4869" max="4869" width="18.42578125" style="109" customWidth="1"/>
    <col min="4870" max="4870" width="12.85546875" style="109" bestFit="1" customWidth="1"/>
    <col min="4871" max="4871" width="10.85546875" style="109" bestFit="1" customWidth="1"/>
    <col min="4872" max="4872" width="18.42578125" style="109" customWidth="1"/>
    <col min="4873" max="4873" width="16.7109375" style="109" bestFit="1" customWidth="1"/>
    <col min="4874" max="4874" width="10.85546875" style="109" bestFit="1" customWidth="1"/>
    <col min="4875" max="4875" width="9.140625" style="109" customWidth="1"/>
    <col min="4876" max="5120" width="9.140625" style="109"/>
    <col min="5121" max="5121" width="66.5703125" style="109" bestFit="1" customWidth="1"/>
    <col min="5122" max="5122" width="19.85546875" style="109" customWidth="1"/>
    <col min="5123" max="5123" width="12.85546875" style="109" bestFit="1" customWidth="1"/>
    <col min="5124" max="5124" width="10.85546875" style="109" bestFit="1" customWidth="1"/>
    <col min="5125" max="5125" width="18.42578125" style="109" customWidth="1"/>
    <col min="5126" max="5126" width="12.85546875" style="109" bestFit="1" customWidth="1"/>
    <col min="5127" max="5127" width="10.85546875" style="109" bestFit="1" customWidth="1"/>
    <col min="5128" max="5128" width="18.42578125" style="109" customWidth="1"/>
    <col min="5129" max="5129" width="16.7109375" style="109" bestFit="1" customWidth="1"/>
    <col min="5130" max="5130" width="10.85546875" style="109" bestFit="1" customWidth="1"/>
    <col min="5131" max="5131" width="9.140625" style="109" customWidth="1"/>
    <col min="5132" max="5376" width="9.140625" style="109"/>
    <col min="5377" max="5377" width="66.5703125" style="109" bestFit="1" customWidth="1"/>
    <col min="5378" max="5378" width="19.85546875" style="109" customWidth="1"/>
    <col min="5379" max="5379" width="12.85546875" style="109" bestFit="1" customWidth="1"/>
    <col min="5380" max="5380" width="10.85546875" style="109" bestFit="1" customWidth="1"/>
    <col min="5381" max="5381" width="18.42578125" style="109" customWidth="1"/>
    <col min="5382" max="5382" width="12.85546875" style="109" bestFit="1" customWidth="1"/>
    <col min="5383" max="5383" width="10.85546875" style="109" bestFit="1" customWidth="1"/>
    <col min="5384" max="5384" width="18.42578125" style="109" customWidth="1"/>
    <col min="5385" max="5385" width="16.7109375" style="109" bestFit="1" customWidth="1"/>
    <col min="5386" max="5386" width="10.85546875" style="109" bestFit="1" customWidth="1"/>
    <col min="5387" max="5387" width="9.140625" style="109" customWidth="1"/>
    <col min="5388" max="5632" width="9.140625" style="109"/>
    <col min="5633" max="5633" width="66.5703125" style="109" bestFit="1" customWidth="1"/>
    <col min="5634" max="5634" width="19.85546875" style="109" customWidth="1"/>
    <col min="5635" max="5635" width="12.85546875" style="109" bestFit="1" customWidth="1"/>
    <col min="5636" max="5636" width="10.85546875" style="109" bestFit="1" customWidth="1"/>
    <col min="5637" max="5637" width="18.42578125" style="109" customWidth="1"/>
    <col min="5638" max="5638" width="12.85546875" style="109" bestFit="1" customWidth="1"/>
    <col min="5639" max="5639" width="10.85546875" style="109" bestFit="1" customWidth="1"/>
    <col min="5640" max="5640" width="18.42578125" style="109" customWidth="1"/>
    <col min="5641" max="5641" width="16.7109375" style="109" bestFit="1" customWidth="1"/>
    <col min="5642" max="5642" width="10.85546875" style="109" bestFit="1" customWidth="1"/>
    <col min="5643" max="5643" width="9.140625" style="109" customWidth="1"/>
    <col min="5644" max="5888" width="9.140625" style="109"/>
    <col min="5889" max="5889" width="66.5703125" style="109" bestFit="1" customWidth="1"/>
    <col min="5890" max="5890" width="19.85546875" style="109" customWidth="1"/>
    <col min="5891" max="5891" width="12.85546875" style="109" bestFit="1" customWidth="1"/>
    <col min="5892" max="5892" width="10.85546875" style="109" bestFit="1" customWidth="1"/>
    <col min="5893" max="5893" width="18.42578125" style="109" customWidth="1"/>
    <col min="5894" max="5894" width="12.85546875" style="109" bestFit="1" customWidth="1"/>
    <col min="5895" max="5895" width="10.85546875" style="109" bestFit="1" customWidth="1"/>
    <col min="5896" max="5896" width="18.42578125" style="109" customWidth="1"/>
    <col min="5897" max="5897" width="16.7109375" style="109" bestFit="1" customWidth="1"/>
    <col min="5898" max="5898" width="10.85546875" style="109" bestFit="1" customWidth="1"/>
    <col min="5899" max="5899" width="9.140625" style="109" customWidth="1"/>
    <col min="5900" max="6144" width="9.140625" style="109"/>
    <col min="6145" max="6145" width="66.5703125" style="109" bestFit="1" customWidth="1"/>
    <col min="6146" max="6146" width="19.85546875" style="109" customWidth="1"/>
    <col min="6147" max="6147" width="12.85546875" style="109" bestFit="1" customWidth="1"/>
    <col min="6148" max="6148" width="10.85546875" style="109" bestFit="1" customWidth="1"/>
    <col min="6149" max="6149" width="18.42578125" style="109" customWidth="1"/>
    <col min="6150" max="6150" width="12.85546875" style="109" bestFit="1" customWidth="1"/>
    <col min="6151" max="6151" width="10.85546875" style="109" bestFit="1" customWidth="1"/>
    <col min="6152" max="6152" width="18.42578125" style="109" customWidth="1"/>
    <col min="6153" max="6153" width="16.7109375" style="109" bestFit="1" customWidth="1"/>
    <col min="6154" max="6154" width="10.85546875" style="109" bestFit="1" customWidth="1"/>
    <col min="6155" max="6155" width="9.140625" style="109" customWidth="1"/>
    <col min="6156" max="6400" width="9.140625" style="109"/>
    <col min="6401" max="6401" width="66.5703125" style="109" bestFit="1" customWidth="1"/>
    <col min="6402" max="6402" width="19.85546875" style="109" customWidth="1"/>
    <col min="6403" max="6403" width="12.85546875" style="109" bestFit="1" customWidth="1"/>
    <col min="6404" max="6404" width="10.85546875" style="109" bestFit="1" customWidth="1"/>
    <col min="6405" max="6405" width="18.42578125" style="109" customWidth="1"/>
    <col min="6406" max="6406" width="12.85546875" style="109" bestFit="1" customWidth="1"/>
    <col min="6407" max="6407" width="10.85546875" style="109" bestFit="1" customWidth="1"/>
    <col min="6408" max="6408" width="18.42578125" style="109" customWidth="1"/>
    <col min="6409" max="6409" width="16.7109375" style="109" bestFit="1" customWidth="1"/>
    <col min="6410" max="6410" width="10.85546875" style="109" bestFit="1" customWidth="1"/>
    <col min="6411" max="6411" width="9.140625" style="109" customWidth="1"/>
    <col min="6412" max="6656" width="9.140625" style="109"/>
    <col min="6657" max="6657" width="66.5703125" style="109" bestFit="1" customWidth="1"/>
    <col min="6658" max="6658" width="19.85546875" style="109" customWidth="1"/>
    <col min="6659" max="6659" width="12.85546875" style="109" bestFit="1" customWidth="1"/>
    <col min="6660" max="6660" width="10.85546875" style="109" bestFit="1" customWidth="1"/>
    <col min="6661" max="6661" width="18.42578125" style="109" customWidth="1"/>
    <col min="6662" max="6662" width="12.85546875" style="109" bestFit="1" customWidth="1"/>
    <col min="6663" max="6663" width="10.85546875" style="109" bestFit="1" customWidth="1"/>
    <col min="6664" max="6664" width="18.42578125" style="109" customWidth="1"/>
    <col min="6665" max="6665" width="16.7109375" style="109" bestFit="1" customWidth="1"/>
    <col min="6666" max="6666" width="10.85546875" style="109" bestFit="1" customWidth="1"/>
    <col min="6667" max="6667" width="9.140625" style="109" customWidth="1"/>
    <col min="6668" max="6912" width="9.140625" style="109"/>
    <col min="6913" max="6913" width="66.5703125" style="109" bestFit="1" customWidth="1"/>
    <col min="6914" max="6914" width="19.85546875" style="109" customWidth="1"/>
    <col min="6915" max="6915" width="12.85546875" style="109" bestFit="1" customWidth="1"/>
    <col min="6916" max="6916" width="10.85546875" style="109" bestFit="1" customWidth="1"/>
    <col min="6917" max="6917" width="18.42578125" style="109" customWidth="1"/>
    <col min="6918" max="6918" width="12.85546875" style="109" bestFit="1" customWidth="1"/>
    <col min="6919" max="6919" width="10.85546875" style="109" bestFit="1" customWidth="1"/>
    <col min="6920" max="6920" width="18.42578125" style="109" customWidth="1"/>
    <col min="6921" max="6921" width="16.7109375" style="109" bestFit="1" customWidth="1"/>
    <col min="6922" max="6922" width="10.85546875" style="109" bestFit="1" customWidth="1"/>
    <col min="6923" max="6923" width="9.140625" style="109" customWidth="1"/>
    <col min="6924" max="7168" width="9.140625" style="109"/>
    <col min="7169" max="7169" width="66.5703125" style="109" bestFit="1" customWidth="1"/>
    <col min="7170" max="7170" width="19.85546875" style="109" customWidth="1"/>
    <col min="7171" max="7171" width="12.85546875" style="109" bestFit="1" customWidth="1"/>
    <col min="7172" max="7172" width="10.85546875" style="109" bestFit="1" customWidth="1"/>
    <col min="7173" max="7173" width="18.42578125" style="109" customWidth="1"/>
    <col min="7174" max="7174" width="12.85546875" style="109" bestFit="1" customWidth="1"/>
    <col min="7175" max="7175" width="10.85546875" style="109" bestFit="1" customWidth="1"/>
    <col min="7176" max="7176" width="18.42578125" style="109" customWidth="1"/>
    <col min="7177" max="7177" width="16.7109375" style="109" bestFit="1" customWidth="1"/>
    <col min="7178" max="7178" width="10.85546875" style="109" bestFit="1" customWidth="1"/>
    <col min="7179" max="7179" width="9.140625" style="109" customWidth="1"/>
    <col min="7180" max="7424" width="9.140625" style="109"/>
    <col min="7425" max="7425" width="66.5703125" style="109" bestFit="1" customWidth="1"/>
    <col min="7426" max="7426" width="19.85546875" style="109" customWidth="1"/>
    <col min="7427" max="7427" width="12.85546875" style="109" bestFit="1" customWidth="1"/>
    <col min="7428" max="7428" width="10.85546875" style="109" bestFit="1" customWidth="1"/>
    <col min="7429" max="7429" width="18.42578125" style="109" customWidth="1"/>
    <col min="7430" max="7430" width="12.85546875" style="109" bestFit="1" customWidth="1"/>
    <col min="7431" max="7431" width="10.85546875" style="109" bestFit="1" customWidth="1"/>
    <col min="7432" max="7432" width="18.42578125" style="109" customWidth="1"/>
    <col min="7433" max="7433" width="16.7109375" style="109" bestFit="1" customWidth="1"/>
    <col min="7434" max="7434" width="10.85546875" style="109" bestFit="1" customWidth="1"/>
    <col min="7435" max="7435" width="9.140625" style="109" customWidth="1"/>
    <col min="7436" max="7680" width="9.140625" style="109"/>
    <col min="7681" max="7681" width="66.5703125" style="109" bestFit="1" customWidth="1"/>
    <col min="7682" max="7682" width="19.85546875" style="109" customWidth="1"/>
    <col min="7683" max="7683" width="12.85546875" style="109" bestFit="1" customWidth="1"/>
    <col min="7684" max="7684" width="10.85546875" style="109" bestFit="1" customWidth="1"/>
    <col min="7685" max="7685" width="18.42578125" style="109" customWidth="1"/>
    <col min="7686" max="7686" width="12.85546875" style="109" bestFit="1" customWidth="1"/>
    <col min="7687" max="7687" width="10.85546875" style="109" bestFit="1" customWidth="1"/>
    <col min="7688" max="7688" width="18.42578125" style="109" customWidth="1"/>
    <col min="7689" max="7689" width="16.7109375" style="109" bestFit="1" customWidth="1"/>
    <col min="7690" max="7690" width="10.85546875" style="109" bestFit="1" customWidth="1"/>
    <col min="7691" max="7691" width="9.140625" style="109" customWidth="1"/>
    <col min="7692" max="7936" width="9.140625" style="109"/>
    <col min="7937" max="7937" width="66.5703125" style="109" bestFit="1" customWidth="1"/>
    <col min="7938" max="7938" width="19.85546875" style="109" customWidth="1"/>
    <col min="7939" max="7939" width="12.85546875" style="109" bestFit="1" customWidth="1"/>
    <col min="7940" max="7940" width="10.85546875" style="109" bestFit="1" customWidth="1"/>
    <col min="7941" max="7941" width="18.42578125" style="109" customWidth="1"/>
    <col min="7942" max="7942" width="12.85546875" style="109" bestFit="1" customWidth="1"/>
    <col min="7943" max="7943" width="10.85546875" style="109" bestFit="1" customWidth="1"/>
    <col min="7944" max="7944" width="18.42578125" style="109" customWidth="1"/>
    <col min="7945" max="7945" width="16.7109375" style="109" bestFit="1" customWidth="1"/>
    <col min="7946" max="7946" width="10.85546875" style="109" bestFit="1" customWidth="1"/>
    <col min="7947" max="7947" width="9.140625" style="109" customWidth="1"/>
    <col min="7948" max="8192" width="9.140625" style="109"/>
    <col min="8193" max="8193" width="66.5703125" style="109" bestFit="1" customWidth="1"/>
    <col min="8194" max="8194" width="19.85546875" style="109" customWidth="1"/>
    <col min="8195" max="8195" width="12.85546875" style="109" bestFit="1" customWidth="1"/>
    <col min="8196" max="8196" width="10.85546875" style="109" bestFit="1" customWidth="1"/>
    <col min="8197" max="8197" width="18.42578125" style="109" customWidth="1"/>
    <col min="8198" max="8198" width="12.85546875" style="109" bestFit="1" customWidth="1"/>
    <col min="8199" max="8199" width="10.85546875" style="109" bestFit="1" customWidth="1"/>
    <col min="8200" max="8200" width="18.42578125" style="109" customWidth="1"/>
    <col min="8201" max="8201" width="16.7109375" style="109" bestFit="1" customWidth="1"/>
    <col min="8202" max="8202" width="10.85546875" style="109" bestFit="1" customWidth="1"/>
    <col min="8203" max="8203" width="9.140625" style="109" customWidth="1"/>
    <col min="8204" max="8448" width="9.140625" style="109"/>
    <col min="8449" max="8449" width="66.5703125" style="109" bestFit="1" customWidth="1"/>
    <col min="8450" max="8450" width="19.85546875" style="109" customWidth="1"/>
    <col min="8451" max="8451" width="12.85546875" style="109" bestFit="1" customWidth="1"/>
    <col min="8452" max="8452" width="10.85546875" style="109" bestFit="1" customWidth="1"/>
    <col min="8453" max="8453" width="18.42578125" style="109" customWidth="1"/>
    <col min="8454" max="8454" width="12.85546875" style="109" bestFit="1" customWidth="1"/>
    <col min="8455" max="8455" width="10.85546875" style="109" bestFit="1" customWidth="1"/>
    <col min="8456" max="8456" width="18.42578125" style="109" customWidth="1"/>
    <col min="8457" max="8457" width="16.7109375" style="109" bestFit="1" customWidth="1"/>
    <col min="8458" max="8458" width="10.85546875" style="109" bestFit="1" customWidth="1"/>
    <col min="8459" max="8459" width="9.140625" style="109" customWidth="1"/>
    <col min="8460" max="8704" width="9.140625" style="109"/>
    <col min="8705" max="8705" width="66.5703125" style="109" bestFit="1" customWidth="1"/>
    <col min="8706" max="8706" width="19.85546875" style="109" customWidth="1"/>
    <col min="8707" max="8707" width="12.85546875" style="109" bestFit="1" customWidth="1"/>
    <col min="8708" max="8708" width="10.85546875" style="109" bestFit="1" customWidth="1"/>
    <col min="8709" max="8709" width="18.42578125" style="109" customWidth="1"/>
    <col min="8710" max="8710" width="12.85546875" style="109" bestFit="1" customWidth="1"/>
    <col min="8711" max="8711" width="10.85546875" style="109" bestFit="1" customWidth="1"/>
    <col min="8712" max="8712" width="18.42578125" style="109" customWidth="1"/>
    <col min="8713" max="8713" width="16.7109375" style="109" bestFit="1" customWidth="1"/>
    <col min="8714" max="8714" width="10.85546875" style="109" bestFit="1" customWidth="1"/>
    <col min="8715" max="8715" width="9.140625" style="109" customWidth="1"/>
    <col min="8716" max="8960" width="9.140625" style="109"/>
    <col min="8961" max="8961" width="66.5703125" style="109" bestFit="1" customWidth="1"/>
    <col min="8962" max="8962" width="19.85546875" style="109" customWidth="1"/>
    <col min="8963" max="8963" width="12.85546875" style="109" bestFit="1" customWidth="1"/>
    <col min="8964" max="8964" width="10.85546875" style="109" bestFit="1" customWidth="1"/>
    <col min="8965" max="8965" width="18.42578125" style="109" customWidth="1"/>
    <col min="8966" max="8966" width="12.85546875" style="109" bestFit="1" customWidth="1"/>
    <col min="8967" max="8967" width="10.85546875" style="109" bestFit="1" customWidth="1"/>
    <col min="8968" max="8968" width="18.42578125" style="109" customWidth="1"/>
    <col min="8969" max="8969" width="16.7109375" style="109" bestFit="1" customWidth="1"/>
    <col min="8970" max="8970" width="10.85546875" style="109" bestFit="1" customWidth="1"/>
    <col min="8971" max="8971" width="9.140625" style="109" customWidth="1"/>
    <col min="8972" max="9216" width="9.140625" style="109"/>
    <col min="9217" max="9217" width="66.5703125" style="109" bestFit="1" customWidth="1"/>
    <col min="9218" max="9218" width="19.85546875" style="109" customWidth="1"/>
    <col min="9219" max="9219" width="12.85546875" style="109" bestFit="1" customWidth="1"/>
    <col min="9220" max="9220" width="10.85546875" style="109" bestFit="1" customWidth="1"/>
    <col min="9221" max="9221" width="18.42578125" style="109" customWidth="1"/>
    <col min="9222" max="9222" width="12.85546875" style="109" bestFit="1" customWidth="1"/>
    <col min="9223" max="9223" width="10.85546875" style="109" bestFit="1" customWidth="1"/>
    <col min="9224" max="9224" width="18.42578125" style="109" customWidth="1"/>
    <col min="9225" max="9225" width="16.7109375" style="109" bestFit="1" customWidth="1"/>
    <col min="9226" max="9226" width="10.85546875" style="109" bestFit="1" customWidth="1"/>
    <col min="9227" max="9227" width="9.140625" style="109" customWidth="1"/>
    <col min="9228" max="9472" width="9.140625" style="109"/>
    <col min="9473" max="9473" width="66.5703125" style="109" bestFit="1" customWidth="1"/>
    <col min="9474" max="9474" width="19.85546875" style="109" customWidth="1"/>
    <col min="9475" max="9475" width="12.85546875" style="109" bestFit="1" customWidth="1"/>
    <col min="9476" max="9476" width="10.85546875" style="109" bestFit="1" customWidth="1"/>
    <col min="9477" max="9477" width="18.42578125" style="109" customWidth="1"/>
    <col min="9478" max="9478" width="12.85546875" style="109" bestFit="1" customWidth="1"/>
    <col min="9479" max="9479" width="10.85546875" style="109" bestFit="1" customWidth="1"/>
    <col min="9480" max="9480" width="18.42578125" style="109" customWidth="1"/>
    <col min="9481" max="9481" width="16.7109375" style="109" bestFit="1" customWidth="1"/>
    <col min="9482" max="9482" width="10.85546875" style="109" bestFit="1" customWidth="1"/>
    <col min="9483" max="9483" width="9.140625" style="109" customWidth="1"/>
    <col min="9484" max="9728" width="9.140625" style="109"/>
    <col min="9729" max="9729" width="66.5703125" style="109" bestFit="1" customWidth="1"/>
    <col min="9730" max="9730" width="19.85546875" style="109" customWidth="1"/>
    <col min="9731" max="9731" width="12.85546875" style="109" bestFit="1" customWidth="1"/>
    <col min="9732" max="9732" width="10.85546875" style="109" bestFit="1" customWidth="1"/>
    <col min="9733" max="9733" width="18.42578125" style="109" customWidth="1"/>
    <col min="9734" max="9734" width="12.85546875" style="109" bestFit="1" customWidth="1"/>
    <col min="9735" max="9735" width="10.85546875" style="109" bestFit="1" customWidth="1"/>
    <col min="9736" max="9736" width="18.42578125" style="109" customWidth="1"/>
    <col min="9737" max="9737" width="16.7109375" style="109" bestFit="1" customWidth="1"/>
    <col min="9738" max="9738" width="10.85546875" style="109" bestFit="1" customWidth="1"/>
    <col min="9739" max="9739" width="9.140625" style="109" customWidth="1"/>
    <col min="9740" max="9984" width="9.140625" style="109"/>
    <col min="9985" max="9985" width="66.5703125" style="109" bestFit="1" customWidth="1"/>
    <col min="9986" max="9986" width="19.85546875" style="109" customWidth="1"/>
    <col min="9987" max="9987" width="12.85546875" style="109" bestFit="1" customWidth="1"/>
    <col min="9988" max="9988" width="10.85546875" style="109" bestFit="1" customWidth="1"/>
    <col min="9989" max="9989" width="18.42578125" style="109" customWidth="1"/>
    <col min="9990" max="9990" width="12.85546875" style="109" bestFit="1" customWidth="1"/>
    <col min="9991" max="9991" width="10.85546875" style="109" bestFit="1" customWidth="1"/>
    <col min="9992" max="9992" width="18.42578125" style="109" customWidth="1"/>
    <col min="9993" max="9993" width="16.7109375" style="109" bestFit="1" customWidth="1"/>
    <col min="9994" max="9994" width="10.85546875" style="109" bestFit="1" customWidth="1"/>
    <col min="9995" max="9995" width="9.140625" style="109" customWidth="1"/>
    <col min="9996" max="10240" width="9.140625" style="109"/>
    <col min="10241" max="10241" width="66.5703125" style="109" bestFit="1" customWidth="1"/>
    <col min="10242" max="10242" width="19.85546875" style="109" customWidth="1"/>
    <col min="10243" max="10243" width="12.85546875" style="109" bestFit="1" customWidth="1"/>
    <col min="10244" max="10244" width="10.85546875" style="109" bestFit="1" customWidth="1"/>
    <col min="10245" max="10245" width="18.42578125" style="109" customWidth="1"/>
    <col min="10246" max="10246" width="12.85546875" style="109" bestFit="1" customWidth="1"/>
    <col min="10247" max="10247" width="10.85546875" style="109" bestFit="1" customWidth="1"/>
    <col min="10248" max="10248" width="18.42578125" style="109" customWidth="1"/>
    <col min="10249" max="10249" width="16.7109375" style="109" bestFit="1" customWidth="1"/>
    <col min="10250" max="10250" width="10.85546875" style="109" bestFit="1" customWidth="1"/>
    <col min="10251" max="10251" width="9.140625" style="109" customWidth="1"/>
    <col min="10252" max="10496" width="9.140625" style="109"/>
    <col min="10497" max="10497" width="66.5703125" style="109" bestFit="1" customWidth="1"/>
    <col min="10498" max="10498" width="19.85546875" style="109" customWidth="1"/>
    <col min="10499" max="10499" width="12.85546875" style="109" bestFit="1" customWidth="1"/>
    <col min="10500" max="10500" width="10.85546875" style="109" bestFit="1" customWidth="1"/>
    <col min="10501" max="10501" width="18.42578125" style="109" customWidth="1"/>
    <col min="10502" max="10502" width="12.85546875" style="109" bestFit="1" customWidth="1"/>
    <col min="10503" max="10503" width="10.85546875" style="109" bestFit="1" customWidth="1"/>
    <col min="10504" max="10504" width="18.42578125" style="109" customWidth="1"/>
    <col min="10505" max="10505" width="16.7109375" style="109" bestFit="1" customWidth="1"/>
    <col min="10506" max="10506" width="10.85546875" style="109" bestFit="1" customWidth="1"/>
    <col min="10507" max="10507" width="9.140625" style="109" customWidth="1"/>
    <col min="10508" max="10752" width="9.140625" style="109"/>
    <col min="10753" max="10753" width="66.5703125" style="109" bestFit="1" customWidth="1"/>
    <col min="10754" max="10754" width="19.85546875" style="109" customWidth="1"/>
    <col min="10755" max="10755" width="12.85546875" style="109" bestFit="1" customWidth="1"/>
    <col min="10756" max="10756" width="10.85546875" style="109" bestFit="1" customWidth="1"/>
    <col min="10757" max="10757" width="18.42578125" style="109" customWidth="1"/>
    <col min="10758" max="10758" width="12.85546875" style="109" bestFit="1" customWidth="1"/>
    <col min="10759" max="10759" width="10.85546875" style="109" bestFit="1" customWidth="1"/>
    <col min="10760" max="10760" width="18.42578125" style="109" customWidth="1"/>
    <col min="10761" max="10761" width="16.7109375" style="109" bestFit="1" customWidth="1"/>
    <col min="10762" max="10762" width="10.85546875" style="109" bestFit="1" customWidth="1"/>
    <col min="10763" max="10763" width="9.140625" style="109" customWidth="1"/>
    <col min="10764" max="11008" width="9.140625" style="109"/>
    <col min="11009" max="11009" width="66.5703125" style="109" bestFit="1" customWidth="1"/>
    <col min="11010" max="11010" width="19.85546875" style="109" customWidth="1"/>
    <col min="11011" max="11011" width="12.85546875" style="109" bestFit="1" customWidth="1"/>
    <col min="11012" max="11012" width="10.85546875" style="109" bestFit="1" customWidth="1"/>
    <col min="11013" max="11013" width="18.42578125" style="109" customWidth="1"/>
    <col min="11014" max="11014" width="12.85546875" style="109" bestFit="1" customWidth="1"/>
    <col min="11015" max="11015" width="10.85546875" style="109" bestFit="1" customWidth="1"/>
    <col min="11016" max="11016" width="18.42578125" style="109" customWidth="1"/>
    <col min="11017" max="11017" width="16.7109375" style="109" bestFit="1" customWidth="1"/>
    <col min="11018" max="11018" width="10.85546875" style="109" bestFit="1" customWidth="1"/>
    <col min="11019" max="11019" width="9.140625" style="109" customWidth="1"/>
    <col min="11020" max="11264" width="9.140625" style="109"/>
    <col min="11265" max="11265" width="66.5703125" style="109" bestFit="1" customWidth="1"/>
    <col min="11266" max="11266" width="19.85546875" style="109" customWidth="1"/>
    <col min="11267" max="11267" width="12.85546875" style="109" bestFit="1" customWidth="1"/>
    <col min="11268" max="11268" width="10.85546875" style="109" bestFit="1" customWidth="1"/>
    <col min="11269" max="11269" width="18.42578125" style="109" customWidth="1"/>
    <col min="11270" max="11270" width="12.85546875" style="109" bestFit="1" customWidth="1"/>
    <col min="11271" max="11271" width="10.85546875" style="109" bestFit="1" customWidth="1"/>
    <col min="11272" max="11272" width="18.42578125" style="109" customWidth="1"/>
    <col min="11273" max="11273" width="16.7109375" style="109" bestFit="1" customWidth="1"/>
    <col min="11274" max="11274" width="10.85546875" style="109" bestFit="1" customWidth="1"/>
    <col min="11275" max="11275" width="9.140625" style="109" customWidth="1"/>
    <col min="11276" max="11520" width="9.140625" style="109"/>
    <col min="11521" max="11521" width="66.5703125" style="109" bestFit="1" customWidth="1"/>
    <col min="11522" max="11522" width="19.85546875" style="109" customWidth="1"/>
    <col min="11523" max="11523" width="12.85546875" style="109" bestFit="1" customWidth="1"/>
    <col min="11524" max="11524" width="10.85546875" style="109" bestFit="1" customWidth="1"/>
    <col min="11525" max="11525" width="18.42578125" style="109" customWidth="1"/>
    <col min="11526" max="11526" width="12.85546875" style="109" bestFit="1" customWidth="1"/>
    <col min="11527" max="11527" width="10.85546875" style="109" bestFit="1" customWidth="1"/>
    <col min="11528" max="11528" width="18.42578125" style="109" customWidth="1"/>
    <col min="11529" max="11529" width="16.7109375" style="109" bestFit="1" customWidth="1"/>
    <col min="11530" max="11530" width="10.85546875" style="109" bestFit="1" customWidth="1"/>
    <col min="11531" max="11531" width="9.140625" style="109" customWidth="1"/>
    <col min="11532" max="11776" width="9.140625" style="109"/>
    <col min="11777" max="11777" width="66.5703125" style="109" bestFit="1" customWidth="1"/>
    <col min="11778" max="11778" width="19.85546875" style="109" customWidth="1"/>
    <col min="11779" max="11779" width="12.85546875" style="109" bestFit="1" customWidth="1"/>
    <col min="11780" max="11780" width="10.85546875" style="109" bestFit="1" customWidth="1"/>
    <col min="11781" max="11781" width="18.42578125" style="109" customWidth="1"/>
    <col min="11782" max="11782" width="12.85546875" style="109" bestFit="1" customWidth="1"/>
    <col min="11783" max="11783" width="10.85546875" style="109" bestFit="1" customWidth="1"/>
    <col min="11784" max="11784" width="18.42578125" style="109" customWidth="1"/>
    <col min="11785" max="11785" width="16.7109375" style="109" bestFit="1" customWidth="1"/>
    <col min="11786" max="11786" width="10.85546875" style="109" bestFit="1" customWidth="1"/>
    <col min="11787" max="11787" width="9.140625" style="109" customWidth="1"/>
    <col min="11788" max="12032" width="9.140625" style="109"/>
    <col min="12033" max="12033" width="66.5703125" style="109" bestFit="1" customWidth="1"/>
    <col min="12034" max="12034" width="19.85546875" style="109" customWidth="1"/>
    <col min="12035" max="12035" width="12.85546875" style="109" bestFit="1" customWidth="1"/>
    <col min="12036" max="12036" width="10.85546875" style="109" bestFit="1" customWidth="1"/>
    <col min="12037" max="12037" width="18.42578125" style="109" customWidth="1"/>
    <col min="12038" max="12038" width="12.85546875" style="109" bestFit="1" customWidth="1"/>
    <col min="12039" max="12039" width="10.85546875" style="109" bestFit="1" customWidth="1"/>
    <col min="12040" max="12040" width="18.42578125" style="109" customWidth="1"/>
    <col min="12041" max="12041" width="16.7109375" style="109" bestFit="1" customWidth="1"/>
    <col min="12042" max="12042" width="10.85546875" style="109" bestFit="1" customWidth="1"/>
    <col min="12043" max="12043" width="9.140625" style="109" customWidth="1"/>
    <col min="12044" max="12288" width="9.140625" style="109"/>
    <col min="12289" max="12289" width="66.5703125" style="109" bestFit="1" customWidth="1"/>
    <col min="12290" max="12290" width="19.85546875" style="109" customWidth="1"/>
    <col min="12291" max="12291" width="12.85546875" style="109" bestFit="1" customWidth="1"/>
    <col min="12292" max="12292" width="10.85546875" style="109" bestFit="1" customWidth="1"/>
    <col min="12293" max="12293" width="18.42578125" style="109" customWidth="1"/>
    <col min="12294" max="12294" width="12.85546875" style="109" bestFit="1" customWidth="1"/>
    <col min="12295" max="12295" width="10.85546875" style="109" bestFit="1" customWidth="1"/>
    <col min="12296" max="12296" width="18.42578125" style="109" customWidth="1"/>
    <col min="12297" max="12297" width="16.7109375" style="109" bestFit="1" customWidth="1"/>
    <col min="12298" max="12298" width="10.85546875" style="109" bestFit="1" customWidth="1"/>
    <col min="12299" max="12299" width="9.140625" style="109" customWidth="1"/>
    <col min="12300" max="12544" width="9.140625" style="109"/>
    <col min="12545" max="12545" width="66.5703125" style="109" bestFit="1" customWidth="1"/>
    <col min="12546" max="12546" width="19.85546875" style="109" customWidth="1"/>
    <col min="12547" max="12547" width="12.85546875" style="109" bestFit="1" customWidth="1"/>
    <col min="12548" max="12548" width="10.85546875" style="109" bestFit="1" customWidth="1"/>
    <col min="12549" max="12549" width="18.42578125" style="109" customWidth="1"/>
    <col min="12550" max="12550" width="12.85546875" style="109" bestFit="1" customWidth="1"/>
    <col min="12551" max="12551" width="10.85546875" style="109" bestFit="1" customWidth="1"/>
    <col min="12552" max="12552" width="18.42578125" style="109" customWidth="1"/>
    <col min="12553" max="12553" width="16.7109375" style="109" bestFit="1" customWidth="1"/>
    <col min="12554" max="12554" width="10.85546875" style="109" bestFit="1" customWidth="1"/>
    <col min="12555" max="12555" width="9.140625" style="109" customWidth="1"/>
    <col min="12556" max="12800" width="9.140625" style="109"/>
    <col min="12801" max="12801" width="66.5703125" style="109" bestFit="1" customWidth="1"/>
    <col min="12802" max="12802" width="19.85546875" style="109" customWidth="1"/>
    <col min="12803" max="12803" width="12.85546875" style="109" bestFit="1" customWidth="1"/>
    <col min="12804" max="12804" width="10.85546875" style="109" bestFit="1" customWidth="1"/>
    <col min="12805" max="12805" width="18.42578125" style="109" customWidth="1"/>
    <col min="12806" max="12806" width="12.85546875" style="109" bestFit="1" customWidth="1"/>
    <col min="12807" max="12807" width="10.85546875" style="109" bestFit="1" customWidth="1"/>
    <col min="12808" max="12808" width="18.42578125" style="109" customWidth="1"/>
    <col min="12809" max="12809" width="16.7109375" style="109" bestFit="1" customWidth="1"/>
    <col min="12810" max="12810" width="10.85546875" style="109" bestFit="1" customWidth="1"/>
    <col min="12811" max="12811" width="9.140625" style="109" customWidth="1"/>
    <col min="12812" max="13056" width="9.140625" style="109"/>
    <col min="13057" max="13057" width="66.5703125" style="109" bestFit="1" customWidth="1"/>
    <col min="13058" max="13058" width="19.85546875" style="109" customWidth="1"/>
    <col min="13059" max="13059" width="12.85546875" style="109" bestFit="1" customWidth="1"/>
    <col min="13060" max="13060" width="10.85546875" style="109" bestFit="1" customWidth="1"/>
    <col min="13061" max="13061" width="18.42578125" style="109" customWidth="1"/>
    <col min="13062" max="13062" width="12.85546875" style="109" bestFit="1" customWidth="1"/>
    <col min="13063" max="13063" width="10.85546875" style="109" bestFit="1" customWidth="1"/>
    <col min="13064" max="13064" width="18.42578125" style="109" customWidth="1"/>
    <col min="13065" max="13065" width="16.7109375" style="109" bestFit="1" customWidth="1"/>
    <col min="13066" max="13066" width="10.85546875" style="109" bestFit="1" customWidth="1"/>
    <col min="13067" max="13067" width="9.140625" style="109" customWidth="1"/>
    <col min="13068" max="13312" width="9.140625" style="109"/>
    <col min="13313" max="13313" width="66.5703125" style="109" bestFit="1" customWidth="1"/>
    <col min="13314" max="13314" width="19.85546875" style="109" customWidth="1"/>
    <col min="13315" max="13315" width="12.85546875" style="109" bestFit="1" customWidth="1"/>
    <col min="13316" max="13316" width="10.85546875" style="109" bestFit="1" customWidth="1"/>
    <col min="13317" max="13317" width="18.42578125" style="109" customWidth="1"/>
    <col min="13318" max="13318" width="12.85546875" style="109" bestFit="1" customWidth="1"/>
    <col min="13319" max="13319" width="10.85546875" style="109" bestFit="1" customWidth="1"/>
    <col min="13320" max="13320" width="18.42578125" style="109" customWidth="1"/>
    <col min="13321" max="13321" width="16.7109375" style="109" bestFit="1" customWidth="1"/>
    <col min="13322" max="13322" width="10.85546875" style="109" bestFit="1" customWidth="1"/>
    <col min="13323" max="13323" width="9.140625" style="109" customWidth="1"/>
    <col min="13324" max="13568" width="9.140625" style="109"/>
    <col min="13569" max="13569" width="66.5703125" style="109" bestFit="1" customWidth="1"/>
    <col min="13570" max="13570" width="19.85546875" style="109" customWidth="1"/>
    <col min="13571" max="13571" width="12.85546875" style="109" bestFit="1" customWidth="1"/>
    <col min="13572" max="13572" width="10.85546875" style="109" bestFit="1" customWidth="1"/>
    <col min="13573" max="13573" width="18.42578125" style="109" customWidth="1"/>
    <col min="13574" max="13574" width="12.85546875" style="109" bestFit="1" customWidth="1"/>
    <col min="13575" max="13575" width="10.85546875" style="109" bestFit="1" customWidth="1"/>
    <col min="13576" max="13576" width="18.42578125" style="109" customWidth="1"/>
    <col min="13577" max="13577" width="16.7109375" style="109" bestFit="1" customWidth="1"/>
    <col min="13578" max="13578" width="10.85546875" style="109" bestFit="1" customWidth="1"/>
    <col min="13579" max="13579" width="9.140625" style="109" customWidth="1"/>
    <col min="13580" max="13824" width="9.140625" style="109"/>
    <col min="13825" max="13825" width="66.5703125" style="109" bestFit="1" customWidth="1"/>
    <col min="13826" max="13826" width="19.85546875" style="109" customWidth="1"/>
    <col min="13827" max="13827" width="12.85546875" style="109" bestFit="1" customWidth="1"/>
    <col min="13828" max="13828" width="10.85546875" style="109" bestFit="1" customWidth="1"/>
    <col min="13829" max="13829" width="18.42578125" style="109" customWidth="1"/>
    <col min="13830" max="13830" width="12.85546875" style="109" bestFit="1" customWidth="1"/>
    <col min="13831" max="13831" width="10.85546875" style="109" bestFit="1" customWidth="1"/>
    <col min="13832" max="13832" width="18.42578125" style="109" customWidth="1"/>
    <col min="13833" max="13833" width="16.7109375" style="109" bestFit="1" customWidth="1"/>
    <col min="13834" max="13834" width="10.85546875" style="109" bestFit="1" customWidth="1"/>
    <col min="13835" max="13835" width="9.140625" style="109" customWidth="1"/>
    <col min="13836" max="14080" width="9.140625" style="109"/>
    <col min="14081" max="14081" width="66.5703125" style="109" bestFit="1" customWidth="1"/>
    <col min="14082" max="14082" width="19.85546875" style="109" customWidth="1"/>
    <col min="14083" max="14083" width="12.85546875" style="109" bestFit="1" customWidth="1"/>
    <col min="14084" max="14084" width="10.85546875" style="109" bestFit="1" customWidth="1"/>
    <col min="14085" max="14085" width="18.42578125" style="109" customWidth="1"/>
    <col min="14086" max="14086" width="12.85546875" style="109" bestFit="1" customWidth="1"/>
    <col min="14087" max="14087" width="10.85546875" style="109" bestFit="1" customWidth="1"/>
    <col min="14088" max="14088" width="18.42578125" style="109" customWidth="1"/>
    <col min="14089" max="14089" width="16.7109375" style="109" bestFit="1" customWidth="1"/>
    <col min="14090" max="14090" width="10.85546875" style="109" bestFit="1" customWidth="1"/>
    <col min="14091" max="14091" width="9.140625" style="109" customWidth="1"/>
    <col min="14092" max="14336" width="9.140625" style="109"/>
    <col min="14337" max="14337" width="66.5703125" style="109" bestFit="1" customWidth="1"/>
    <col min="14338" max="14338" width="19.85546875" style="109" customWidth="1"/>
    <col min="14339" max="14339" width="12.85546875" style="109" bestFit="1" customWidth="1"/>
    <col min="14340" max="14340" width="10.85546875" style="109" bestFit="1" customWidth="1"/>
    <col min="14341" max="14341" width="18.42578125" style="109" customWidth="1"/>
    <col min="14342" max="14342" width="12.85546875" style="109" bestFit="1" customWidth="1"/>
    <col min="14343" max="14343" width="10.85546875" style="109" bestFit="1" customWidth="1"/>
    <col min="14344" max="14344" width="18.42578125" style="109" customWidth="1"/>
    <col min="14345" max="14345" width="16.7109375" style="109" bestFit="1" customWidth="1"/>
    <col min="14346" max="14346" width="10.85546875" style="109" bestFit="1" customWidth="1"/>
    <col min="14347" max="14347" width="9.140625" style="109" customWidth="1"/>
    <col min="14348" max="14592" width="9.140625" style="109"/>
    <col min="14593" max="14593" width="66.5703125" style="109" bestFit="1" customWidth="1"/>
    <col min="14594" max="14594" width="19.85546875" style="109" customWidth="1"/>
    <col min="14595" max="14595" width="12.85546875" style="109" bestFit="1" customWidth="1"/>
    <col min="14596" max="14596" width="10.85546875" style="109" bestFit="1" customWidth="1"/>
    <col min="14597" max="14597" width="18.42578125" style="109" customWidth="1"/>
    <col min="14598" max="14598" width="12.85546875" style="109" bestFit="1" customWidth="1"/>
    <col min="14599" max="14599" width="10.85546875" style="109" bestFit="1" customWidth="1"/>
    <col min="14600" max="14600" width="18.42578125" style="109" customWidth="1"/>
    <col min="14601" max="14601" width="16.7109375" style="109" bestFit="1" customWidth="1"/>
    <col min="14602" max="14602" width="10.85546875" style="109" bestFit="1" customWidth="1"/>
    <col min="14603" max="14603" width="9.140625" style="109" customWidth="1"/>
    <col min="14604" max="14848" width="9.140625" style="109"/>
    <col min="14849" max="14849" width="66.5703125" style="109" bestFit="1" customWidth="1"/>
    <col min="14850" max="14850" width="19.85546875" style="109" customWidth="1"/>
    <col min="14851" max="14851" width="12.85546875" style="109" bestFit="1" customWidth="1"/>
    <col min="14852" max="14852" width="10.85546875" style="109" bestFit="1" customWidth="1"/>
    <col min="14853" max="14853" width="18.42578125" style="109" customWidth="1"/>
    <col min="14854" max="14854" width="12.85546875" style="109" bestFit="1" customWidth="1"/>
    <col min="14855" max="14855" width="10.85546875" style="109" bestFit="1" customWidth="1"/>
    <col min="14856" max="14856" width="18.42578125" style="109" customWidth="1"/>
    <col min="14857" max="14857" width="16.7109375" style="109" bestFit="1" customWidth="1"/>
    <col min="14858" max="14858" width="10.85546875" style="109" bestFit="1" customWidth="1"/>
    <col min="14859" max="14859" width="9.140625" style="109" customWidth="1"/>
    <col min="14860" max="15104" width="9.140625" style="109"/>
    <col min="15105" max="15105" width="66.5703125" style="109" bestFit="1" customWidth="1"/>
    <col min="15106" max="15106" width="19.85546875" style="109" customWidth="1"/>
    <col min="15107" max="15107" width="12.85546875" style="109" bestFit="1" customWidth="1"/>
    <col min="15108" max="15108" width="10.85546875" style="109" bestFit="1" customWidth="1"/>
    <col min="15109" max="15109" width="18.42578125" style="109" customWidth="1"/>
    <col min="15110" max="15110" width="12.85546875" style="109" bestFit="1" customWidth="1"/>
    <col min="15111" max="15111" width="10.85546875" style="109" bestFit="1" customWidth="1"/>
    <col min="15112" max="15112" width="18.42578125" style="109" customWidth="1"/>
    <col min="15113" max="15113" width="16.7109375" style="109" bestFit="1" customWidth="1"/>
    <col min="15114" max="15114" width="10.85546875" style="109" bestFit="1" customWidth="1"/>
    <col min="15115" max="15115" width="9.140625" style="109" customWidth="1"/>
    <col min="15116" max="15360" width="9.140625" style="109"/>
    <col min="15361" max="15361" width="66.5703125" style="109" bestFit="1" customWidth="1"/>
    <col min="15362" max="15362" width="19.85546875" style="109" customWidth="1"/>
    <col min="15363" max="15363" width="12.85546875" style="109" bestFit="1" customWidth="1"/>
    <col min="15364" max="15364" width="10.85546875" style="109" bestFit="1" customWidth="1"/>
    <col min="15365" max="15365" width="18.42578125" style="109" customWidth="1"/>
    <col min="15366" max="15366" width="12.85546875" style="109" bestFit="1" customWidth="1"/>
    <col min="15367" max="15367" width="10.85546875" style="109" bestFit="1" customWidth="1"/>
    <col min="15368" max="15368" width="18.42578125" style="109" customWidth="1"/>
    <col min="15369" max="15369" width="16.7109375" style="109" bestFit="1" customWidth="1"/>
    <col min="15370" max="15370" width="10.85546875" style="109" bestFit="1" customWidth="1"/>
    <col min="15371" max="15371" width="9.140625" style="109" customWidth="1"/>
    <col min="15372" max="15616" width="9.140625" style="109"/>
    <col min="15617" max="15617" width="66.5703125" style="109" bestFit="1" customWidth="1"/>
    <col min="15618" max="15618" width="19.85546875" style="109" customWidth="1"/>
    <col min="15619" max="15619" width="12.85546875" style="109" bestFit="1" customWidth="1"/>
    <col min="15620" max="15620" width="10.85546875" style="109" bestFit="1" customWidth="1"/>
    <col min="15621" max="15621" width="18.42578125" style="109" customWidth="1"/>
    <col min="15622" max="15622" width="12.85546875" style="109" bestFit="1" customWidth="1"/>
    <col min="15623" max="15623" width="10.85546875" style="109" bestFit="1" customWidth="1"/>
    <col min="15624" max="15624" width="18.42578125" style="109" customWidth="1"/>
    <col min="15625" max="15625" width="16.7109375" style="109" bestFit="1" customWidth="1"/>
    <col min="15626" max="15626" width="10.85546875" style="109" bestFit="1" customWidth="1"/>
    <col min="15627" max="15627" width="9.140625" style="109" customWidth="1"/>
    <col min="15628" max="15872" width="9.140625" style="109"/>
    <col min="15873" max="15873" width="66.5703125" style="109" bestFit="1" customWidth="1"/>
    <col min="15874" max="15874" width="19.85546875" style="109" customWidth="1"/>
    <col min="15875" max="15875" width="12.85546875" style="109" bestFit="1" customWidth="1"/>
    <col min="15876" max="15876" width="10.85546875" style="109" bestFit="1" customWidth="1"/>
    <col min="15877" max="15877" width="18.42578125" style="109" customWidth="1"/>
    <col min="15878" max="15878" width="12.85546875" style="109" bestFit="1" customWidth="1"/>
    <col min="15879" max="15879" width="10.85546875" style="109" bestFit="1" customWidth="1"/>
    <col min="15880" max="15880" width="18.42578125" style="109" customWidth="1"/>
    <col min="15881" max="15881" width="16.7109375" style="109" bestFit="1" customWidth="1"/>
    <col min="15882" max="15882" width="10.85546875" style="109" bestFit="1" customWidth="1"/>
    <col min="15883" max="15883" width="9.140625" style="109" customWidth="1"/>
    <col min="15884" max="16128" width="9.140625" style="109"/>
    <col min="16129" max="16129" width="66.5703125" style="109" bestFit="1" customWidth="1"/>
    <col min="16130" max="16130" width="19.85546875" style="109" customWidth="1"/>
    <col min="16131" max="16131" width="12.85546875" style="109" bestFit="1" customWidth="1"/>
    <col min="16132" max="16132" width="10.85546875" style="109" bestFit="1" customWidth="1"/>
    <col min="16133" max="16133" width="18.42578125" style="109" customWidth="1"/>
    <col min="16134" max="16134" width="12.85546875" style="109" bestFit="1" customWidth="1"/>
    <col min="16135" max="16135" width="10.85546875" style="109" bestFit="1" customWidth="1"/>
    <col min="16136" max="16136" width="18.42578125" style="109" customWidth="1"/>
    <col min="16137" max="16137" width="16.7109375" style="109" bestFit="1" customWidth="1"/>
    <col min="16138" max="16138" width="10.85546875" style="109" bestFit="1" customWidth="1"/>
    <col min="16139" max="16139" width="9.140625" style="109" customWidth="1"/>
    <col min="16140" max="16384" width="9.140625" style="109"/>
  </cols>
  <sheetData>
    <row r="1" spans="1:10" ht="18.75" x14ac:dyDescent="0.3">
      <c r="A1" s="4294"/>
      <c r="B1" s="4294"/>
      <c r="C1" s="4294"/>
      <c r="D1" s="4294"/>
      <c r="E1" s="4294"/>
      <c r="F1" s="4294"/>
      <c r="G1" s="4294"/>
      <c r="H1" s="4294"/>
      <c r="I1" s="4294"/>
      <c r="J1" s="4294"/>
    </row>
    <row r="2" spans="1:10" ht="18.75" x14ac:dyDescent="0.3">
      <c r="A2" s="4297" t="s">
        <v>282</v>
      </c>
      <c r="B2" s="4297"/>
      <c r="C2" s="4297"/>
      <c r="D2" s="4297"/>
      <c r="E2" s="4297"/>
      <c r="F2" s="4297"/>
      <c r="G2" s="4297"/>
      <c r="H2" s="4297"/>
      <c r="I2" s="4297"/>
      <c r="J2" s="4297"/>
    </row>
    <row r="3" spans="1:10" ht="18.75" x14ac:dyDescent="0.3">
      <c r="A3" s="4297" t="s">
        <v>373</v>
      </c>
      <c r="B3" s="4297"/>
      <c r="C3" s="4297"/>
      <c r="D3" s="4297"/>
      <c r="E3" s="4297"/>
      <c r="F3" s="4297"/>
      <c r="G3" s="4297"/>
      <c r="H3" s="4297"/>
      <c r="I3" s="4297"/>
      <c r="J3" s="4297"/>
    </row>
    <row r="4" spans="1:10" ht="19.5" thickBot="1" x14ac:dyDescent="0.35">
      <c r="A4" s="4296"/>
      <c r="B4" s="4296"/>
      <c r="C4" s="4296"/>
      <c r="D4" s="4296"/>
      <c r="E4" s="4296"/>
      <c r="F4" s="4296"/>
      <c r="G4" s="4296"/>
      <c r="H4" s="4296"/>
      <c r="I4" s="4296"/>
      <c r="J4" s="4296"/>
    </row>
    <row r="5" spans="1:10" ht="32.25" customHeight="1" x14ac:dyDescent="0.25">
      <c r="A5" s="2207" t="s">
        <v>283</v>
      </c>
      <c r="B5" s="4288" t="s">
        <v>19</v>
      </c>
      <c r="C5" s="4289"/>
      <c r="D5" s="4290"/>
      <c r="E5" s="4288" t="s">
        <v>20</v>
      </c>
      <c r="F5" s="4289"/>
      <c r="G5" s="4290"/>
      <c r="H5" s="4298" t="s">
        <v>21</v>
      </c>
      <c r="I5" s="4292"/>
      <c r="J5" s="4293"/>
    </row>
    <row r="6" spans="1:10" ht="72" customHeight="1" thickBot="1" x14ac:dyDescent="0.3">
      <c r="A6" s="2208"/>
      <c r="B6" s="2336" t="s">
        <v>26</v>
      </c>
      <c r="C6" s="2337" t="s">
        <v>27</v>
      </c>
      <c r="D6" s="2338" t="s">
        <v>4</v>
      </c>
      <c r="E6" s="2336" t="s">
        <v>26</v>
      </c>
      <c r="F6" s="2337" t="s">
        <v>27</v>
      </c>
      <c r="G6" s="2338" t="s">
        <v>4</v>
      </c>
      <c r="H6" s="2336" t="s">
        <v>26</v>
      </c>
      <c r="I6" s="2337" t="s">
        <v>27</v>
      </c>
      <c r="J6" s="2211" t="s">
        <v>4</v>
      </c>
    </row>
    <row r="7" spans="1:10" ht="27" customHeight="1" x14ac:dyDescent="0.25">
      <c r="A7" s="2215" t="s">
        <v>22</v>
      </c>
      <c r="B7" s="2216"/>
      <c r="C7" s="2217"/>
      <c r="D7" s="2218"/>
      <c r="E7" s="2216"/>
      <c r="F7" s="2217"/>
      <c r="G7" s="2218"/>
      <c r="H7" s="2220"/>
      <c r="I7" s="2221"/>
      <c r="J7" s="2222"/>
    </row>
    <row r="8" spans="1:10" ht="25.5" customHeight="1" x14ac:dyDescent="0.25">
      <c r="A8" s="2223" t="s">
        <v>88</v>
      </c>
      <c r="B8" s="2225">
        <v>0</v>
      </c>
      <c r="C8" s="2225">
        <v>0</v>
      </c>
      <c r="D8" s="2225">
        <v>0</v>
      </c>
      <c r="E8" s="2224">
        <v>9</v>
      </c>
      <c r="F8" s="2225">
        <v>0</v>
      </c>
      <c r="G8" s="2297">
        <v>9</v>
      </c>
      <c r="H8" s="2298">
        <f t="shared" ref="H8:I11" si="0">B8+E8</f>
        <v>9</v>
      </c>
      <c r="I8" s="2299">
        <f t="shared" si="0"/>
        <v>0</v>
      </c>
      <c r="J8" s="2300">
        <f>H8+I8</f>
        <v>9</v>
      </c>
    </row>
    <row r="9" spans="1:10" ht="29.25" customHeight="1" x14ac:dyDescent="0.25">
      <c r="A9" s="2231" t="s">
        <v>93</v>
      </c>
      <c r="B9" s="2224">
        <v>11</v>
      </c>
      <c r="C9" s="2225">
        <v>0</v>
      </c>
      <c r="D9" s="2297">
        <v>11</v>
      </c>
      <c r="E9" s="2224">
        <v>0</v>
      </c>
      <c r="F9" s="2225">
        <v>0</v>
      </c>
      <c r="G9" s="2297">
        <v>0</v>
      </c>
      <c r="H9" s="2298">
        <f t="shared" si="0"/>
        <v>11</v>
      </c>
      <c r="I9" s="2299">
        <f t="shared" si="0"/>
        <v>0</v>
      </c>
      <c r="J9" s="2300">
        <f>H9+I9</f>
        <v>11</v>
      </c>
    </row>
    <row r="10" spans="1:10" ht="24" customHeight="1" x14ac:dyDescent="0.25">
      <c r="A10" s="2223" t="s">
        <v>91</v>
      </c>
      <c r="B10" s="2224">
        <v>8</v>
      </c>
      <c r="C10" s="2225">
        <v>0</v>
      </c>
      <c r="D10" s="2297">
        <v>8</v>
      </c>
      <c r="E10" s="2224">
        <v>7</v>
      </c>
      <c r="F10" s="2225">
        <v>0</v>
      </c>
      <c r="G10" s="2297">
        <v>7</v>
      </c>
      <c r="H10" s="2298">
        <f t="shared" si="0"/>
        <v>15</v>
      </c>
      <c r="I10" s="2299">
        <f t="shared" si="0"/>
        <v>0</v>
      </c>
      <c r="J10" s="2300">
        <f>H10+I10</f>
        <v>15</v>
      </c>
    </row>
    <row r="11" spans="1:10" ht="25.5" customHeight="1" x14ac:dyDescent="0.25">
      <c r="A11" s="2231" t="s">
        <v>92</v>
      </c>
      <c r="B11" s="2225">
        <v>0</v>
      </c>
      <c r="C11" s="2225">
        <v>0</v>
      </c>
      <c r="D11" s="2225">
        <v>0</v>
      </c>
      <c r="E11" s="2281">
        <v>8</v>
      </c>
      <c r="F11" s="2250">
        <v>0</v>
      </c>
      <c r="G11" s="2297">
        <v>8</v>
      </c>
      <c r="H11" s="2298">
        <f t="shared" si="0"/>
        <v>8</v>
      </c>
      <c r="I11" s="2299">
        <f t="shared" si="0"/>
        <v>0</v>
      </c>
      <c r="J11" s="2300">
        <f>H11+I11</f>
        <v>8</v>
      </c>
    </row>
    <row r="12" spans="1:10" ht="24.75" customHeight="1" thickBot="1" x14ac:dyDescent="0.3">
      <c r="A12" s="2282" t="s">
        <v>12</v>
      </c>
      <c r="B12" s="2301">
        <f>SUM(B8:B11)</f>
        <v>19</v>
      </c>
      <c r="C12" s="2302">
        <f>SUM(C8:C11)</f>
        <v>0</v>
      </c>
      <c r="D12" s="2303">
        <f>SUM(D8:D11)</f>
        <v>19</v>
      </c>
      <c r="E12" s="2301">
        <f>SUM(E8:E11)</f>
        <v>24</v>
      </c>
      <c r="F12" s="2302">
        <v>0</v>
      </c>
      <c r="G12" s="2303">
        <f>SUM(G8:G11)</f>
        <v>24</v>
      </c>
      <c r="H12" s="2304">
        <f>SUM(H8:H11)</f>
        <v>43</v>
      </c>
      <c r="I12" s="2305">
        <f>SUM(I8:I11)</f>
        <v>0</v>
      </c>
      <c r="J12" s="2306">
        <f>SUM(H12:I12)</f>
        <v>43</v>
      </c>
    </row>
    <row r="13" spans="1:10" ht="27" customHeight="1" x14ac:dyDescent="0.25">
      <c r="A13" s="2286" t="s">
        <v>23</v>
      </c>
      <c r="B13" s="2243"/>
      <c r="C13" s="2244"/>
      <c r="D13" s="2307"/>
      <c r="E13" s="2243"/>
      <c r="F13" s="2244"/>
      <c r="G13" s="2307"/>
      <c r="H13" s="2287"/>
      <c r="I13" s="2288"/>
      <c r="J13" s="2308"/>
    </row>
    <row r="14" spans="1:10" ht="27" customHeight="1" x14ac:dyDescent="0.25">
      <c r="A14" s="2246" t="s">
        <v>11</v>
      </c>
      <c r="B14" s="2224"/>
      <c r="C14" s="2225"/>
      <c r="D14" s="2297"/>
      <c r="E14" s="2224"/>
      <c r="F14" s="2225"/>
      <c r="G14" s="2297"/>
      <c r="H14" s="2249"/>
      <c r="I14" s="2250"/>
      <c r="J14" s="2309"/>
    </row>
    <row r="15" spans="1:10" ht="26.25" customHeight="1" x14ac:dyDescent="0.25">
      <c r="A15" s="2223" t="s">
        <v>88</v>
      </c>
      <c r="B15" s="2225">
        <v>0</v>
      </c>
      <c r="C15" s="2225">
        <v>0</v>
      </c>
      <c r="D15" s="2225">
        <v>0</v>
      </c>
      <c r="E15" s="2224">
        <v>9</v>
      </c>
      <c r="F15" s="2225">
        <v>0</v>
      </c>
      <c r="G15" s="2297">
        <v>9</v>
      </c>
      <c r="H15" s="2298">
        <f>SUM(E15,B15)</f>
        <v>9</v>
      </c>
      <c r="I15" s="2299">
        <f>C15+F15</f>
        <v>0</v>
      </c>
      <c r="J15" s="2300">
        <v>10</v>
      </c>
    </row>
    <row r="16" spans="1:10" ht="30.75" customHeight="1" x14ac:dyDescent="0.25">
      <c r="A16" s="2231" t="s">
        <v>93</v>
      </c>
      <c r="B16" s="2224">
        <v>11</v>
      </c>
      <c r="C16" s="2225">
        <v>0</v>
      </c>
      <c r="D16" s="2297">
        <v>11</v>
      </c>
      <c r="E16" s="2224">
        <v>0</v>
      </c>
      <c r="F16" s="2225">
        <v>0</v>
      </c>
      <c r="G16" s="2297">
        <v>0</v>
      </c>
      <c r="H16" s="2298">
        <f>B16+E16</f>
        <v>11</v>
      </c>
      <c r="I16" s="2299">
        <f>C16+F16</f>
        <v>0</v>
      </c>
      <c r="J16" s="2300">
        <f>H16+I16</f>
        <v>11</v>
      </c>
    </row>
    <row r="17" spans="1:16" ht="27.75" customHeight="1" x14ac:dyDescent="0.25">
      <c r="A17" s="2223" t="s">
        <v>91</v>
      </c>
      <c r="B17" s="2224">
        <v>8</v>
      </c>
      <c r="C17" s="2225">
        <v>0</v>
      </c>
      <c r="D17" s="2297">
        <v>8</v>
      </c>
      <c r="E17" s="2224">
        <v>7</v>
      </c>
      <c r="F17" s="2225">
        <v>0</v>
      </c>
      <c r="G17" s="2297">
        <v>7</v>
      </c>
      <c r="H17" s="2298">
        <f>B17+E17</f>
        <v>15</v>
      </c>
      <c r="I17" s="2299">
        <f>C17+F17</f>
        <v>0</v>
      </c>
      <c r="J17" s="2300">
        <f>H17+I17</f>
        <v>15</v>
      </c>
    </row>
    <row r="18" spans="1:16" ht="27.75" customHeight="1" x14ac:dyDescent="0.25">
      <c r="A18" s="2231" t="s">
        <v>92</v>
      </c>
      <c r="B18" s="2225">
        <v>0</v>
      </c>
      <c r="C18" s="2225">
        <v>0</v>
      </c>
      <c r="D18" s="2225">
        <v>0</v>
      </c>
      <c r="E18" s="2281">
        <v>8</v>
      </c>
      <c r="F18" s="2250">
        <v>0</v>
      </c>
      <c r="G18" s="2297">
        <v>8</v>
      </c>
      <c r="H18" s="2298">
        <f>B18+E18</f>
        <v>8</v>
      </c>
      <c r="I18" s="2299">
        <f>C18+F18</f>
        <v>0</v>
      </c>
      <c r="J18" s="2300">
        <f>H18+I18</f>
        <v>8</v>
      </c>
    </row>
    <row r="19" spans="1:16" ht="21.75" customHeight="1" thickBot="1" x14ac:dyDescent="0.3">
      <c r="A19" s="2290" t="s">
        <v>8</v>
      </c>
      <c r="B19" s="2301">
        <f>SUM(B15:B18)</f>
        <v>19</v>
      </c>
      <c r="C19" s="2302">
        <f>SUM(C15:C18)</f>
        <v>0</v>
      </c>
      <c r="D19" s="2303">
        <f>SUM(D15:D18)</f>
        <v>19</v>
      </c>
      <c r="E19" s="2301">
        <f>SUM(E15:E18)</f>
        <v>24</v>
      </c>
      <c r="F19" s="2302">
        <v>0</v>
      </c>
      <c r="G19" s="2303">
        <f>SUM(G15:G18)</f>
        <v>24</v>
      </c>
      <c r="H19" s="2310">
        <f>SUM(H15:H18)</f>
        <v>43</v>
      </c>
      <c r="I19" s="2311">
        <f>SUM(I15:I18)</f>
        <v>0</v>
      </c>
      <c r="J19" s="2312">
        <f>SUM(H19:I19)</f>
        <v>43</v>
      </c>
    </row>
    <row r="20" spans="1:16" ht="27.75" customHeight="1" x14ac:dyDescent="0.25">
      <c r="A20" s="2253" t="s">
        <v>25</v>
      </c>
      <c r="B20" s="2216"/>
      <c r="C20" s="2217"/>
      <c r="D20" s="2313"/>
      <c r="E20" s="2216"/>
      <c r="F20" s="2217"/>
      <c r="G20" s="2314"/>
      <c r="H20" s="2315"/>
      <c r="I20" s="2316"/>
      <c r="J20" s="2317"/>
    </row>
    <row r="21" spans="1:16" ht="29.25" customHeight="1" x14ac:dyDescent="0.25">
      <c r="A21" s="2255" t="s">
        <v>88</v>
      </c>
      <c r="B21" s="2224">
        <v>0</v>
      </c>
      <c r="C21" s="2225">
        <v>0</v>
      </c>
      <c r="D21" s="2318">
        <f t="shared" ref="D21:G24" si="1">SUM(B21:C21)</f>
        <v>0</v>
      </c>
      <c r="E21" s="2319">
        <f t="shared" si="1"/>
        <v>0</v>
      </c>
      <c r="F21" s="2318">
        <f t="shared" si="1"/>
        <v>0</v>
      </c>
      <c r="G21" s="2297">
        <f t="shared" si="1"/>
        <v>0</v>
      </c>
      <c r="H21" s="2298">
        <f>B21+E21</f>
        <v>0</v>
      </c>
      <c r="I21" s="2299">
        <f>C21+F21</f>
        <v>0</v>
      </c>
      <c r="J21" s="2300">
        <f t="shared" ref="J21:J28" si="2">SUM(H21:I21)</f>
        <v>0</v>
      </c>
    </row>
    <row r="22" spans="1:16" ht="31.5" customHeight="1" x14ac:dyDescent="0.25">
      <c r="A22" s="2260" t="s">
        <v>93</v>
      </c>
      <c r="B22" s="2224">
        <v>0</v>
      </c>
      <c r="C22" s="2225">
        <v>0</v>
      </c>
      <c r="D22" s="2318">
        <f t="shared" si="1"/>
        <v>0</v>
      </c>
      <c r="E22" s="2319">
        <f t="shared" si="1"/>
        <v>0</v>
      </c>
      <c r="F22" s="2318">
        <f t="shared" si="1"/>
        <v>0</v>
      </c>
      <c r="G22" s="2297">
        <f t="shared" si="1"/>
        <v>0</v>
      </c>
      <c r="H22" s="2298">
        <f>B22+E22</f>
        <v>0</v>
      </c>
      <c r="I22" s="2299">
        <f>C22+F22</f>
        <v>0</v>
      </c>
      <c r="J22" s="2300">
        <f t="shared" si="2"/>
        <v>0</v>
      </c>
    </row>
    <row r="23" spans="1:16" ht="29.25" customHeight="1" x14ac:dyDescent="0.25">
      <c r="A23" s="2255" t="s">
        <v>91</v>
      </c>
      <c r="B23" s="2224">
        <v>0</v>
      </c>
      <c r="C23" s="2225">
        <v>0</v>
      </c>
      <c r="D23" s="2318">
        <f t="shared" si="1"/>
        <v>0</v>
      </c>
      <c r="E23" s="2319">
        <f t="shared" si="1"/>
        <v>0</v>
      </c>
      <c r="F23" s="2318">
        <f t="shared" si="1"/>
        <v>0</v>
      </c>
      <c r="G23" s="2297">
        <f t="shared" si="1"/>
        <v>0</v>
      </c>
      <c r="H23" s="2298">
        <v>0</v>
      </c>
      <c r="I23" s="2299">
        <f>C23+F23</f>
        <v>0</v>
      </c>
      <c r="J23" s="2300">
        <f t="shared" si="2"/>
        <v>0</v>
      </c>
    </row>
    <row r="24" spans="1:16" ht="30" customHeight="1" x14ac:dyDescent="0.25">
      <c r="A24" s="2260" t="s">
        <v>92</v>
      </c>
      <c r="B24" s="2224">
        <v>0</v>
      </c>
      <c r="C24" s="2225">
        <v>0</v>
      </c>
      <c r="D24" s="2318">
        <f t="shared" si="1"/>
        <v>0</v>
      </c>
      <c r="E24" s="2319">
        <f t="shared" si="1"/>
        <v>0</v>
      </c>
      <c r="F24" s="2318">
        <f t="shared" si="1"/>
        <v>0</v>
      </c>
      <c r="G24" s="2297">
        <f t="shared" si="1"/>
        <v>0</v>
      </c>
      <c r="H24" s="2298">
        <f>B24+E24</f>
        <v>0</v>
      </c>
      <c r="I24" s="2299">
        <f>C24+F24</f>
        <v>0</v>
      </c>
      <c r="J24" s="2300">
        <f t="shared" si="2"/>
        <v>0</v>
      </c>
    </row>
    <row r="25" spans="1:16" ht="26.25" customHeight="1" thickBot="1" x14ac:dyDescent="0.3">
      <c r="A25" s="2292" t="s">
        <v>13</v>
      </c>
      <c r="B25" s="2320">
        <v>0</v>
      </c>
      <c r="C25" s="2321">
        <v>0</v>
      </c>
      <c r="D25" s="2322">
        <f t="shared" ref="D25:I25" si="3">SUM(D21:D24)</f>
        <v>0</v>
      </c>
      <c r="E25" s="2323">
        <f>SUM(C25:D25)</f>
        <v>0</v>
      </c>
      <c r="F25" s="2324">
        <f>SUM(D25:E25)</f>
        <v>0</v>
      </c>
      <c r="G25" s="2325">
        <f>SUM(E25:F25)</f>
        <v>0</v>
      </c>
      <c r="H25" s="2326">
        <f t="shared" si="3"/>
        <v>0</v>
      </c>
      <c r="I25" s="2327">
        <f t="shared" si="3"/>
        <v>0</v>
      </c>
      <c r="J25" s="2312">
        <f t="shared" si="2"/>
        <v>0</v>
      </c>
    </row>
    <row r="26" spans="1:16" ht="27.75" customHeight="1" thickBot="1" x14ac:dyDescent="0.3">
      <c r="A26" s="2272" t="s">
        <v>10</v>
      </c>
      <c r="B26" s="2328">
        <f>B19</f>
        <v>19</v>
      </c>
      <c r="C26" s="2329">
        <f>C19</f>
        <v>0</v>
      </c>
      <c r="D26" s="2330">
        <f>D19</f>
        <v>19</v>
      </c>
      <c r="E26" s="2328">
        <f>SUM(E15:E18)</f>
        <v>24</v>
      </c>
      <c r="F26" s="2329">
        <v>0</v>
      </c>
      <c r="G26" s="2330">
        <f>SUM(G19)</f>
        <v>24</v>
      </c>
      <c r="H26" s="2331">
        <f>B26+E26</f>
        <v>43</v>
      </c>
      <c r="I26" s="2329">
        <f>C26+F26</f>
        <v>0</v>
      </c>
      <c r="J26" s="2330">
        <f t="shared" si="2"/>
        <v>43</v>
      </c>
    </row>
    <row r="27" spans="1:16" ht="29.25" customHeight="1" thickBot="1" x14ac:dyDescent="0.3">
      <c r="A27" s="2272" t="s">
        <v>14</v>
      </c>
      <c r="B27" s="2277">
        <f>B25</f>
        <v>0</v>
      </c>
      <c r="C27" s="2278">
        <f>C25</f>
        <v>0</v>
      </c>
      <c r="D27" s="2279">
        <f>D25</f>
        <v>0</v>
      </c>
      <c r="E27" s="2277">
        <v>0</v>
      </c>
      <c r="F27" s="2278">
        <v>0</v>
      </c>
      <c r="G27" s="2279">
        <v>0</v>
      </c>
      <c r="H27" s="2331">
        <f>B27+E27</f>
        <v>0</v>
      </c>
      <c r="I27" s="2329">
        <f>C27+F27</f>
        <v>0</v>
      </c>
      <c r="J27" s="2330">
        <f t="shared" si="2"/>
        <v>0</v>
      </c>
    </row>
    <row r="28" spans="1:16" ht="29.25" customHeight="1" thickBot="1" x14ac:dyDescent="0.3">
      <c r="A28" s="2280" t="s">
        <v>15</v>
      </c>
      <c r="B28" s="2332">
        <f>SUM(B26:B27)</f>
        <v>19</v>
      </c>
      <c r="C28" s="2333">
        <f>SUM(C26:C27)</f>
        <v>0</v>
      </c>
      <c r="D28" s="2334">
        <f>SUM(D26:D27)</f>
        <v>19</v>
      </c>
      <c r="E28" s="2332">
        <f>SUM(E26)</f>
        <v>24</v>
      </c>
      <c r="F28" s="2333">
        <v>0</v>
      </c>
      <c r="G28" s="2334">
        <f>SUM(G26)</f>
        <v>24</v>
      </c>
      <c r="H28" s="2335">
        <f>SUM(B28+E28)</f>
        <v>43</v>
      </c>
      <c r="I28" s="2333">
        <f>SUM(C28+F28)</f>
        <v>0</v>
      </c>
      <c r="J28" s="2334">
        <f t="shared" si="2"/>
        <v>43</v>
      </c>
    </row>
    <row r="29" spans="1:16" ht="18.75" x14ac:dyDescent="0.2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ht="18.75" x14ac:dyDescent="0.2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6" ht="18.75" x14ac:dyDescent="0.25">
      <c r="A31" s="4285"/>
      <c r="B31" s="4285"/>
      <c r="C31" s="4285"/>
      <c r="D31" s="4285"/>
      <c r="E31" s="4285"/>
      <c r="F31" s="4285"/>
      <c r="G31" s="4285"/>
      <c r="H31" s="157"/>
      <c r="I31" s="158"/>
      <c r="J31" s="157"/>
      <c r="L31" s="157"/>
      <c r="M31" s="157"/>
      <c r="N31" s="157"/>
      <c r="O31" s="157"/>
      <c r="P31" s="157"/>
    </row>
    <row r="32" spans="1:16" ht="18.75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topLeftCell="A10" zoomScale="60" zoomScaleNormal="60" workbookViewId="0">
      <selection activeCell="H38" sqref="H38"/>
    </sheetView>
  </sheetViews>
  <sheetFormatPr defaultRowHeight="18.75" x14ac:dyDescent="0.3"/>
  <cols>
    <col min="1" max="1" width="67" style="108" bestFit="1" customWidth="1"/>
    <col min="2" max="2" width="18.28515625" style="108" customWidth="1"/>
    <col min="3" max="3" width="14.5703125" style="108" customWidth="1"/>
    <col min="4" max="4" width="11.42578125" style="108" customWidth="1"/>
    <col min="5" max="5" width="18.28515625" style="108" customWidth="1"/>
    <col min="6" max="6" width="14.5703125" style="108" customWidth="1"/>
    <col min="7" max="7" width="11.28515625" style="108" customWidth="1"/>
    <col min="8" max="8" width="18.28515625" style="108" customWidth="1"/>
    <col min="9" max="9" width="14.5703125" style="108" customWidth="1"/>
    <col min="10" max="10" width="11.28515625" style="108" customWidth="1"/>
    <col min="11" max="11" width="18.28515625" style="108" customWidth="1"/>
    <col min="12" max="12" width="14.5703125" style="108" customWidth="1"/>
    <col min="13" max="13" width="11.42578125" style="108" customWidth="1"/>
    <col min="14" max="256" width="9.140625" style="108"/>
    <col min="257" max="257" width="67" style="108" bestFit="1" customWidth="1"/>
    <col min="258" max="258" width="18.28515625" style="108" customWidth="1"/>
    <col min="259" max="259" width="14.5703125" style="108" customWidth="1"/>
    <col min="260" max="260" width="11.42578125" style="108" customWidth="1"/>
    <col min="261" max="261" width="18.28515625" style="108" customWidth="1"/>
    <col min="262" max="262" width="14.5703125" style="108" customWidth="1"/>
    <col min="263" max="263" width="11.28515625" style="108" customWidth="1"/>
    <col min="264" max="264" width="18.28515625" style="108" customWidth="1"/>
    <col min="265" max="265" width="14.5703125" style="108" customWidth="1"/>
    <col min="266" max="266" width="11.28515625" style="108" customWidth="1"/>
    <col min="267" max="267" width="18.28515625" style="108" customWidth="1"/>
    <col min="268" max="268" width="14.5703125" style="108" customWidth="1"/>
    <col min="269" max="269" width="11.42578125" style="108" customWidth="1"/>
    <col min="270" max="512" width="9.140625" style="108"/>
    <col min="513" max="513" width="67" style="108" bestFit="1" customWidth="1"/>
    <col min="514" max="514" width="18.28515625" style="108" customWidth="1"/>
    <col min="515" max="515" width="14.5703125" style="108" customWidth="1"/>
    <col min="516" max="516" width="11.42578125" style="108" customWidth="1"/>
    <col min="517" max="517" width="18.28515625" style="108" customWidth="1"/>
    <col min="518" max="518" width="14.5703125" style="108" customWidth="1"/>
    <col min="519" max="519" width="11.28515625" style="108" customWidth="1"/>
    <col min="520" max="520" width="18.28515625" style="108" customWidth="1"/>
    <col min="521" max="521" width="14.5703125" style="108" customWidth="1"/>
    <col min="522" max="522" width="11.28515625" style="108" customWidth="1"/>
    <col min="523" max="523" width="18.28515625" style="108" customWidth="1"/>
    <col min="524" max="524" width="14.5703125" style="108" customWidth="1"/>
    <col min="525" max="525" width="11.42578125" style="108" customWidth="1"/>
    <col min="526" max="768" width="9.140625" style="108"/>
    <col min="769" max="769" width="67" style="108" bestFit="1" customWidth="1"/>
    <col min="770" max="770" width="18.28515625" style="108" customWidth="1"/>
    <col min="771" max="771" width="14.5703125" style="108" customWidth="1"/>
    <col min="772" max="772" width="11.42578125" style="108" customWidth="1"/>
    <col min="773" max="773" width="18.28515625" style="108" customWidth="1"/>
    <col min="774" max="774" width="14.5703125" style="108" customWidth="1"/>
    <col min="775" max="775" width="11.28515625" style="108" customWidth="1"/>
    <col min="776" max="776" width="18.28515625" style="108" customWidth="1"/>
    <col min="777" max="777" width="14.5703125" style="108" customWidth="1"/>
    <col min="778" max="778" width="11.28515625" style="108" customWidth="1"/>
    <col min="779" max="779" width="18.28515625" style="108" customWidth="1"/>
    <col min="780" max="780" width="14.5703125" style="108" customWidth="1"/>
    <col min="781" max="781" width="11.42578125" style="108" customWidth="1"/>
    <col min="782" max="1024" width="9.140625" style="108"/>
    <col min="1025" max="1025" width="67" style="108" bestFit="1" customWidth="1"/>
    <col min="1026" max="1026" width="18.28515625" style="108" customWidth="1"/>
    <col min="1027" max="1027" width="14.5703125" style="108" customWidth="1"/>
    <col min="1028" max="1028" width="11.42578125" style="108" customWidth="1"/>
    <col min="1029" max="1029" width="18.28515625" style="108" customWidth="1"/>
    <col min="1030" max="1030" width="14.5703125" style="108" customWidth="1"/>
    <col min="1031" max="1031" width="11.28515625" style="108" customWidth="1"/>
    <col min="1032" max="1032" width="18.28515625" style="108" customWidth="1"/>
    <col min="1033" max="1033" width="14.5703125" style="108" customWidth="1"/>
    <col min="1034" max="1034" width="11.28515625" style="108" customWidth="1"/>
    <col min="1035" max="1035" width="18.28515625" style="108" customWidth="1"/>
    <col min="1036" max="1036" width="14.5703125" style="108" customWidth="1"/>
    <col min="1037" max="1037" width="11.42578125" style="108" customWidth="1"/>
    <col min="1038" max="1280" width="9.140625" style="108"/>
    <col min="1281" max="1281" width="67" style="108" bestFit="1" customWidth="1"/>
    <col min="1282" max="1282" width="18.28515625" style="108" customWidth="1"/>
    <col min="1283" max="1283" width="14.5703125" style="108" customWidth="1"/>
    <col min="1284" max="1284" width="11.42578125" style="108" customWidth="1"/>
    <col min="1285" max="1285" width="18.28515625" style="108" customWidth="1"/>
    <col min="1286" max="1286" width="14.5703125" style="108" customWidth="1"/>
    <col min="1287" max="1287" width="11.28515625" style="108" customWidth="1"/>
    <col min="1288" max="1288" width="18.28515625" style="108" customWidth="1"/>
    <col min="1289" max="1289" width="14.5703125" style="108" customWidth="1"/>
    <col min="1290" max="1290" width="11.28515625" style="108" customWidth="1"/>
    <col min="1291" max="1291" width="18.28515625" style="108" customWidth="1"/>
    <col min="1292" max="1292" width="14.5703125" style="108" customWidth="1"/>
    <col min="1293" max="1293" width="11.42578125" style="108" customWidth="1"/>
    <col min="1294" max="1536" width="9.140625" style="108"/>
    <col min="1537" max="1537" width="67" style="108" bestFit="1" customWidth="1"/>
    <col min="1538" max="1538" width="18.28515625" style="108" customWidth="1"/>
    <col min="1539" max="1539" width="14.5703125" style="108" customWidth="1"/>
    <col min="1540" max="1540" width="11.42578125" style="108" customWidth="1"/>
    <col min="1541" max="1541" width="18.28515625" style="108" customWidth="1"/>
    <col min="1542" max="1542" width="14.5703125" style="108" customWidth="1"/>
    <col min="1543" max="1543" width="11.28515625" style="108" customWidth="1"/>
    <col min="1544" max="1544" width="18.28515625" style="108" customWidth="1"/>
    <col min="1545" max="1545" width="14.5703125" style="108" customWidth="1"/>
    <col min="1546" max="1546" width="11.28515625" style="108" customWidth="1"/>
    <col min="1547" max="1547" width="18.28515625" style="108" customWidth="1"/>
    <col min="1548" max="1548" width="14.5703125" style="108" customWidth="1"/>
    <col min="1549" max="1549" width="11.42578125" style="108" customWidth="1"/>
    <col min="1550" max="1792" width="9.140625" style="108"/>
    <col min="1793" max="1793" width="67" style="108" bestFit="1" customWidth="1"/>
    <col min="1794" max="1794" width="18.28515625" style="108" customWidth="1"/>
    <col min="1795" max="1795" width="14.5703125" style="108" customWidth="1"/>
    <col min="1796" max="1796" width="11.42578125" style="108" customWidth="1"/>
    <col min="1797" max="1797" width="18.28515625" style="108" customWidth="1"/>
    <col min="1798" max="1798" width="14.5703125" style="108" customWidth="1"/>
    <col min="1799" max="1799" width="11.28515625" style="108" customWidth="1"/>
    <col min="1800" max="1800" width="18.28515625" style="108" customWidth="1"/>
    <col min="1801" max="1801" width="14.5703125" style="108" customWidth="1"/>
    <col min="1802" max="1802" width="11.28515625" style="108" customWidth="1"/>
    <col min="1803" max="1803" width="18.28515625" style="108" customWidth="1"/>
    <col min="1804" max="1804" width="14.5703125" style="108" customWidth="1"/>
    <col min="1805" max="1805" width="11.42578125" style="108" customWidth="1"/>
    <col min="1806" max="2048" width="9.140625" style="108"/>
    <col min="2049" max="2049" width="67" style="108" bestFit="1" customWidth="1"/>
    <col min="2050" max="2050" width="18.28515625" style="108" customWidth="1"/>
    <col min="2051" max="2051" width="14.5703125" style="108" customWidth="1"/>
    <col min="2052" max="2052" width="11.42578125" style="108" customWidth="1"/>
    <col min="2053" max="2053" width="18.28515625" style="108" customWidth="1"/>
    <col min="2054" max="2054" width="14.5703125" style="108" customWidth="1"/>
    <col min="2055" max="2055" width="11.28515625" style="108" customWidth="1"/>
    <col min="2056" max="2056" width="18.28515625" style="108" customWidth="1"/>
    <col min="2057" max="2057" width="14.5703125" style="108" customWidth="1"/>
    <col min="2058" max="2058" width="11.28515625" style="108" customWidth="1"/>
    <col min="2059" max="2059" width="18.28515625" style="108" customWidth="1"/>
    <col min="2060" max="2060" width="14.5703125" style="108" customWidth="1"/>
    <col min="2061" max="2061" width="11.42578125" style="108" customWidth="1"/>
    <col min="2062" max="2304" width="9.140625" style="108"/>
    <col min="2305" max="2305" width="67" style="108" bestFit="1" customWidth="1"/>
    <col min="2306" max="2306" width="18.28515625" style="108" customWidth="1"/>
    <col min="2307" max="2307" width="14.5703125" style="108" customWidth="1"/>
    <col min="2308" max="2308" width="11.42578125" style="108" customWidth="1"/>
    <col min="2309" max="2309" width="18.28515625" style="108" customWidth="1"/>
    <col min="2310" max="2310" width="14.5703125" style="108" customWidth="1"/>
    <col min="2311" max="2311" width="11.28515625" style="108" customWidth="1"/>
    <col min="2312" max="2312" width="18.28515625" style="108" customWidth="1"/>
    <col min="2313" max="2313" width="14.5703125" style="108" customWidth="1"/>
    <col min="2314" max="2314" width="11.28515625" style="108" customWidth="1"/>
    <col min="2315" max="2315" width="18.28515625" style="108" customWidth="1"/>
    <col min="2316" max="2316" width="14.5703125" style="108" customWidth="1"/>
    <col min="2317" max="2317" width="11.42578125" style="108" customWidth="1"/>
    <col min="2318" max="2560" width="9.140625" style="108"/>
    <col min="2561" max="2561" width="67" style="108" bestFit="1" customWidth="1"/>
    <col min="2562" max="2562" width="18.28515625" style="108" customWidth="1"/>
    <col min="2563" max="2563" width="14.5703125" style="108" customWidth="1"/>
    <col min="2564" max="2564" width="11.42578125" style="108" customWidth="1"/>
    <col min="2565" max="2565" width="18.28515625" style="108" customWidth="1"/>
    <col min="2566" max="2566" width="14.5703125" style="108" customWidth="1"/>
    <col min="2567" max="2567" width="11.28515625" style="108" customWidth="1"/>
    <col min="2568" max="2568" width="18.28515625" style="108" customWidth="1"/>
    <col min="2569" max="2569" width="14.5703125" style="108" customWidth="1"/>
    <col min="2570" max="2570" width="11.28515625" style="108" customWidth="1"/>
    <col min="2571" max="2571" width="18.28515625" style="108" customWidth="1"/>
    <col min="2572" max="2572" width="14.5703125" style="108" customWidth="1"/>
    <col min="2573" max="2573" width="11.42578125" style="108" customWidth="1"/>
    <col min="2574" max="2816" width="9.140625" style="108"/>
    <col min="2817" max="2817" width="67" style="108" bestFit="1" customWidth="1"/>
    <col min="2818" max="2818" width="18.28515625" style="108" customWidth="1"/>
    <col min="2819" max="2819" width="14.5703125" style="108" customWidth="1"/>
    <col min="2820" max="2820" width="11.42578125" style="108" customWidth="1"/>
    <col min="2821" max="2821" width="18.28515625" style="108" customWidth="1"/>
    <col min="2822" max="2822" width="14.5703125" style="108" customWidth="1"/>
    <col min="2823" max="2823" width="11.28515625" style="108" customWidth="1"/>
    <col min="2824" max="2824" width="18.28515625" style="108" customWidth="1"/>
    <col min="2825" max="2825" width="14.5703125" style="108" customWidth="1"/>
    <col min="2826" max="2826" width="11.28515625" style="108" customWidth="1"/>
    <col min="2827" max="2827" width="18.28515625" style="108" customWidth="1"/>
    <col min="2828" max="2828" width="14.5703125" style="108" customWidth="1"/>
    <col min="2829" max="2829" width="11.42578125" style="108" customWidth="1"/>
    <col min="2830" max="3072" width="9.140625" style="108"/>
    <col min="3073" max="3073" width="67" style="108" bestFit="1" customWidth="1"/>
    <col min="3074" max="3074" width="18.28515625" style="108" customWidth="1"/>
    <col min="3075" max="3075" width="14.5703125" style="108" customWidth="1"/>
    <col min="3076" max="3076" width="11.42578125" style="108" customWidth="1"/>
    <col min="3077" max="3077" width="18.28515625" style="108" customWidth="1"/>
    <col min="3078" max="3078" width="14.5703125" style="108" customWidth="1"/>
    <col min="3079" max="3079" width="11.28515625" style="108" customWidth="1"/>
    <col min="3080" max="3080" width="18.28515625" style="108" customWidth="1"/>
    <col min="3081" max="3081" width="14.5703125" style="108" customWidth="1"/>
    <col min="3082" max="3082" width="11.28515625" style="108" customWidth="1"/>
    <col min="3083" max="3083" width="18.28515625" style="108" customWidth="1"/>
    <col min="3084" max="3084" width="14.5703125" style="108" customWidth="1"/>
    <col min="3085" max="3085" width="11.42578125" style="108" customWidth="1"/>
    <col min="3086" max="3328" width="9.140625" style="108"/>
    <col min="3329" max="3329" width="67" style="108" bestFit="1" customWidth="1"/>
    <col min="3330" max="3330" width="18.28515625" style="108" customWidth="1"/>
    <col min="3331" max="3331" width="14.5703125" style="108" customWidth="1"/>
    <col min="3332" max="3332" width="11.42578125" style="108" customWidth="1"/>
    <col min="3333" max="3333" width="18.28515625" style="108" customWidth="1"/>
    <col min="3334" max="3334" width="14.5703125" style="108" customWidth="1"/>
    <col min="3335" max="3335" width="11.28515625" style="108" customWidth="1"/>
    <col min="3336" max="3336" width="18.28515625" style="108" customWidth="1"/>
    <col min="3337" max="3337" width="14.5703125" style="108" customWidth="1"/>
    <col min="3338" max="3338" width="11.28515625" style="108" customWidth="1"/>
    <col min="3339" max="3339" width="18.28515625" style="108" customWidth="1"/>
    <col min="3340" max="3340" width="14.5703125" style="108" customWidth="1"/>
    <col min="3341" max="3341" width="11.42578125" style="108" customWidth="1"/>
    <col min="3342" max="3584" width="9.140625" style="108"/>
    <col min="3585" max="3585" width="67" style="108" bestFit="1" customWidth="1"/>
    <col min="3586" max="3586" width="18.28515625" style="108" customWidth="1"/>
    <col min="3587" max="3587" width="14.5703125" style="108" customWidth="1"/>
    <col min="3588" max="3588" width="11.42578125" style="108" customWidth="1"/>
    <col min="3589" max="3589" width="18.28515625" style="108" customWidth="1"/>
    <col min="3590" max="3590" width="14.5703125" style="108" customWidth="1"/>
    <col min="3591" max="3591" width="11.28515625" style="108" customWidth="1"/>
    <col min="3592" max="3592" width="18.28515625" style="108" customWidth="1"/>
    <col min="3593" max="3593" width="14.5703125" style="108" customWidth="1"/>
    <col min="3594" max="3594" width="11.28515625" style="108" customWidth="1"/>
    <col min="3595" max="3595" width="18.28515625" style="108" customWidth="1"/>
    <col min="3596" max="3596" width="14.5703125" style="108" customWidth="1"/>
    <col min="3597" max="3597" width="11.42578125" style="108" customWidth="1"/>
    <col min="3598" max="3840" width="9.140625" style="108"/>
    <col min="3841" max="3841" width="67" style="108" bestFit="1" customWidth="1"/>
    <col min="3842" max="3842" width="18.28515625" style="108" customWidth="1"/>
    <col min="3843" max="3843" width="14.5703125" style="108" customWidth="1"/>
    <col min="3844" max="3844" width="11.42578125" style="108" customWidth="1"/>
    <col min="3845" max="3845" width="18.28515625" style="108" customWidth="1"/>
    <col min="3846" max="3846" width="14.5703125" style="108" customWidth="1"/>
    <col min="3847" max="3847" width="11.28515625" style="108" customWidth="1"/>
    <col min="3848" max="3848" width="18.28515625" style="108" customWidth="1"/>
    <col min="3849" max="3849" width="14.5703125" style="108" customWidth="1"/>
    <col min="3850" max="3850" width="11.28515625" style="108" customWidth="1"/>
    <col min="3851" max="3851" width="18.28515625" style="108" customWidth="1"/>
    <col min="3852" max="3852" width="14.5703125" style="108" customWidth="1"/>
    <col min="3853" max="3853" width="11.42578125" style="108" customWidth="1"/>
    <col min="3854" max="4096" width="9.140625" style="108"/>
    <col min="4097" max="4097" width="67" style="108" bestFit="1" customWidth="1"/>
    <col min="4098" max="4098" width="18.28515625" style="108" customWidth="1"/>
    <col min="4099" max="4099" width="14.5703125" style="108" customWidth="1"/>
    <col min="4100" max="4100" width="11.42578125" style="108" customWidth="1"/>
    <col min="4101" max="4101" width="18.28515625" style="108" customWidth="1"/>
    <col min="4102" max="4102" width="14.5703125" style="108" customWidth="1"/>
    <col min="4103" max="4103" width="11.28515625" style="108" customWidth="1"/>
    <col min="4104" max="4104" width="18.28515625" style="108" customWidth="1"/>
    <col min="4105" max="4105" width="14.5703125" style="108" customWidth="1"/>
    <col min="4106" max="4106" width="11.28515625" style="108" customWidth="1"/>
    <col min="4107" max="4107" width="18.28515625" style="108" customWidth="1"/>
    <col min="4108" max="4108" width="14.5703125" style="108" customWidth="1"/>
    <col min="4109" max="4109" width="11.42578125" style="108" customWidth="1"/>
    <col min="4110" max="4352" width="9.140625" style="108"/>
    <col min="4353" max="4353" width="67" style="108" bestFit="1" customWidth="1"/>
    <col min="4354" max="4354" width="18.28515625" style="108" customWidth="1"/>
    <col min="4355" max="4355" width="14.5703125" style="108" customWidth="1"/>
    <col min="4356" max="4356" width="11.42578125" style="108" customWidth="1"/>
    <col min="4357" max="4357" width="18.28515625" style="108" customWidth="1"/>
    <col min="4358" max="4358" width="14.5703125" style="108" customWidth="1"/>
    <col min="4359" max="4359" width="11.28515625" style="108" customWidth="1"/>
    <col min="4360" max="4360" width="18.28515625" style="108" customWidth="1"/>
    <col min="4361" max="4361" width="14.5703125" style="108" customWidth="1"/>
    <col min="4362" max="4362" width="11.28515625" style="108" customWidth="1"/>
    <col min="4363" max="4363" width="18.28515625" style="108" customWidth="1"/>
    <col min="4364" max="4364" width="14.5703125" style="108" customWidth="1"/>
    <col min="4365" max="4365" width="11.42578125" style="108" customWidth="1"/>
    <col min="4366" max="4608" width="9.140625" style="108"/>
    <col min="4609" max="4609" width="67" style="108" bestFit="1" customWidth="1"/>
    <col min="4610" max="4610" width="18.28515625" style="108" customWidth="1"/>
    <col min="4611" max="4611" width="14.5703125" style="108" customWidth="1"/>
    <col min="4612" max="4612" width="11.42578125" style="108" customWidth="1"/>
    <col min="4613" max="4613" width="18.28515625" style="108" customWidth="1"/>
    <col min="4614" max="4614" width="14.5703125" style="108" customWidth="1"/>
    <col min="4615" max="4615" width="11.28515625" style="108" customWidth="1"/>
    <col min="4616" max="4616" width="18.28515625" style="108" customWidth="1"/>
    <col min="4617" max="4617" width="14.5703125" style="108" customWidth="1"/>
    <col min="4618" max="4618" width="11.28515625" style="108" customWidth="1"/>
    <col min="4619" max="4619" width="18.28515625" style="108" customWidth="1"/>
    <col min="4620" max="4620" width="14.5703125" style="108" customWidth="1"/>
    <col min="4621" max="4621" width="11.42578125" style="108" customWidth="1"/>
    <col min="4622" max="4864" width="9.140625" style="108"/>
    <col min="4865" max="4865" width="67" style="108" bestFit="1" customWidth="1"/>
    <col min="4866" max="4866" width="18.28515625" style="108" customWidth="1"/>
    <col min="4867" max="4867" width="14.5703125" style="108" customWidth="1"/>
    <col min="4868" max="4868" width="11.42578125" style="108" customWidth="1"/>
    <col min="4869" max="4869" width="18.28515625" style="108" customWidth="1"/>
    <col min="4870" max="4870" width="14.5703125" style="108" customWidth="1"/>
    <col min="4871" max="4871" width="11.28515625" style="108" customWidth="1"/>
    <col min="4872" max="4872" width="18.28515625" style="108" customWidth="1"/>
    <col min="4873" max="4873" width="14.5703125" style="108" customWidth="1"/>
    <col min="4874" max="4874" width="11.28515625" style="108" customWidth="1"/>
    <col min="4875" max="4875" width="18.28515625" style="108" customWidth="1"/>
    <col min="4876" max="4876" width="14.5703125" style="108" customWidth="1"/>
    <col min="4877" max="4877" width="11.42578125" style="108" customWidth="1"/>
    <col min="4878" max="5120" width="9.140625" style="108"/>
    <col min="5121" max="5121" width="67" style="108" bestFit="1" customWidth="1"/>
    <col min="5122" max="5122" width="18.28515625" style="108" customWidth="1"/>
    <col min="5123" max="5123" width="14.5703125" style="108" customWidth="1"/>
    <col min="5124" max="5124" width="11.42578125" style="108" customWidth="1"/>
    <col min="5125" max="5125" width="18.28515625" style="108" customWidth="1"/>
    <col min="5126" max="5126" width="14.5703125" style="108" customWidth="1"/>
    <col min="5127" max="5127" width="11.28515625" style="108" customWidth="1"/>
    <col min="5128" max="5128" width="18.28515625" style="108" customWidth="1"/>
    <col min="5129" max="5129" width="14.5703125" style="108" customWidth="1"/>
    <col min="5130" max="5130" width="11.28515625" style="108" customWidth="1"/>
    <col min="5131" max="5131" width="18.28515625" style="108" customWidth="1"/>
    <col min="5132" max="5132" width="14.5703125" style="108" customWidth="1"/>
    <col min="5133" max="5133" width="11.42578125" style="108" customWidth="1"/>
    <col min="5134" max="5376" width="9.140625" style="108"/>
    <col min="5377" max="5377" width="67" style="108" bestFit="1" customWidth="1"/>
    <col min="5378" max="5378" width="18.28515625" style="108" customWidth="1"/>
    <col min="5379" max="5379" width="14.5703125" style="108" customWidth="1"/>
    <col min="5380" max="5380" width="11.42578125" style="108" customWidth="1"/>
    <col min="5381" max="5381" width="18.28515625" style="108" customWidth="1"/>
    <col min="5382" max="5382" width="14.5703125" style="108" customWidth="1"/>
    <col min="5383" max="5383" width="11.28515625" style="108" customWidth="1"/>
    <col min="5384" max="5384" width="18.28515625" style="108" customWidth="1"/>
    <col min="5385" max="5385" width="14.5703125" style="108" customWidth="1"/>
    <col min="5386" max="5386" width="11.28515625" style="108" customWidth="1"/>
    <col min="5387" max="5387" width="18.28515625" style="108" customWidth="1"/>
    <col min="5388" max="5388" width="14.5703125" style="108" customWidth="1"/>
    <col min="5389" max="5389" width="11.42578125" style="108" customWidth="1"/>
    <col min="5390" max="5632" width="9.140625" style="108"/>
    <col min="5633" max="5633" width="67" style="108" bestFit="1" customWidth="1"/>
    <col min="5634" max="5634" width="18.28515625" style="108" customWidth="1"/>
    <col min="5635" max="5635" width="14.5703125" style="108" customWidth="1"/>
    <col min="5636" max="5636" width="11.42578125" style="108" customWidth="1"/>
    <col min="5637" max="5637" width="18.28515625" style="108" customWidth="1"/>
    <col min="5638" max="5638" width="14.5703125" style="108" customWidth="1"/>
    <col min="5639" max="5639" width="11.28515625" style="108" customWidth="1"/>
    <col min="5640" max="5640" width="18.28515625" style="108" customWidth="1"/>
    <col min="5641" max="5641" width="14.5703125" style="108" customWidth="1"/>
    <col min="5642" max="5642" width="11.28515625" style="108" customWidth="1"/>
    <col min="5643" max="5643" width="18.28515625" style="108" customWidth="1"/>
    <col min="5644" max="5644" width="14.5703125" style="108" customWidth="1"/>
    <col min="5645" max="5645" width="11.42578125" style="108" customWidth="1"/>
    <col min="5646" max="5888" width="9.140625" style="108"/>
    <col min="5889" max="5889" width="67" style="108" bestFit="1" customWidth="1"/>
    <col min="5890" max="5890" width="18.28515625" style="108" customWidth="1"/>
    <col min="5891" max="5891" width="14.5703125" style="108" customWidth="1"/>
    <col min="5892" max="5892" width="11.42578125" style="108" customWidth="1"/>
    <col min="5893" max="5893" width="18.28515625" style="108" customWidth="1"/>
    <col min="5894" max="5894" width="14.5703125" style="108" customWidth="1"/>
    <col min="5895" max="5895" width="11.28515625" style="108" customWidth="1"/>
    <col min="5896" max="5896" width="18.28515625" style="108" customWidth="1"/>
    <col min="5897" max="5897" width="14.5703125" style="108" customWidth="1"/>
    <col min="5898" max="5898" width="11.28515625" style="108" customWidth="1"/>
    <col min="5899" max="5899" width="18.28515625" style="108" customWidth="1"/>
    <col min="5900" max="5900" width="14.5703125" style="108" customWidth="1"/>
    <col min="5901" max="5901" width="11.42578125" style="108" customWidth="1"/>
    <col min="5902" max="6144" width="9.140625" style="108"/>
    <col min="6145" max="6145" width="67" style="108" bestFit="1" customWidth="1"/>
    <col min="6146" max="6146" width="18.28515625" style="108" customWidth="1"/>
    <col min="6147" max="6147" width="14.5703125" style="108" customWidth="1"/>
    <col min="6148" max="6148" width="11.42578125" style="108" customWidth="1"/>
    <col min="6149" max="6149" width="18.28515625" style="108" customWidth="1"/>
    <col min="6150" max="6150" width="14.5703125" style="108" customWidth="1"/>
    <col min="6151" max="6151" width="11.28515625" style="108" customWidth="1"/>
    <col min="6152" max="6152" width="18.28515625" style="108" customWidth="1"/>
    <col min="6153" max="6153" width="14.5703125" style="108" customWidth="1"/>
    <col min="6154" max="6154" width="11.28515625" style="108" customWidth="1"/>
    <col min="6155" max="6155" width="18.28515625" style="108" customWidth="1"/>
    <col min="6156" max="6156" width="14.5703125" style="108" customWidth="1"/>
    <col min="6157" max="6157" width="11.42578125" style="108" customWidth="1"/>
    <col min="6158" max="6400" width="9.140625" style="108"/>
    <col min="6401" max="6401" width="67" style="108" bestFit="1" customWidth="1"/>
    <col min="6402" max="6402" width="18.28515625" style="108" customWidth="1"/>
    <col min="6403" max="6403" width="14.5703125" style="108" customWidth="1"/>
    <col min="6404" max="6404" width="11.42578125" style="108" customWidth="1"/>
    <col min="6405" max="6405" width="18.28515625" style="108" customWidth="1"/>
    <col min="6406" max="6406" width="14.5703125" style="108" customWidth="1"/>
    <col min="6407" max="6407" width="11.28515625" style="108" customWidth="1"/>
    <col min="6408" max="6408" width="18.28515625" style="108" customWidth="1"/>
    <col min="6409" max="6409" width="14.5703125" style="108" customWidth="1"/>
    <col min="6410" max="6410" width="11.28515625" style="108" customWidth="1"/>
    <col min="6411" max="6411" width="18.28515625" style="108" customWidth="1"/>
    <col min="6412" max="6412" width="14.5703125" style="108" customWidth="1"/>
    <col min="6413" max="6413" width="11.42578125" style="108" customWidth="1"/>
    <col min="6414" max="6656" width="9.140625" style="108"/>
    <col min="6657" max="6657" width="67" style="108" bestFit="1" customWidth="1"/>
    <col min="6658" max="6658" width="18.28515625" style="108" customWidth="1"/>
    <col min="6659" max="6659" width="14.5703125" style="108" customWidth="1"/>
    <col min="6660" max="6660" width="11.42578125" style="108" customWidth="1"/>
    <col min="6661" max="6661" width="18.28515625" style="108" customWidth="1"/>
    <col min="6662" max="6662" width="14.5703125" style="108" customWidth="1"/>
    <col min="6663" max="6663" width="11.28515625" style="108" customWidth="1"/>
    <col min="6664" max="6664" width="18.28515625" style="108" customWidth="1"/>
    <col min="6665" max="6665" width="14.5703125" style="108" customWidth="1"/>
    <col min="6666" max="6666" width="11.28515625" style="108" customWidth="1"/>
    <col min="6667" max="6667" width="18.28515625" style="108" customWidth="1"/>
    <col min="6668" max="6668" width="14.5703125" style="108" customWidth="1"/>
    <col min="6669" max="6669" width="11.42578125" style="108" customWidth="1"/>
    <col min="6670" max="6912" width="9.140625" style="108"/>
    <col min="6913" max="6913" width="67" style="108" bestFit="1" customWidth="1"/>
    <col min="6914" max="6914" width="18.28515625" style="108" customWidth="1"/>
    <col min="6915" max="6915" width="14.5703125" style="108" customWidth="1"/>
    <col min="6916" max="6916" width="11.42578125" style="108" customWidth="1"/>
    <col min="6917" max="6917" width="18.28515625" style="108" customWidth="1"/>
    <col min="6918" max="6918" width="14.5703125" style="108" customWidth="1"/>
    <col min="6919" max="6919" width="11.28515625" style="108" customWidth="1"/>
    <col min="6920" max="6920" width="18.28515625" style="108" customWidth="1"/>
    <col min="6921" max="6921" width="14.5703125" style="108" customWidth="1"/>
    <col min="6922" max="6922" width="11.28515625" style="108" customWidth="1"/>
    <col min="6923" max="6923" width="18.28515625" style="108" customWidth="1"/>
    <col min="6924" max="6924" width="14.5703125" style="108" customWidth="1"/>
    <col min="6925" max="6925" width="11.42578125" style="108" customWidth="1"/>
    <col min="6926" max="7168" width="9.140625" style="108"/>
    <col min="7169" max="7169" width="67" style="108" bestFit="1" customWidth="1"/>
    <col min="7170" max="7170" width="18.28515625" style="108" customWidth="1"/>
    <col min="7171" max="7171" width="14.5703125" style="108" customWidth="1"/>
    <col min="7172" max="7172" width="11.42578125" style="108" customWidth="1"/>
    <col min="7173" max="7173" width="18.28515625" style="108" customWidth="1"/>
    <col min="7174" max="7174" width="14.5703125" style="108" customWidth="1"/>
    <col min="7175" max="7175" width="11.28515625" style="108" customWidth="1"/>
    <col min="7176" max="7176" width="18.28515625" style="108" customWidth="1"/>
    <col min="7177" max="7177" width="14.5703125" style="108" customWidth="1"/>
    <col min="7178" max="7178" width="11.28515625" style="108" customWidth="1"/>
    <col min="7179" max="7179" width="18.28515625" style="108" customWidth="1"/>
    <col min="7180" max="7180" width="14.5703125" style="108" customWidth="1"/>
    <col min="7181" max="7181" width="11.42578125" style="108" customWidth="1"/>
    <col min="7182" max="7424" width="9.140625" style="108"/>
    <col min="7425" max="7425" width="67" style="108" bestFit="1" customWidth="1"/>
    <col min="7426" max="7426" width="18.28515625" style="108" customWidth="1"/>
    <col min="7427" max="7427" width="14.5703125" style="108" customWidth="1"/>
    <col min="7428" max="7428" width="11.42578125" style="108" customWidth="1"/>
    <col min="7429" max="7429" width="18.28515625" style="108" customWidth="1"/>
    <col min="7430" max="7430" width="14.5703125" style="108" customWidth="1"/>
    <col min="7431" max="7431" width="11.28515625" style="108" customWidth="1"/>
    <col min="7432" max="7432" width="18.28515625" style="108" customWidth="1"/>
    <col min="7433" max="7433" width="14.5703125" style="108" customWidth="1"/>
    <col min="7434" max="7434" width="11.28515625" style="108" customWidth="1"/>
    <col min="7435" max="7435" width="18.28515625" style="108" customWidth="1"/>
    <col min="7436" max="7436" width="14.5703125" style="108" customWidth="1"/>
    <col min="7437" max="7437" width="11.42578125" style="108" customWidth="1"/>
    <col min="7438" max="7680" width="9.140625" style="108"/>
    <col min="7681" max="7681" width="67" style="108" bestFit="1" customWidth="1"/>
    <col min="7682" max="7682" width="18.28515625" style="108" customWidth="1"/>
    <col min="7683" max="7683" width="14.5703125" style="108" customWidth="1"/>
    <col min="7684" max="7684" width="11.42578125" style="108" customWidth="1"/>
    <col min="7685" max="7685" width="18.28515625" style="108" customWidth="1"/>
    <col min="7686" max="7686" width="14.5703125" style="108" customWidth="1"/>
    <col min="7687" max="7687" width="11.28515625" style="108" customWidth="1"/>
    <col min="7688" max="7688" width="18.28515625" style="108" customWidth="1"/>
    <col min="7689" max="7689" width="14.5703125" style="108" customWidth="1"/>
    <col min="7690" max="7690" width="11.28515625" style="108" customWidth="1"/>
    <col min="7691" max="7691" width="18.28515625" style="108" customWidth="1"/>
    <col min="7692" max="7692" width="14.5703125" style="108" customWidth="1"/>
    <col min="7693" max="7693" width="11.42578125" style="108" customWidth="1"/>
    <col min="7694" max="7936" width="9.140625" style="108"/>
    <col min="7937" max="7937" width="67" style="108" bestFit="1" customWidth="1"/>
    <col min="7938" max="7938" width="18.28515625" style="108" customWidth="1"/>
    <col min="7939" max="7939" width="14.5703125" style="108" customWidth="1"/>
    <col min="7940" max="7940" width="11.42578125" style="108" customWidth="1"/>
    <col min="7941" max="7941" width="18.28515625" style="108" customWidth="1"/>
    <col min="7942" max="7942" width="14.5703125" style="108" customWidth="1"/>
    <col min="7943" max="7943" width="11.28515625" style="108" customWidth="1"/>
    <col min="7944" max="7944" width="18.28515625" style="108" customWidth="1"/>
    <col min="7945" max="7945" width="14.5703125" style="108" customWidth="1"/>
    <col min="7946" max="7946" width="11.28515625" style="108" customWidth="1"/>
    <col min="7947" max="7947" width="18.28515625" style="108" customWidth="1"/>
    <col min="7948" max="7948" width="14.5703125" style="108" customWidth="1"/>
    <col min="7949" max="7949" width="11.42578125" style="108" customWidth="1"/>
    <col min="7950" max="8192" width="9.140625" style="108"/>
    <col min="8193" max="8193" width="67" style="108" bestFit="1" customWidth="1"/>
    <col min="8194" max="8194" width="18.28515625" style="108" customWidth="1"/>
    <col min="8195" max="8195" width="14.5703125" style="108" customWidth="1"/>
    <col min="8196" max="8196" width="11.42578125" style="108" customWidth="1"/>
    <col min="8197" max="8197" width="18.28515625" style="108" customWidth="1"/>
    <col min="8198" max="8198" width="14.5703125" style="108" customWidth="1"/>
    <col min="8199" max="8199" width="11.28515625" style="108" customWidth="1"/>
    <col min="8200" max="8200" width="18.28515625" style="108" customWidth="1"/>
    <col min="8201" max="8201" width="14.5703125" style="108" customWidth="1"/>
    <col min="8202" max="8202" width="11.28515625" style="108" customWidth="1"/>
    <col min="8203" max="8203" width="18.28515625" style="108" customWidth="1"/>
    <col min="8204" max="8204" width="14.5703125" style="108" customWidth="1"/>
    <col min="8205" max="8205" width="11.42578125" style="108" customWidth="1"/>
    <col min="8206" max="8448" width="9.140625" style="108"/>
    <col min="8449" max="8449" width="67" style="108" bestFit="1" customWidth="1"/>
    <col min="8450" max="8450" width="18.28515625" style="108" customWidth="1"/>
    <col min="8451" max="8451" width="14.5703125" style="108" customWidth="1"/>
    <col min="8452" max="8452" width="11.42578125" style="108" customWidth="1"/>
    <col min="8453" max="8453" width="18.28515625" style="108" customWidth="1"/>
    <col min="8454" max="8454" width="14.5703125" style="108" customWidth="1"/>
    <col min="8455" max="8455" width="11.28515625" style="108" customWidth="1"/>
    <col min="8456" max="8456" width="18.28515625" style="108" customWidth="1"/>
    <col min="8457" max="8457" width="14.5703125" style="108" customWidth="1"/>
    <col min="8458" max="8458" width="11.28515625" style="108" customWidth="1"/>
    <col min="8459" max="8459" width="18.28515625" style="108" customWidth="1"/>
    <col min="8460" max="8460" width="14.5703125" style="108" customWidth="1"/>
    <col min="8461" max="8461" width="11.42578125" style="108" customWidth="1"/>
    <col min="8462" max="8704" width="9.140625" style="108"/>
    <col min="8705" max="8705" width="67" style="108" bestFit="1" customWidth="1"/>
    <col min="8706" max="8706" width="18.28515625" style="108" customWidth="1"/>
    <col min="8707" max="8707" width="14.5703125" style="108" customWidth="1"/>
    <col min="8708" max="8708" width="11.42578125" style="108" customWidth="1"/>
    <col min="8709" max="8709" width="18.28515625" style="108" customWidth="1"/>
    <col min="8710" max="8710" width="14.5703125" style="108" customWidth="1"/>
    <col min="8711" max="8711" width="11.28515625" style="108" customWidth="1"/>
    <col min="8712" max="8712" width="18.28515625" style="108" customWidth="1"/>
    <col min="8713" max="8713" width="14.5703125" style="108" customWidth="1"/>
    <col min="8714" max="8714" width="11.28515625" style="108" customWidth="1"/>
    <col min="8715" max="8715" width="18.28515625" style="108" customWidth="1"/>
    <col min="8716" max="8716" width="14.5703125" style="108" customWidth="1"/>
    <col min="8717" max="8717" width="11.42578125" style="108" customWidth="1"/>
    <col min="8718" max="8960" width="9.140625" style="108"/>
    <col min="8961" max="8961" width="67" style="108" bestFit="1" customWidth="1"/>
    <col min="8962" max="8962" width="18.28515625" style="108" customWidth="1"/>
    <col min="8963" max="8963" width="14.5703125" style="108" customWidth="1"/>
    <col min="8964" max="8964" width="11.42578125" style="108" customWidth="1"/>
    <col min="8965" max="8965" width="18.28515625" style="108" customWidth="1"/>
    <col min="8966" max="8966" width="14.5703125" style="108" customWidth="1"/>
    <col min="8967" max="8967" width="11.28515625" style="108" customWidth="1"/>
    <col min="8968" max="8968" width="18.28515625" style="108" customWidth="1"/>
    <col min="8969" max="8969" width="14.5703125" style="108" customWidth="1"/>
    <col min="8970" max="8970" width="11.28515625" style="108" customWidth="1"/>
    <col min="8971" max="8971" width="18.28515625" style="108" customWidth="1"/>
    <col min="8972" max="8972" width="14.5703125" style="108" customWidth="1"/>
    <col min="8973" max="8973" width="11.42578125" style="108" customWidth="1"/>
    <col min="8974" max="9216" width="9.140625" style="108"/>
    <col min="9217" max="9217" width="67" style="108" bestFit="1" customWidth="1"/>
    <col min="9218" max="9218" width="18.28515625" style="108" customWidth="1"/>
    <col min="9219" max="9219" width="14.5703125" style="108" customWidth="1"/>
    <col min="9220" max="9220" width="11.42578125" style="108" customWidth="1"/>
    <col min="9221" max="9221" width="18.28515625" style="108" customWidth="1"/>
    <col min="9222" max="9222" width="14.5703125" style="108" customWidth="1"/>
    <col min="9223" max="9223" width="11.28515625" style="108" customWidth="1"/>
    <col min="9224" max="9224" width="18.28515625" style="108" customWidth="1"/>
    <col min="9225" max="9225" width="14.5703125" style="108" customWidth="1"/>
    <col min="9226" max="9226" width="11.28515625" style="108" customWidth="1"/>
    <col min="9227" max="9227" width="18.28515625" style="108" customWidth="1"/>
    <col min="9228" max="9228" width="14.5703125" style="108" customWidth="1"/>
    <col min="9229" max="9229" width="11.42578125" style="108" customWidth="1"/>
    <col min="9230" max="9472" width="9.140625" style="108"/>
    <col min="9473" max="9473" width="67" style="108" bestFit="1" customWidth="1"/>
    <col min="9474" max="9474" width="18.28515625" style="108" customWidth="1"/>
    <col min="9475" max="9475" width="14.5703125" style="108" customWidth="1"/>
    <col min="9476" max="9476" width="11.42578125" style="108" customWidth="1"/>
    <col min="9477" max="9477" width="18.28515625" style="108" customWidth="1"/>
    <col min="9478" max="9478" width="14.5703125" style="108" customWidth="1"/>
    <col min="9479" max="9479" width="11.28515625" style="108" customWidth="1"/>
    <col min="9480" max="9480" width="18.28515625" style="108" customWidth="1"/>
    <col min="9481" max="9481" width="14.5703125" style="108" customWidth="1"/>
    <col min="9482" max="9482" width="11.28515625" style="108" customWidth="1"/>
    <col min="9483" max="9483" width="18.28515625" style="108" customWidth="1"/>
    <col min="9484" max="9484" width="14.5703125" style="108" customWidth="1"/>
    <col min="9485" max="9485" width="11.42578125" style="108" customWidth="1"/>
    <col min="9486" max="9728" width="9.140625" style="108"/>
    <col min="9729" max="9729" width="67" style="108" bestFit="1" customWidth="1"/>
    <col min="9730" max="9730" width="18.28515625" style="108" customWidth="1"/>
    <col min="9731" max="9731" width="14.5703125" style="108" customWidth="1"/>
    <col min="9732" max="9732" width="11.42578125" style="108" customWidth="1"/>
    <col min="9733" max="9733" width="18.28515625" style="108" customWidth="1"/>
    <col min="9734" max="9734" width="14.5703125" style="108" customWidth="1"/>
    <col min="9735" max="9735" width="11.28515625" style="108" customWidth="1"/>
    <col min="9736" max="9736" width="18.28515625" style="108" customWidth="1"/>
    <col min="9737" max="9737" width="14.5703125" style="108" customWidth="1"/>
    <col min="9738" max="9738" width="11.28515625" style="108" customWidth="1"/>
    <col min="9739" max="9739" width="18.28515625" style="108" customWidth="1"/>
    <col min="9740" max="9740" width="14.5703125" style="108" customWidth="1"/>
    <col min="9741" max="9741" width="11.42578125" style="108" customWidth="1"/>
    <col min="9742" max="9984" width="9.140625" style="108"/>
    <col min="9985" max="9985" width="67" style="108" bestFit="1" customWidth="1"/>
    <col min="9986" max="9986" width="18.28515625" style="108" customWidth="1"/>
    <col min="9987" max="9987" width="14.5703125" style="108" customWidth="1"/>
    <col min="9988" max="9988" width="11.42578125" style="108" customWidth="1"/>
    <col min="9989" max="9989" width="18.28515625" style="108" customWidth="1"/>
    <col min="9990" max="9990" width="14.5703125" style="108" customWidth="1"/>
    <col min="9991" max="9991" width="11.28515625" style="108" customWidth="1"/>
    <col min="9992" max="9992" width="18.28515625" style="108" customWidth="1"/>
    <col min="9993" max="9993" width="14.5703125" style="108" customWidth="1"/>
    <col min="9994" max="9994" width="11.28515625" style="108" customWidth="1"/>
    <col min="9995" max="9995" width="18.28515625" style="108" customWidth="1"/>
    <col min="9996" max="9996" width="14.5703125" style="108" customWidth="1"/>
    <col min="9997" max="9997" width="11.42578125" style="108" customWidth="1"/>
    <col min="9998" max="10240" width="9.140625" style="108"/>
    <col min="10241" max="10241" width="67" style="108" bestFit="1" customWidth="1"/>
    <col min="10242" max="10242" width="18.28515625" style="108" customWidth="1"/>
    <col min="10243" max="10243" width="14.5703125" style="108" customWidth="1"/>
    <col min="10244" max="10244" width="11.42578125" style="108" customWidth="1"/>
    <col min="10245" max="10245" width="18.28515625" style="108" customWidth="1"/>
    <col min="10246" max="10246" width="14.5703125" style="108" customWidth="1"/>
    <col min="10247" max="10247" width="11.28515625" style="108" customWidth="1"/>
    <col min="10248" max="10248" width="18.28515625" style="108" customWidth="1"/>
    <col min="10249" max="10249" width="14.5703125" style="108" customWidth="1"/>
    <col min="10250" max="10250" width="11.28515625" style="108" customWidth="1"/>
    <col min="10251" max="10251" width="18.28515625" style="108" customWidth="1"/>
    <col min="10252" max="10252" width="14.5703125" style="108" customWidth="1"/>
    <col min="10253" max="10253" width="11.42578125" style="108" customWidth="1"/>
    <col min="10254" max="10496" width="9.140625" style="108"/>
    <col min="10497" max="10497" width="67" style="108" bestFit="1" customWidth="1"/>
    <col min="10498" max="10498" width="18.28515625" style="108" customWidth="1"/>
    <col min="10499" max="10499" width="14.5703125" style="108" customWidth="1"/>
    <col min="10500" max="10500" width="11.42578125" style="108" customWidth="1"/>
    <col min="10501" max="10501" width="18.28515625" style="108" customWidth="1"/>
    <col min="10502" max="10502" width="14.5703125" style="108" customWidth="1"/>
    <col min="10503" max="10503" width="11.28515625" style="108" customWidth="1"/>
    <col min="10504" max="10504" width="18.28515625" style="108" customWidth="1"/>
    <col min="10505" max="10505" width="14.5703125" style="108" customWidth="1"/>
    <col min="10506" max="10506" width="11.28515625" style="108" customWidth="1"/>
    <col min="10507" max="10507" width="18.28515625" style="108" customWidth="1"/>
    <col min="10508" max="10508" width="14.5703125" style="108" customWidth="1"/>
    <col min="10509" max="10509" width="11.42578125" style="108" customWidth="1"/>
    <col min="10510" max="10752" width="9.140625" style="108"/>
    <col min="10753" max="10753" width="67" style="108" bestFit="1" customWidth="1"/>
    <col min="10754" max="10754" width="18.28515625" style="108" customWidth="1"/>
    <col min="10755" max="10755" width="14.5703125" style="108" customWidth="1"/>
    <col min="10756" max="10756" width="11.42578125" style="108" customWidth="1"/>
    <col min="10757" max="10757" width="18.28515625" style="108" customWidth="1"/>
    <col min="10758" max="10758" width="14.5703125" style="108" customWidth="1"/>
    <col min="10759" max="10759" width="11.28515625" style="108" customWidth="1"/>
    <col min="10760" max="10760" width="18.28515625" style="108" customWidth="1"/>
    <col min="10761" max="10761" width="14.5703125" style="108" customWidth="1"/>
    <col min="10762" max="10762" width="11.28515625" style="108" customWidth="1"/>
    <col min="10763" max="10763" width="18.28515625" style="108" customWidth="1"/>
    <col min="10764" max="10764" width="14.5703125" style="108" customWidth="1"/>
    <col min="10765" max="10765" width="11.42578125" style="108" customWidth="1"/>
    <col min="10766" max="11008" width="9.140625" style="108"/>
    <col min="11009" max="11009" width="67" style="108" bestFit="1" customWidth="1"/>
    <col min="11010" max="11010" width="18.28515625" style="108" customWidth="1"/>
    <col min="11011" max="11011" width="14.5703125" style="108" customWidth="1"/>
    <col min="11012" max="11012" width="11.42578125" style="108" customWidth="1"/>
    <col min="11013" max="11013" width="18.28515625" style="108" customWidth="1"/>
    <col min="11014" max="11014" width="14.5703125" style="108" customWidth="1"/>
    <col min="11015" max="11015" width="11.28515625" style="108" customWidth="1"/>
    <col min="11016" max="11016" width="18.28515625" style="108" customWidth="1"/>
    <col min="11017" max="11017" width="14.5703125" style="108" customWidth="1"/>
    <col min="11018" max="11018" width="11.28515625" style="108" customWidth="1"/>
    <col min="11019" max="11019" width="18.28515625" style="108" customWidth="1"/>
    <col min="11020" max="11020" width="14.5703125" style="108" customWidth="1"/>
    <col min="11021" max="11021" width="11.42578125" style="108" customWidth="1"/>
    <col min="11022" max="11264" width="9.140625" style="108"/>
    <col min="11265" max="11265" width="67" style="108" bestFit="1" customWidth="1"/>
    <col min="11266" max="11266" width="18.28515625" style="108" customWidth="1"/>
    <col min="11267" max="11267" width="14.5703125" style="108" customWidth="1"/>
    <col min="11268" max="11268" width="11.42578125" style="108" customWidth="1"/>
    <col min="11269" max="11269" width="18.28515625" style="108" customWidth="1"/>
    <col min="11270" max="11270" width="14.5703125" style="108" customWidth="1"/>
    <col min="11271" max="11271" width="11.28515625" style="108" customWidth="1"/>
    <col min="11272" max="11272" width="18.28515625" style="108" customWidth="1"/>
    <col min="11273" max="11273" width="14.5703125" style="108" customWidth="1"/>
    <col min="11274" max="11274" width="11.28515625" style="108" customWidth="1"/>
    <col min="11275" max="11275" width="18.28515625" style="108" customWidth="1"/>
    <col min="11276" max="11276" width="14.5703125" style="108" customWidth="1"/>
    <col min="11277" max="11277" width="11.42578125" style="108" customWidth="1"/>
    <col min="11278" max="11520" width="9.140625" style="108"/>
    <col min="11521" max="11521" width="67" style="108" bestFit="1" customWidth="1"/>
    <col min="11522" max="11522" width="18.28515625" style="108" customWidth="1"/>
    <col min="11523" max="11523" width="14.5703125" style="108" customWidth="1"/>
    <col min="11524" max="11524" width="11.42578125" style="108" customWidth="1"/>
    <col min="11525" max="11525" width="18.28515625" style="108" customWidth="1"/>
    <col min="11526" max="11526" width="14.5703125" style="108" customWidth="1"/>
    <col min="11527" max="11527" width="11.28515625" style="108" customWidth="1"/>
    <col min="11528" max="11528" width="18.28515625" style="108" customWidth="1"/>
    <col min="11529" max="11529" width="14.5703125" style="108" customWidth="1"/>
    <col min="11530" max="11530" width="11.28515625" style="108" customWidth="1"/>
    <col min="11531" max="11531" width="18.28515625" style="108" customWidth="1"/>
    <col min="11532" max="11532" width="14.5703125" style="108" customWidth="1"/>
    <col min="11533" max="11533" width="11.42578125" style="108" customWidth="1"/>
    <col min="11534" max="11776" width="9.140625" style="108"/>
    <col min="11777" max="11777" width="67" style="108" bestFit="1" customWidth="1"/>
    <col min="11778" max="11778" width="18.28515625" style="108" customWidth="1"/>
    <col min="11779" max="11779" width="14.5703125" style="108" customWidth="1"/>
    <col min="11780" max="11780" width="11.42578125" style="108" customWidth="1"/>
    <col min="11781" max="11781" width="18.28515625" style="108" customWidth="1"/>
    <col min="11782" max="11782" width="14.5703125" style="108" customWidth="1"/>
    <col min="11783" max="11783" width="11.28515625" style="108" customWidth="1"/>
    <col min="11784" max="11784" width="18.28515625" style="108" customWidth="1"/>
    <col min="11785" max="11785" width="14.5703125" style="108" customWidth="1"/>
    <col min="11786" max="11786" width="11.28515625" style="108" customWidth="1"/>
    <col min="11787" max="11787" width="18.28515625" style="108" customWidth="1"/>
    <col min="11788" max="11788" width="14.5703125" style="108" customWidth="1"/>
    <col min="11789" max="11789" width="11.42578125" style="108" customWidth="1"/>
    <col min="11790" max="12032" width="9.140625" style="108"/>
    <col min="12033" max="12033" width="67" style="108" bestFit="1" customWidth="1"/>
    <col min="12034" max="12034" width="18.28515625" style="108" customWidth="1"/>
    <col min="12035" max="12035" width="14.5703125" style="108" customWidth="1"/>
    <col min="12036" max="12036" width="11.42578125" style="108" customWidth="1"/>
    <col min="12037" max="12037" width="18.28515625" style="108" customWidth="1"/>
    <col min="12038" max="12038" width="14.5703125" style="108" customWidth="1"/>
    <col min="12039" max="12039" width="11.28515625" style="108" customWidth="1"/>
    <col min="12040" max="12040" width="18.28515625" style="108" customWidth="1"/>
    <col min="12041" max="12041" width="14.5703125" style="108" customWidth="1"/>
    <col min="12042" max="12042" width="11.28515625" style="108" customWidth="1"/>
    <col min="12043" max="12043" width="18.28515625" style="108" customWidth="1"/>
    <col min="12044" max="12044" width="14.5703125" style="108" customWidth="1"/>
    <col min="12045" max="12045" width="11.42578125" style="108" customWidth="1"/>
    <col min="12046" max="12288" width="9.140625" style="108"/>
    <col min="12289" max="12289" width="67" style="108" bestFit="1" customWidth="1"/>
    <col min="12290" max="12290" width="18.28515625" style="108" customWidth="1"/>
    <col min="12291" max="12291" width="14.5703125" style="108" customWidth="1"/>
    <col min="12292" max="12292" width="11.42578125" style="108" customWidth="1"/>
    <col min="12293" max="12293" width="18.28515625" style="108" customWidth="1"/>
    <col min="12294" max="12294" width="14.5703125" style="108" customWidth="1"/>
    <col min="12295" max="12295" width="11.28515625" style="108" customWidth="1"/>
    <col min="12296" max="12296" width="18.28515625" style="108" customWidth="1"/>
    <col min="12297" max="12297" width="14.5703125" style="108" customWidth="1"/>
    <col min="12298" max="12298" width="11.28515625" style="108" customWidth="1"/>
    <col min="12299" max="12299" width="18.28515625" style="108" customWidth="1"/>
    <col min="12300" max="12300" width="14.5703125" style="108" customWidth="1"/>
    <col min="12301" max="12301" width="11.42578125" style="108" customWidth="1"/>
    <col min="12302" max="12544" width="9.140625" style="108"/>
    <col min="12545" max="12545" width="67" style="108" bestFit="1" customWidth="1"/>
    <col min="12546" max="12546" width="18.28515625" style="108" customWidth="1"/>
    <col min="12547" max="12547" width="14.5703125" style="108" customWidth="1"/>
    <col min="12548" max="12548" width="11.42578125" style="108" customWidth="1"/>
    <col min="12549" max="12549" width="18.28515625" style="108" customWidth="1"/>
    <col min="12550" max="12550" width="14.5703125" style="108" customWidth="1"/>
    <col min="12551" max="12551" width="11.28515625" style="108" customWidth="1"/>
    <col min="12552" max="12552" width="18.28515625" style="108" customWidth="1"/>
    <col min="12553" max="12553" width="14.5703125" style="108" customWidth="1"/>
    <col min="12554" max="12554" width="11.28515625" style="108" customWidth="1"/>
    <col min="12555" max="12555" width="18.28515625" style="108" customWidth="1"/>
    <col min="12556" max="12556" width="14.5703125" style="108" customWidth="1"/>
    <col min="12557" max="12557" width="11.42578125" style="108" customWidth="1"/>
    <col min="12558" max="12800" width="9.140625" style="108"/>
    <col min="12801" max="12801" width="67" style="108" bestFit="1" customWidth="1"/>
    <col min="12802" max="12802" width="18.28515625" style="108" customWidth="1"/>
    <col min="12803" max="12803" width="14.5703125" style="108" customWidth="1"/>
    <col min="12804" max="12804" width="11.42578125" style="108" customWidth="1"/>
    <col min="12805" max="12805" width="18.28515625" style="108" customWidth="1"/>
    <col min="12806" max="12806" width="14.5703125" style="108" customWidth="1"/>
    <col min="12807" max="12807" width="11.28515625" style="108" customWidth="1"/>
    <col min="12808" max="12808" width="18.28515625" style="108" customWidth="1"/>
    <col min="12809" max="12809" width="14.5703125" style="108" customWidth="1"/>
    <col min="12810" max="12810" width="11.28515625" style="108" customWidth="1"/>
    <col min="12811" max="12811" width="18.28515625" style="108" customWidth="1"/>
    <col min="12812" max="12812" width="14.5703125" style="108" customWidth="1"/>
    <col min="12813" max="12813" width="11.42578125" style="108" customWidth="1"/>
    <col min="12814" max="13056" width="9.140625" style="108"/>
    <col min="13057" max="13057" width="67" style="108" bestFit="1" customWidth="1"/>
    <col min="13058" max="13058" width="18.28515625" style="108" customWidth="1"/>
    <col min="13059" max="13059" width="14.5703125" style="108" customWidth="1"/>
    <col min="13060" max="13060" width="11.42578125" style="108" customWidth="1"/>
    <col min="13061" max="13061" width="18.28515625" style="108" customWidth="1"/>
    <col min="13062" max="13062" width="14.5703125" style="108" customWidth="1"/>
    <col min="13063" max="13063" width="11.28515625" style="108" customWidth="1"/>
    <col min="13064" max="13064" width="18.28515625" style="108" customWidth="1"/>
    <col min="13065" max="13065" width="14.5703125" style="108" customWidth="1"/>
    <col min="13066" max="13066" width="11.28515625" style="108" customWidth="1"/>
    <col min="13067" max="13067" width="18.28515625" style="108" customWidth="1"/>
    <col min="13068" max="13068" width="14.5703125" style="108" customWidth="1"/>
    <col min="13069" max="13069" width="11.42578125" style="108" customWidth="1"/>
    <col min="13070" max="13312" width="9.140625" style="108"/>
    <col min="13313" max="13313" width="67" style="108" bestFit="1" customWidth="1"/>
    <col min="13314" max="13314" width="18.28515625" style="108" customWidth="1"/>
    <col min="13315" max="13315" width="14.5703125" style="108" customWidth="1"/>
    <col min="13316" max="13316" width="11.42578125" style="108" customWidth="1"/>
    <col min="13317" max="13317" width="18.28515625" style="108" customWidth="1"/>
    <col min="13318" max="13318" width="14.5703125" style="108" customWidth="1"/>
    <col min="13319" max="13319" width="11.28515625" style="108" customWidth="1"/>
    <col min="13320" max="13320" width="18.28515625" style="108" customWidth="1"/>
    <col min="13321" max="13321" width="14.5703125" style="108" customWidth="1"/>
    <col min="13322" max="13322" width="11.28515625" style="108" customWidth="1"/>
    <col min="13323" max="13323" width="18.28515625" style="108" customWidth="1"/>
    <col min="13324" max="13324" width="14.5703125" style="108" customWidth="1"/>
    <col min="13325" max="13325" width="11.42578125" style="108" customWidth="1"/>
    <col min="13326" max="13568" width="9.140625" style="108"/>
    <col min="13569" max="13569" width="67" style="108" bestFit="1" customWidth="1"/>
    <col min="13570" max="13570" width="18.28515625" style="108" customWidth="1"/>
    <col min="13571" max="13571" width="14.5703125" style="108" customWidth="1"/>
    <col min="13572" max="13572" width="11.42578125" style="108" customWidth="1"/>
    <col min="13573" max="13573" width="18.28515625" style="108" customWidth="1"/>
    <col min="13574" max="13574" width="14.5703125" style="108" customWidth="1"/>
    <col min="13575" max="13575" width="11.28515625" style="108" customWidth="1"/>
    <col min="13576" max="13576" width="18.28515625" style="108" customWidth="1"/>
    <col min="13577" max="13577" width="14.5703125" style="108" customWidth="1"/>
    <col min="13578" max="13578" width="11.28515625" style="108" customWidth="1"/>
    <col min="13579" max="13579" width="18.28515625" style="108" customWidth="1"/>
    <col min="13580" max="13580" width="14.5703125" style="108" customWidth="1"/>
    <col min="13581" max="13581" width="11.42578125" style="108" customWidth="1"/>
    <col min="13582" max="13824" width="9.140625" style="108"/>
    <col min="13825" max="13825" width="67" style="108" bestFit="1" customWidth="1"/>
    <col min="13826" max="13826" width="18.28515625" style="108" customWidth="1"/>
    <col min="13827" max="13827" width="14.5703125" style="108" customWidth="1"/>
    <col min="13828" max="13828" width="11.42578125" style="108" customWidth="1"/>
    <col min="13829" max="13829" width="18.28515625" style="108" customWidth="1"/>
    <col min="13830" max="13830" width="14.5703125" style="108" customWidth="1"/>
    <col min="13831" max="13831" width="11.28515625" style="108" customWidth="1"/>
    <col min="13832" max="13832" width="18.28515625" style="108" customWidth="1"/>
    <col min="13833" max="13833" width="14.5703125" style="108" customWidth="1"/>
    <col min="13834" max="13834" width="11.28515625" style="108" customWidth="1"/>
    <col min="13835" max="13835" width="18.28515625" style="108" customWidth="1"/>
    <col min="13836" max="13836" width="14.5703125" style="108" customWidth="1"/>
    <col min="13837" max="13837" width="11.42578125" style="108" customWidth="1"/>
    <col min="13838" max="14080" width="9.140625" style="108"/>
    <col min="14081" max="14081" width="67" style="108" bestFit="1" customWidth="1"/>
    <col min="14082" max="14082" width="18.28515625" style="108" customWidth="1"/>
    <col min="14083" max="14083" width="14.5703125" style="108" customWidth="1"/>
    <col min="14084" max="14084" width="11.42578125" style="108" customWidth="1"/>
    <col min="14085" max="14085" width="18.28515625" style="108" customWidth="1"/>
    <col min="14086" max="14086" width="14.5703125" style="108" customWidth="1"/>
    <col min="14087" max="14087" width="11.28515625" style="108" customWidth="1"/>
    <col min="14088" max="14088" width="18.28515625" style="108" customWidth="1"/>
    <col min="14089" max="14089" width="14.5703125" style="108" customWidth="1"/>
    <col min="14090" max="14090" width="11.28515625" style="108" customWidth="1"/>
    <col min="14091" max="14091" width="18.28515625" style="108" customWidth="1"/>
    <col min="14092" max="14092" width="14.5703125" style="108" customWidth="1"/>
    <col min="14093" max="14093" width="11.42578125" style="108" customWidth="1"/>
    <col min="14094" max="14336" width="9.140625" style="108"/>
    <col min="14337" max="14337" width="67" style="108" bestFit="1" customWidth="1"/>
    <col min="14338" max="14338" width="18.28515625" style="108" customWidth="1"/>
    <col min="14339" max="14339" width="14.5703125" style="108" customWidth="1"/>
    <col min="14340" max="14340" width="11.42578125" style="108" customWidth="1"/>
    <col min="14341" max="14341" width="18.28515625" style="108" customWidth="1"/>
    <col min="14342" max="14342" width="14.5703125" style="108" customWidth="1"/>
    <col min="14343" max="14343" width="11.28515625" style="108" customWidth="1"/>
    <col min="14344" max="14344" width="18.28515625" style="108" customWidth="1"/>
    <col min="14345" max="14345" width="14.5703125" style="108" customWidth="1"/>
    <col min="14346" max="14346" width="11.28515625" style="108" customWidth="1"/>
    <col min="14347" max="14347" width="18.28515625" style="108" customWidth="1"/>
    <col min="14348" max="14348" width="14.5703125" style="108" customWidth="1"/>
    <col min="14349" max="14349" width="11.42578125" style="108" customWidth="1"/>
    <col min="14350" max="14592" width="9.140625" style="108"/>
    <col min="14593" max="14593" width="67" style="108" bestFit="1" customWidth="1"/>
    <col min="14594" max="14594" width="18.28515625" style="108" customWidth="1"/>
    <col min="14595" max="14595" width="14.5703125" style="108" customWidth="1"/>
    <col min="14596" max="14596" width="11.42578125" style="108" customWidth="1"/>
    <col min="14597" max="14597" width="18.28515625" style="108" customWidth="1"/>
    <col min="14598" max="14598" width="14.5703125" style="108" customWidth="1"/>
    <col min="14599" max="14599" width="11.28515625" style="108" customWidth="1"/>
    <col min="14600" max="14600" width="18.28515625" style="108" customWidth="1"/>
    <col min="14601" max="14601" width="14.5703125" style="108" customWidth="1"/>
    <col min="14602" max="14602" width="11.28515625" style="108" customWidth="1"/>
    <col min="14603" max="14603" width="18.28515625" style="108" customWidth="1"/>
    <col min="14604" max="14604" width="14.5703125" style="108" customWidth="1"/>
    <col min="14605" max="14605" width="11.42578125" style="108" customWidth="1"/>
    <col min="14606" max="14848" width="9.140625" style="108"/>
    <col min="14849" max="14849" width="67" style="108" bestFit="1" customWidth="1"/>
    <col min="14850" max="14850" width="18.28515625" style="108" customWidth="1"/>
    <col min="14851" max="14851" width="14.5703125" style="108" customWidth="1"/>
    <col min="14852" max="14852" width="11.42578125" style="108" customWidth="1"/>
    <col min="14853" max="14853" width="18.28515625" style="108" customWidth="1"/>
    <col min="14854" max="14854" width="14.5703125" style="108" customWidth="1"/>
    <col min="14855" max="14855" width="11.28515625" style="108" customWidth="1"/>
    <col min="14856" max="14856" width="18.28515625" style="108" customWidth="1"/>
    <col min="14857" max="14857" width="14.5703125" style="108" customWidth="1"/>
    <col min="14858" max="14858" width="11.28515625" style="108" customWidth="1"/>
    <col min="14859" max="14859" width="18.28515625" style="108" customWidth="1"/>
    <col min="14860" max="14860" width="14.5703125" style="108" customWidth="1"/>
    <col min="14861" max="14861" width="11.42578125" style="108" customWidth="1"/>
    <col min="14862" max="15104" width="9.140625" style="108"/>
    <col min="15105" max="15105" width="67" style="108" bestFit="1" customWidth="1"/>
    <col min="15106" max="15106" width="18.28515625" style="108" customWidth="1"/>
    <col min="15107" max="15107" width="14.5703125" style="108" customWidth="1"/>
    <col min="15108" max="15108" width="11.42578125" style="108" customWidth="1"/>
    <col min="15109" max="15109" width="18.28515625" style="108" customWidth="1"/>
    <col min="15110" max="15110" width="14.5703125" style="108" customWidth="1"/>
    <col min="15111" max="15111" width="11.28515625" style="108" customWidth="1"/>
    <col min="15112" max="15112" width="18.28515625" style="108" customWidth="1"/>
    <col min="15113" max="15113" width="14.5703125" style="108" customWidth="1"/>
    <col min="15114" max="15114" width="11.28515625" style="108" customWidth="1"/>
    <col min="15115" max="15115" width="18.28515625" style="108" customWidth="1"/>
    <col min="15116" max="15116" width="14.5703125" style="108" customWidth="1"/>
    <col min="15117" max="15117" width="11.42578125" style="108" customWidth="1"/>
    <col min="15118" max="15360" width="9.140625" style="108"/>
    <col min="15361" max="15361" width="67" style="108" bestFit="1" customWidth="1"/>
    <col min="15362" max="15362" width="18.28515625" style="108" customWidth="1"/>
    <col min="15363" max="15363" width="14.5703125" style="108" customWidth="1"/>
    <col min="15364" max="15364" width="11.42578125" style="108" customWidth="1"/>
    <col min="15365" max="15365" width="18.28515625" style="108" customWidth="1"/>
    <col min="15366" max="15366" width="14.5703125" style="108" customWidth="1"/>
    <col min="15367" max="15367" width="11.28515625" style="108" customWidth="1"/>
    <col min="15368" max="15368" width="18.28515625" style="108" customWidth="1"/>
    <col min="15369" max="15369" width="14.5703125" style="108" customWidth="1"/>
    <col min="15370" max="15370" width="11.28515625" style="108" customWidth="1"/>
    <col min="15371" max="15371" width="18.28515625" style="108" customWidth="1"/>
    <col min="15372" max="15372" width="14.5703125" style="108" customWidth="1"/>
    <col min="15373" max="15373" width="11.42578125" style="108" customWidth="1"/>
    <col min="15374" max="15616" width="9.140625" style="108"/>
    <col min="15617" max="15617" width="67" style="108" bestFit="1" customWidth="1"/>
    <col min="15618" max="15618" width="18.28515625" style="108" customWidth="1"/>
    <col min="15619" max="15619" width="14.5703125" style="108" customWidth="1"/>
    <col min="15620" max="15620" width="11.42578125" style="108" customWidth="1"/>
    <col min="15621" max="15621" width="18.28515625" style="108" customWidth="1"/>
    <col min="15622" max="15622" width="14.5703125" style="108" customWidth="1"/>
    <col min="15623" max="15623" width="11.28515625" style="108" customWidth="1"/>
    <col min="15624" max="15624" width="18.28515625" style="108" customWidth="1"/>
    <col min="15625" max="15625" width="14.5703125" style="108" customWidth="1"/>
    <col min="15626" max="15626" width="11.28515625" style="108" customWidth="1"/>
    <col min="15627" max="15627" width="18.28515625" style="108" customWidth="1"/>
    <col min="15628" max="15628" width="14.5703125" style="108" customWidth="1"/>
    <col min="15629" max="15629" width="11.42578125" style="108" customWidth="1"/>
    <col min="15630" max="15872" width="9.140625" style="108"/>
    <col min="15873" max="15873" width="67" style="108" bestFit="1" customWidth="1"/>
    <col min="15874" max="15874" width="18.28515625" style="108" customWidth="1"/>
    <col min="15875" max="15875" width="14.5703125" style="108" customWidth="1"/>
    <col min="15876" max="15876" width="11.42578125" style="108" customWidth="1"/>
    <col min="15877" max="15877" width="18.28515625" style="108" customWidth="1"/>
    <col min="15878" max="15878" width="14.5703125" style="108" customWidth="1"/>
    <col min="15879" max="15879" width="11.28515625" style="108" customWidth="1"/>
    <col min="15880" max="15880" width="18.28515625" style="108" customWidth="1"/>
    <col min="15881" max="15881" width="14.5703125" style="108" customWidth="1"/>
    <col min="15882" max="15882" width="11.28515625" style="108" customWidth="1"/>
    <col min="15883" max="15883" width="18.28515625" style="108" customWidth="1"/>
    <col min="15884" max="15884" width="14.5703125" style="108" customWidth="1"/>
    <col min="15885" max="15885" width="11.42578125" style="108" customWidth="1"/>
    <col min="15886" max="16128" width="9.140625" style="108"/>
    <col min="16129" max="16129" width="67" style="108" bestFit="1" customWidth="1"/>
    <col min="16130" max="16130" width="18.28515625" style="108" customWidth="1"/>
    <col min="16131" max="16131" width="14.5703125" style="108" customWidth="1"/>
    <col min="16132" max="16132" width="11.42578125" style="108" customWidth="1"/>
    <col min="16133" max="16133" width="18.28515625" style="108" customWidth="1"/>
    <col min="16134" max="16134" width="14.5703125" style="108" customWidth="1"/>
    <col min="16135" max="16135" width="11.28515625" style="108" customWidth="1"/>
    <col min="16136" max="16136" width="18.28515625" style="108" customWidth="1"/>
    <col min="16137" max="16137" width="14.5703125" style="108" customWidth="1"/>
    <col min="16138" max="16138" width="11.28515625" style="108" customWidth="1"/>
    <col min="16139" max="16139" width="18.28515625" style="108" customWidth="1"/>
    <col min="16140" max="16140" width="14.5703125" style="108" customWidth="1"/>
    <col min="16141" max="16141" width="11.42578125" style="108" customWidth="1"/>
    <col min="16142" max="16384" width="9.140625" style="108"/>
  </cols>
  <sheetData>
    <row r="1" spans="1:13" x14ac:dyDescent="0.3">
      <c r="A1" s="4294"/>
      <c r="B1" s="4294"/>
      <c r="C1" s="4294"/>
      <c r="D1" s="4294"/>
      <c r="E1" s="4294"/>
      <c r="F1" s="4294"/>
      <c r="G1" s="4294"/>
      <c r="H1" s="4294"/>
      <c r="I1" s="4294"/>
      <c r="J1" s="4294"/>
      <c r="K1" s="4294"/>
      <c r="L1" s="4294"/>
      <c r="M1" s="4294"/>
    </row>
    <row r="2" spans="1:13" ht="20.25" customHeight="1" x14ac:dyDescent="0.3">
      <c r="A2" s="4297" t="s">
        <v>282</v>
      </c>
      <c r="B2" s="4297"/>
      <c r="C2" s="4297"/>
      <c r="D2" s="4297"/>
      <c r="E2" s="4297"/>
      <c r="F2" s="4297"/>
      <c r="G2" s="4297"/>
      <c r="H2" s="4297"/>
      <c r="I2" s="4297"/>
      <c r="J2" s="4297"/>
      <c r="K2" s="4297"/>
      <c r="L2" s="4297"/>
      <c r="M2" s="4297"/>
    </row>
    <row r="3" spans="1:13" ht="20.25" customHeight="1" x14ac:dyDescent="0.3">
      <c r="A3" s="4297" t="s">
        <v>375</v>
      </c>
      <c r="B3" s="4297"/>
      <c r="C3" s="4297"/>
      <c r="D3" s="4297"/>
      <c r="E3" s="4297"/>
      <c r="F3" s="4297"/>
      <c r="G3" s="4297"/>
      <c r="H3" s="4297"/>
      <c r="I3" s="4297"/>
      <c r="J3" s="4297"/>
      <c r="K3" s="4297"/>
      <c r="L3" s="4297"/>
      <c r="M3" s="4297"/>
    </row>
    <row r="4" spans="1:13" ht="3" customHeight="1" thickBot="1" x14ac:dyDescent="0.35">
      <c r="A4" s="4296"/>
      <c r="B4" s="4296"/>
      <c r="C4" s="4296"/>
      <c r="D4" s="4296"/>
      <c r="E4" s="4296"/>
      <c r="F4" s="4296"/>
      <c r="G4" s="4296"/>
      <c r="H4" s="4296"/>
      <c r="I4" s="4296"/>
      <c r="J4" s="4296"/>
      <c r="K4" s="4296"/>
      <c r="L4" s="4296"/>
      <c r="M4" s="4296"/>
    </row>
    <row r="5" spans="1:13" ht="34.5" customHeight="1" x14ac:dyDescent="0.3">
      <c r="A5" s="2207" t="s">
        <v>283</v>
      </c>
      <c r="B5" s="4288" t="s">
        <v>19</v>
      </c>
      <c r="C5" s="4289"/>
      <c r="D5" s="4290"/>
      <c r="E5" s="4288" t="s">
        <v>20</v>
      </c>
      <c r="F5" s="4289"/>
      <c r="G5" s="4290"/>
      <c r="H5" s="4288" t="s">
        <v>29</v>
      </c>
      <c r="I5" s="4289"/>
      <c r="J5" s="4290"/>
      <c r="K5" s="4291" t="s">
        <v>21</v>
      </c>
      <c r="L5" s="4292"/>
      <c r="M5" s="4293"/>
    </row>
    <row r="6" spans="1:13" ht="76.5" customHeight="1" thickBot="1" x14ac:dyDescent="0.35">
      <c r="A6" s="2208"/>
      <c r="B6" s="2336" t="s">
        <v>26</v>
      </c>
      <c r="C6" s="2337" t="s">
        <v>27</v>
      </c>
      <c r="D6" s="2338" t="s">
        <v>4</v>
      </c>
      <c r="E6" s="2336" t="s">
        <v>26</v>
      </c>
      <c r="F6" s="2337" t="s">
        <v>27</v>
      </c>
      <c r="G6" s="2338" t="s">
        <v>4</v>
      </c>
      <c r="H6" s="2369" t="s">
        <v>26</v>
      </c>
      <c r="I6" s="2370" t="s">
        <v>27</v>
      </c>
      <c r="J6" s="2371" t="s">
        <v>4</v>
      </c>
      <c r="K6" s="2372" t="s">
        <v>26</v>
      </c>
      <c r="L6" s="2337" t="s">
        <v>27</v>
      </c>
      <c r="M6" s="2211" t="s">
        <v>4</v>
      </c>
    </row>
    <row r="7" spans="1:13" ht="19.5" x14ac:dyDescent="0.3">
      <c r="A7" s="2215" t="s">
        <v>22</v>
      </c>
      <c r="B7" s="2216"/>
      <c r="C7" s="2217"/>
      <c r="D7" s="2218"/>
      <c r="E7" s="2216"/>
      <c r="F7" s="2217"/>
      <c r="G7" s="2218"/>
      <c r="H7" s="2216"/>
      <c r="I7" s="2217"/>
      <c r="J7" s="2218"/>
      <c r="K7" s="2220"/>
      <c r="L7" s="2221"/>
      <c r="M7" s="2222"/>
    </row>
    <row r="8" spans="1:13" ht="29.25" customHeight="1" x14ac:dyDescent="0.3">
      <c r="A8" s="2223" t="s">
        <v>88</v>
      </c>
      <c r="B8" s="2224">
        <v>10</v>
      </c>
      <c r="C8" s="2225">
        <v>5</v>
      </c>
      <c r="D8" s="2226">
        <v>15</v>
      </c>
      <c r="E8" s="2224">
        <v>0</v>
      </c>
      <c r="F8" s="2225">
        <v>0</v>
      </c>
      <c r="G8" s="2226">
        <v>0</v>
      </c>
      <c r="H8" s="2224">
        <v>0</v>
      </c>
      <c r="I8" s="2225">
        <v>0</v>
      </c>
      <c r="J8" s="2226">
        <f>SUM(H8:I8)</f>
        <v>0</v>
      </c>
      <c r="K8" s="2228">
        <f t="shared" ref="K8:L11" si="0">SUM(B8+E8+H8)</f>
        <v>10</v>
      </c>
      <c r="L8" s="2229">
        <f t="shared" si="0"/>
        <v>5</v>
      </c>
      <c r="M8" s="2230">
        <f>SUM(K8:L8)</f>
        <v>15</v>
      </c>
    </row>
    <row r="9" spans="1:13" ht="34.5" customHeight="1" x14ac:dyDescent="0.3">
      <c r="A9" s="2231" t="s">
        <v>93</v>
      </c>
      <c r="B9" s="2224">
        <v>0</v>
      </c>
      <c r="C9" s="2225">
        <v>0</v>
      </c>
      <c r="D9" s="2226">
        <v>0</v>
      </c>
      <c r="E9" s="2224">
        <v>7</v>
      </c>
      <c r="F9" s="2225">
        <v>4</v>
      </c>
      <c r="G9" s="2226">
        <v>11</v>
      </c>
      <c r="H9" s="2224">
        <v>0</v>
      </c>
      <c r="I9" s="2225">
        <v>0</v>
      </c>
      <c r="J9" s="2226">
        <v>0</v>
      </c>
      <c r="K9" s="2228">
        <f t="shared" si="0"/>
        <v>7</v>
      </c>
      <c r="L9" s="2229">
        <f t="shared" si="0"/>
        <v>4</v>
      </c>
      <c r="M9" s="2230">
        <f>SUM(K9:L9)</f>
        <v>11</v>
      </c>
    </row>
    <row r="10" spans="1:13" ht="31.5" customHeight="1" x14ac:dyDescent="0.3">
      <c r="A10" s="2223" t="s">
        <v>91</v>
      </c>
      <c r="B10" s="2342">
        <v>1</v>
      </c>
      <c r="C10" s="2343">
        <v>0</v>
      </c>
      <c r="D10" s="2341">
        <v>1</v>
      </c>
      <c r="E10" s="2224">
        <v>6</v>
      </c>
      <c r="F10" s="2225">
        <v>0</v>
      </c>
      <c r="G10" s="2226">
        <v>6</v>
      </c>
      <c r="H10" s="2224">
        <v>0</v>
      </c>
      <c r="I10" s="2225">
        <v>0</v>
      </c>
      <c r="J10" s="2226">
        <f>SUM(H10:I10)</f>
        <v>0</v>
      </c>
      <c r="K10" s="2228">
        <f t="shared" si="0"/>
        <v>7</v>
      </c>
      <c r="L10" s="2229">
        <f t="shared" si="0"/>
        <v>0</v>
      </c>
      <c r="M10" s="2230">
        <f>SUM(K10:L10)</f>
        <v>7</v>
      </c>
    </row>
    <row r="11" spans="1:13" ht="24" customHeight="1" x14ac:dyDescent="0.3">
      <c r="A11" s="2231" t="s">
        <v>92</v>
      </c>
      <c r="B11" s="2281">
        <v>5</v>
      </c>
      <c r="C11" s="2250">
        <v>1</v>
      </c>
      <c r="D11" s="2251">
        <v>6</v>
      </c>
      <c r="E11" s="2281">
        <v>6</v>
      </c>
      <c r="F11" s="2250">
        <v>0</v>
      </c>
      <c r="G11" s="2251">
        <v>6</v>
      </c>
      <c r="H11" s="2281">
        <v>0</v>
      </c>
      <c r="I11" s="2250">
        <v>0</v>
      </c>
      <c r="J11" s="2251">
        <v>0</v>
      </c>
      <c r="K11" s="2228">
        <f t="shared" si="0"/>
        <v>11</v>
      </c>
      <c r="L11" s="2229">
        <f t="shared" si="0"/>
        <v>1</v>
      </c>
      <c r="M11" s="2230">
        <f>SUM(K11:L11)</f>
        <v>12</v>
      </c>
    </row>
    <row r="12" spans="1:13" ht="29.25" customHeight="1" thickBot="1" x14ac:dyDescent="0.35">
      <c r="A12" s="2282" t="s">
        <v>12</v>
      </c>
      <c r="B12" s="2283">
        <v>16</v>
      </c>
      <c r="C12" s="2284">
        <v>6</v>
      </c>
      <c r="D12" s="2285">
        <v>22</v>
      </c>
      <c r="E12" s="2283">
        <f>SUM(E8:E11)</f>
        <v>19</v>
      </c>
      <c r="F12" s="2284">
        <f>SUM(F8:F11)</f>
        <v>4</v>
      </c>
      <c r="G12" s="2285">
        <f>SUM(G8:G11)</f>
        <v>23</v>
      </c>
      <c r="H12" s="2283">
        <f>SUM(H8:H11)</f>
        <v>0</v>
      </c>
      <c r="I12" s="2284">
        <f>SUM(I8:I11)</f>
        <v>0</v>
      </c>
      <c r="J12" s="2285">
        <v>0</v>
      </c>
      <c r="K12" s="2283">
        <f>SUM(K8:K11)</f>
        <v>35</v>
      </c>
      <c r="L12" s="2284">
        <f>SUM(L8:L11)</f>
        <v>10</v>
      </c>
      <c r="M12" s="2285">
        <f>SUM(M8:M11)</f>
        <v>45</v>
      </c>
    </row>
    <row r="13" spans="1:13" ht="19.5" x14ac:dyDescent="0.3">
      <c r="A13" s="2242" t="s">
        <v>23</v>
      </c>
      <c r="B13" s="2243"/>
      <c r="C13" s="2244"/>
      <c r="D13" s="2245"/>
      <c r="E13" s="2243"/>
      <c r="F13" s="2244"/>
      <c r="G13" s="2245"/>
      <c r="H13" s="2243"/>
      <c r="I13" s="2244"/>
      <c r="J13" s="2245"/>
      <c r="K13" s="2243"/>
      <c r="L13" s="2244"/>
      <c r="M13" s="2245"/>
    </row>
    <row r="14" spans="1:13" ht="19.5" x14ac:dyDescent="0.3">
      <c r="A14" s="2246" t="s">
        <v>11</v>
      </c>
      <c r="B14" s="2224"/>
      <c r="C14" s="2225"/>
      <c r="D14" s="2226"/>
      <c r="E14" s="2224"/>
      <c r="F14" s="2225"/>
      <c r="G14" s="2226"/>
      <c r="H14" s="2224"/>
      <c r="I14" s="2225"/>
      <c r="J14" s="2226"/>
      <c r="K14" s="2249"/>
      <c r="L14" s="2250"/>
      <c r="M14" s="2251"/>
    </row>
    <row r="15" spans="1:13" ht="19.5" x14ac:dyDescent="0.3">
      <c r="A15" s="2223" t="s">
        <v>88</v>
      </c>
      <c r="B15" s="2224">
        <v>10</v>
      </c>
      <c r="C15" s="2225">
        <v>5</v>
      </c>
      <c r="D15" s="2226">
        <v>15</v>
      </c>
      <c r="E15" s="2224">
        <v>0</v>
      </c>
      <c r="F15" s="2225">
        <v>0</v>
      </c>
      <c r="G15" s="2226">
        <v>0</v>
      </c>
      <c r="H15" s="2224">
        <v>0</v>
      </c>
      <c r="I15" s="2225">
        <v>0</v>
      </c>
      <c r="J15" s="2226">
        <v>0</v>
      </c>
      <c r="K15" s="2228">
        <f t="shared" ref="K15:L18" si="1">SUM(B15+E15+H15)</f>
        <v>10</v>
      </c>
      <c r="L15" s="2229">
        <f t="shared" si="1"/>
        <v>5</v>
      </c>
      <c r="M15" s="2230">
        <f>SUM(K15:L15)</f>
        <v>15</v>
      </c>
    </row>
    <row r="16" spans="1:13" ht="19.5" x14ac:dyDescent="0.3">
      <c r="A16" s="2231" t="s">
        <v>93</v>
      </c>
      <c r="B16" s="2224">
        <v>0</v>
      </c>
      <c r="C16" s="2225">
        <v>0</v>
      </c>
      <c r="D16" s="2226">
        <v>0</v>
      </c>
      <c r="E16" s="2224">
        <v>7</v>
      </c>
      <c r="F16" s="2225">
        <v>4</v>
      </c>
      <c r="G16" s="2226">
        <v>11</v>
      </c>
      <c r="H16" s="2224">
        <v>0</v>
      </c>
      <c r="I16" s="2225">
        <v>0</v>
      </c>
      <c r="J16" s="2226">
        <v>0</v>
      </c>
      <c r="K16" s="2228">
        <f t="shared" si="1"/>
        <v>7</v>
      </c>
      <c r="L16" s="2229">
        <f t="shared" si="1"/>
        <v>4</v>
      </c>
      <c r="M16" s="2230">
        <f>SUM(K16:L16)</f>
        <v>11</v>
      </c>
    </row>
    <row r="17" spans="1:16" ht="24" customHeight="1" x14ac:dyDescent="0.3">
      <c r="A17" s="2223" t="s">
        <v>91</v>
      </c>
      <c r="B17" s="2224">
        <v>1</v>
      </c>
      <c r="C17" s="2225">
        <v>0</v>
      </c>
      <c r="D17" s="2226">
        <v>1</v>
      </c>
      <c r="E17" s="2224">
        <v>5</v>
      </c>
      <c r="F17" s="2225">
        <v>0</v>
      </c>
      <c r="G17" s="2226">
        <v>5</v>
      </c>
      <c r="H17" s="2224">
        <v>0</v>
      </c>
      <c r="I17" s="2225">
        <v>0</v>
      </c>
      <c r="J17" s="2226">
        <f>SUM(H17:I17)</f>
        <v>0</v>
      </c>
      <c r="K17" s="2228">
        <f t="shared" si="1"/>
        <v>6</v>
      </c>
      <c r="L17" s="2229">
        <f t="shared" si="1"/>
        <v>0</v>
      </c>
      <c r="M17" s="2230">
        <f>SUM(K17:L17)</f>
        <v>6</v>
      </c>
    </row>
    <row r="18" spans="1:16" ht="29.25" customHeight="1" x14ac:dyDescent="0.3">
      <c r="A18" s="2231" t="s">
        <v>92</v>
      </c>
      <c r="B18" s="2281">
        <v>5</v>
      </c>
      <c r="C18" s="2250">
        <v>1</v>
      </c>
      <c r="D18" s="2251">
        <v>6</v>
      </c>
      <c r="E18" s="2281">
        <v>6</v>
      </c>
      <c r="F18" s="2250">
        <v>0</v>
      </c>
      <c r="G18" s="2251">
        <v>6</v>
      </c>
      <c r="H18" s="2281">
        <v>0</v>
      </c>
      <c r="I18" s="2250">
        <v>0</v>
      </c>
      <c r="J18" s="2251">
        <v>0</v>
      </c>
      <c r="K18" s="2228">
        <f t="shared" si="1"/>
        <v>11</v>
      </c>
      <c r="L18" s="2229">
        <f t="shared" si="1"/>
        <v>1</v>
      </c>
      <c r="M18" s="2230">
        <f>SUM(K18:L18)</f>
        <v>12</v>
      </c>
    </row>
    <row r="19" spans="1:16" ht="30" customHeight="1" thickBot="1" x14ac:dyDescent="0.35">
      <c r="A19" s="2290" t="s">
        <v>8</v>
      </c>
      <c r="B19" s="2283">
        <v>16</v>
      </c>
      <c r="C19" s="2284">
        <f>SUM(C15:C18)</f>
        <v>6</v>
      </c>
      <c r="D19" s="2285">
        <v>22</v>
      </c>
      <c r="E19" s="2283">
        <f>SUM(E15:E18)</f>
        <v>18</v>
      </c>
      <c r="F19" s="2284">
        <f>SUM(F15:F18)</f>
        <v>4</v>
      </c>
      <c r="G19" s="2285">
        <v>22</v>
      </c>
      <c r="H19" s="2283">
        <v>0</v>
      </c>
      <c r="I19" s="2284">
        <f>SUM(I15:I18)</f>
        <v>0</v>
      </c>
      <c r="J19" s="2285">
        <v>0</v>
      </c>
      <c r="K19" s="2352">
        <f>SUM(K15:K18)</f>
        <v>34</v>
      </c>
      <c r="L19" s="2296">
        <f>SUM(L15:L18)</f>
        <v>10</v>
      </c>
      <c r="M19" s="2353">
        <f>SUM(M15:M18)</f>
        <v>44</v>
      </c>
    </row>
    <row r="20" spans="1:16" ht="27" customHeight="1" x14ac:dyDescent="0.3">
      <c r="A20" s="2253" t="s">
        <v>25</v>
      </c>
      <c r="B20" s="2216"/>
      <c r="C20" s="2217"/>
      <c r="D20" s="2219"/>
      <c r="E20" s="2216"/>
      <c r="F20" s="2217"/>
      <c r="G20" s="2219"/>
      <c r="H20" s="2216"/>
      <c r="I20" s="2365"/>
      <c r="J20" s="2218"/>
      <c r="K20" s="2354"/>
      <c r="L20" s="2221"/>
      <c r="M20" s="2222"/>
    </row>
    <row r="21" spans="1:16" ht="30" customHeight="1" x14ac:dyDescent="0.3">
      <c r="A21" s="2255" t="s">
        <v>88</v>
      </c>
      <c r="B21" s="2224">
        <v>0</v>
      </c>
      <c r="C21" s="2225">
        <v>0</v>
      </c>
      <c r="D21" s="2227">
        <v>0</v>
      </c>
      <c r="E21" s="2224">
        <v>0</v>
      </c>
      <c r="F21" s="2225">
        <v>0</v>
      </c>
      <c r="G21" s="2227">
        <v>0</v>
      </c>
      <c r="H21" s="2224">
        <v>0</v>
      </c>
      <c r="I21" s="2225">
        <v>0</v>
      </c>
      <c r="J21" s="2366">
        <v>0</v>
      </c>
      <c r="K21" s="2259">
        <f t="shared" ref="K21:L24" si="2">SUM(B21+E21+H21)</f>
        <v>0</v>
      </c>
      <c r="L21" s="2229">
        <f t="shared" si="2"/>
        <v>0</v>
      </c>
      <c r="M21" s="2230">
        <f>SUM(K21:L21)</f>
        <v>0</v>
      </c>
    </row>
    <row r="22" spans="1:16" ht="30.75" customHeight="1" x14ac:dyDescent="0.3">
      <c r="A22" s="2260" t="s">
        <v>93</v>
      </c>
      <c r="B22" s="2224">
        <v>0</v>
      </c>
      <c r="C22" s="2225">
        <v>0</v>
      </c>
      <c r="D22" s="2227">
        <v>0</v>
      </c>
      <c r="E22" s="2224">
        <v>0</v>
      </c>
      <c r="F22" s="2225">
        <v>0</v>
      </c>
      <c r="G22" s="2227">
        <v>0</v>
      </c>
      <c r="H22" s="2224">
        <v>0</v>
      </c>
      <c r="I22" s="2225">
        <v>0</v>
      </c>
      <c r="J22" s="2258">
        <f>SUM(H22:I22)</f>
        <v>0</v>
      </c>
      <c r="K22" s="2259">
        <f t="shared" si="2"/>
        <v>0</v>
      </c>
      <c r="L22" s="2229">
        <f t="shared" si="2"/>
        <v>0</v>
      </c>
      <c r="M22" s="2230">
        <f>SUM(K22:L22)</f>
        <v>0</v>
      </c>
    </row>
    <row r="23" spans="1:16" ht="25.5" customHeight="1" x14ac:dyDescent="0.3">
      <c r="A23" s="2255" t="s">
        <v>91</v>
      </c>
      <c r="B23" s="2224">
        <v>0</v>
      </c>
      <c r="C23" s="2225">
        <v>0</v>
      </c>
      <c r="D23" s="2227">
        <v>0</v>
      </c>
      <c r="E23" s="2224">
        <v>1</v>
      </c>
      <c r="F23" s="2225">
        <v>0</v>
      </c>
      <c r="G23" s="2227">
        <v>1</v>
      </c>
      <c r="H23" s="2224">
        <v>0</v>
      </c>
      <c r="I23" s="2225">
        <v>0</v>
      </c>
      <c r="J23" s="2258">
        <f>SUM(H23:I23)</f>
        <v>0</v>
      </c>
      <c r="K23" s="2259">
        <f t="shared" si="2"/>
        <v>1</v>
      </c>
      <c r="L23" s="2229">
        <f t="shared" si="2"/>
        <v>0</v>
      </c>
      <c r="M23" s="2230">
        <f>SUM(K23:L23)</f>
        <v>1</v>
      </c>
    </row>
    <row r="24" spans="1:16" ht="31.5" customHeight="1" x14ac:dyDescent="0.3">
      <c r="A24" s="2260" t="s">
        <v>92</v>
      </c>
      <c r="B24" s="2224">
        <v>0</v>
      </c>
      <c r="C24" s="2225">
        <v>0</v>
      </c>
      <c r="D24" s="2227">
        <v>0</v>
      </c>
      <c r="E24" s="2224">
        <v>0</v>
      </c>
      <c r="F24" s="2225">
        <v>0</v>
      </c>
      <c r="G24" s="2227">
        <v>0</v>
      </c>
      <c r="H24" s="2224">
        <v>0</v>
      </c>
      <c r="I24" s="2225">
        <v>0</v>
      </c>
      <c r="J24" s="2258">
        <f>SUM(H24:I24)</f>
        <v>0</v>
      </c>
      <c r="K24" s="2259">
        <f t="shared" si="2"/>
        <v>0</v>
      </c>
      <c r="L24" s="2229">
        <f t="shared" si="2"/>
        <v>0</v>
      </c>
      <c r="M24" s="2230">
        <f>SUM(K24:L24)</f>
        <v>0</v>
      </c>
    </row>
    <row r="25" spans="1:16" ht="31.5" customHeight="1" thickBot="1" x14ac:dyDescent="0.35">
      <c r="A25" s="2355" t="s">
        <v>13</v>
      </c>
      <c r="B25" s="2293">
        <v>0</v>
      </c>
      <c r="C25" s="2294">
        <v>0</v>
      </c>
      <c r="D25" s="2295">
        <v>0</v>
      </c>
      <c r="E25" s="2293">
        <f>SUM(E21:E24)</f>
        <v>1</v>
      </c>
      <c r="F25" s="2294">
        <v>0</v>
      </c>
      <c r="G25" s="2295">
        <f>SUM(G21:G24)</f>
        <v>1</v>
      </c>
      <c r="H25" s="2293">
        <v>0</v>
      </c>
      <c r="I25" s="2295">
        <v>0</v>
      </c>
      <c r="J25" s="2367">
        <f>SUM(J21:J24)</f>
        <v>0</v>
      </c>
      <c r="K25" s="2357">
        <f>SUM(K21:K24)</f>
        <v>1</v>
      </c>
      <c r="L25" s="2357">
        <f>SUM(L21:L24)</f>
        <v>0</v>
      </c>
      <c r="M25" s="2268">
        <f>SUM(M21:M24)</f>
        <v>1</v>
      </c>
    </row>
    <row r="26" spans="1:16" ht="24.75" customHeight="1" thickBot="1" x14ac:dyDescent="0.35">
      <c r="A26" s="2272" t="s">
        <v>10</v>
      </c>
      <c r="B26" s="2238">
        <v>16</v>
      </c>
      <c r="C26" s="2239">
        <f>C19</f>
        <v>6</v>
      </c>
      <c r="D26" s="2240">
        <v>22</v>
      </c>
      <c r="E26" s="2238">
        <f t="shared" ref="E26:J26" si="3">E19</f>
        <v>18</v>
      </c>
      <c r="F26" s="2239">
        <f t="shared" si="3"/>
        <v>4</v>
      </c>
      <c r="G26" s="2240">
        <f t="shared" si="3"/>
        <v>22</v>
      </c>
      <c r="H26" s="2238">
        <f t="shared" si="3"/>
        <v>0</v>
      </c>
      <c r="I26" s="2241">
        <f t="shared" si="3"/>
        <v>0</v>
      </c>
      <c r="J26" s="2368">
        <f t="shared" si="3"/>
        <v>0</v>
      </c>
      <c r="K26" s="2271">
        <f>SUM(B26+E26+H26)</f>
        <v>34</v>
      </c>
      <c r="L26" s="2273">
        <f>SUM(C26+F26+I26)</f>
        <v>10</v>
      </c>
      <c r="M26" s="2240">
        <f>SUM(K26:L26)</f>
        <v>44</v>
      </c>
    </row>
    <row r="27" spans="1:16" ht="33" customHeight="1" thickBot="1" x14ac:dyDescent="0.35">
      <c r="A27" s="2272" t="s">
        <v>14</v>
      </c>
      <c r="B27" s="2274">
        <v>0</v>
      </c>
      <c r="C27" s="2275">
        <f>C25</f>
        <v>0</v>
      </c>
      <c r="D27" s="2276">
        <v>0</v>
      </c>
      <c r="E27" s="2274">
        <f>E25</f>
        <v>1</v>
      </c>
      <c r="F27" s="2275">
        <f>F25</f>
        <v>0</v>
      </c>
      <c r="G27" s="2276">
        <v>1</v>
      </c>
      <c r="H27" s="2274">
        <v>0</v>
      </c>
      <c r="I27" s="2275">
        <f>I25</f>
        <v>0</v>
      </c>
      <c r="J27" s="2276">
        <f>J25</f>
        <v>0</v>
      </c>
      <c r="K27" s="2273">
        <f>B27+E27+H27</f>
        <v>1</v>
      </c>
      <c r="L27" s="2239">
        <f>C27+F27+I27</f>
        <v>0</v>
      </c>
      <c r="M27" s="2240">
        <f>SUM(K27:L27)</f>
        <v>1</v>
      </c>
    </row>
    <row r="28" spans="1:16" ht="31.5" customHeight="1" thickBot="1" x14ac:dyDescent="0.35">
      <c r="A28" s="2280" t="s">
        <v>15</v>
      </c>
      <c r="B28" s="2332">
        <f>SUM(B26:B27)</f>
        <v>16</v>
      </c>
      <c r="C28" s="2333">
        <f>SUM(C26:C27)</f>
        <v>6</v>
      </c>
      <c r="D28" s="2334">
        <v>22</v>
      </c>
      <c r="E28" s="2332">
        <f>SUM(E26:E27)</f>
        <v>19</v>
      </c>
      <c r="F28" s="2333">
        <f>SUM(F26:F27)</f>
        <v>4</v>
      </c>
      <c r="G28" s="2334">
        <f>SUM(G26:G27)</f>
        <v>23</v>
      </c>
      <c r="H28" s="2332">
        <v>0</v>
      </c>
      <c r="I28" s="2333">
        <f>SUM(I26:I27)</f>
        <v>0</v>
      </c>
      <c r="J28" s="2334">
        <v>0</v>
      </c>
      <c r="K28" s="2335">
        <f>SUM(B28+E28+H28)</f>
        <v>35</v>
      </c>
      <c r="L28" s="2333">
        <f>SUM(C28+F28+I28)</f>
        <v>10</v>
      </c>
      <c r="M28" s="2334">
        <f>SUM(K28:L28)</f>
        <v>45</v>
      </c>
    </row>
    <row r="29" spans="1:16" x14ac:dyDescent="0.3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x14ac:dyDescent="0.3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6" x14ac:dyDescent="0.3">
      <c r="A31" s="4285"/>
      <c r="B31" s="4285"/>
      <c r="C31" s="4285"/>
      <c r="D31" s="4285"/>
      <c r="E31" s="4285"/>
      <c r="F31" s="4285"/>
      <c r="G31" s="4285"/>
      <c r="H31" s="157"/>
      <c r="I31" s="157"/>
      <c r="J31" s="157"/>
      <c r="K31" s="158"/>
      <c r="L31" s="157"/>
      <c r="M31" s="157"/>
      <c r="N31" s="157"/>
      <c r="O31" s="157"/>
      <c r="P31" s="157"/>
    </row>
    <row r="32" spans="1:16" x14ac:dyDescent="0.3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zoomScale="40" zoomScaleNormal="40" workbookViewId="0">
      <selection activeCell="T35" sqref="T35"/>
    </sheetView>
  </sheetViews>
  <sheetFormatPr defaultRowHeight="25.5" x14ac:dyDescent="0.35"/>
  <cols>
    <col min="1" max="1" width="95.140625" style="656" customWidth="1"/>
    <col min="2" max="2" width="17" style="656" customWidth="1"/>
    <col min="3" max="3" width="16.7109375" style="656" customWidth="1"/>
    <col min="4" max="4" width="17" style="656" customWidth="1"/>
    <col min="5" max="5" width="16.7109375" style="656" customWidth="1"/>
    <col min="6" max="6" width="17" style="656" customWidth="1"/>
    <col min="7" max="7" width="16.7109375" style="656" customWidth="1"/>
    <col min="8" max="8" width="17" style="656" customWidth="1"/>
    <col min="9" max="15" width="16.7109375" style="656" customWidth="1"/>
    <col min="16" max="16" width="18" style="656" customWidth="1"/>
    <col min="17" max="18" width="10.7109375" style="656" customWidth="1"/>
    <col min="19" max="19" width="9.140625" style="656" customWidth="1"/>
    <col min="20" max="20" width="12.85546875" style="656" customWidth="1"/>
    <col min="21" max="21" width="23.42578125" style="656" customWidth="1"/>
    <col min="22" max="23" width="9.140625" style="656" customWidth="1"/>
    <col min="24" max="24" width="10.5703125" style="656" bestFit="1" customWidth="1"/>
    <col min="25" max="25" width="11.28515625" style="656" customWidth="1"/>
    <col min="26" max="256" width="9.140625" style="656"/>
    <col min="257" max="257" width="95.140625" style="656" customWidth="1"/>
    <col min="258" max="258" width="17" style="656" customWidth="1"/>
    <col min="259" max="259" width="16.7109375" style="656" customWidth="1"/>
    <col min="260" max="260" width="17" style="656" customWidth="1"/>
    <col min="261" max="261" width="16.7109375" style="656" customWidth="1"/>
    <col min="262" max="262" width="17" style="656" customWidth="1"/>
    <col min="263" max="263" width="16.7109375" style="656" customWidth="1"/>
    <col min="264" max="264" width="17" style="656" customWidth="1"/>
    <col min="265" max="271" width="16.7109375" style="656" customWidth="1"/>
    <col min="272" max="272" width="18" style="656" customWidth="1"/>
    <col min="273" max="274" width="10.7109375" style="656" customWidth="1"/>
    <col min="275" max="275" width="9.140625" style="656" customWidth="1"/>
    <col min="276" max="276" width="12.85546875" style="656" customWidth="1"/>
    <col min="277" max="277" width="23.42578125" style="656" customWidth="1"/>
    <col min="278" max="279" width="9.140625" style="656" customWidth="1"/>
    <col min="280" max="280" width="10.5703125" style="656" bestFit="1" customWidth="1"/>
    <col min="281" max="281" width="11.28515625" style="656" customWidth="1"/>
    <col min="282" max="512" width="9.140625" style="656"/>
    <col min="513" max="513" width="95.140625" style="656" customWidth="1"/>
    <col min="514" max="514" width="17" style="656" customWidth="1"/>
    <col min="515" max="515" width="16.7109375" style="656" customWidth="1"/>
    <col min="516" max="516" width="17" style="656" customWidth="1"/>
    <col min="517" max="517" width="16.7109375" style="656" customWidth="1"/>
    <col min="518" max="518" width="17" style="656" customWidth="1"/>
    <col min="519" max="519" width="16.7109375" style="656" customWidth="1"/>
    <col min="520" max="520" width="17" style="656" customWidth="1"/>
    <col min="521" max="527" width="16.7109375" style="656" customWidth="1"/>
    <col min="528" max="528" width="18" style="656" customWidth="1"/>
    <col min="529" max="530" width="10.7109375" style="656" customWidth="1"/>
    <col min="531" max="531" width="9.140625" style="656" customWidth="1"/>
    <col min="532" max="532" width="12.85546875" style="656" customWidth="1"/>
    <col min="533" max="533" width="23.42578125" style="656" customWidth="1"/>
    <col min="534" max="535" width="9.140625" style="656" customWidth="1"/>
    <col min="536" max="536" width="10.5703125" style="656" bestFit="1" customWidth="1"/>
    <col min="537" max="537" width="11.28515625" style="656" customWidth="1"/>
    <col min="538" max="768" width="9.140625" style="656"/>
    <col min="769" max="769" width="95.140625" style="656" customWidth="1"/>
    <col min="770" max="770" width="17" style="656" customWidth="1"/>
    <col min="771" max="771" width="16.7109375" style="656" customWidth="1"/>
    <col min="772" max="772" width="17" style="656" customWidth="1"/>
    <col min="773" max="773" width="16.7109375" style="656" customWidth="1"/>
    <col min="774" max="774" width="17" style="656" customWidth="1"/>
    <col min="775" max="775" width="16.7109375" style="656" customWidth="1"/>
    <col min="776" max="776" width="17" style="656" customWidth="1"/>
    <col min="777" max="783" width="16.7109375" style="656" customWidth="1"/>
    <col min="784" max="784" width="18" style="656" customWidth="1"/>
    <col min="785" max="786" width="10.7109375" style="656" customWidth="1"/>
    <col min="787" max="787" width="9.140625" style="656" customWidth="1"/>
    <col min="788" max="788" width="12.85546875" style="656" customWidth="1"/>
    <col min="789" max="789" width="23.42578125" style="656" customWidth="1"/>
    <col min="790" max="791" width="9.140625" style="656" customWidth="1"/>
    <col min="792" max="792" width="10.5703125" style="656" bestFit="1" customWidth="1"/>
    <col min="793" max="793" width="11.28515625" style="656" customWidth="1"/>
    <col min="794" max="1024" width="9.140625" style="656"/>
    <col min="1025" max="1025" width="95.140625" style="656" customWidth="1"/>
    <col min="1026" max="1026" width="17" style="656" customWidth="1"/>
    <col min="1027" max="1027" width="16.7109375" style="656" customWidth="1"/>
    <col min="1028" max="1028" width="17" style="656" customWidth="1"/>
    <col min="1029" max="1029" width="16.7109375" style="656" customWidth="1"/>
    <col min="1030" max="1030" width="17" style="656" customWidth="1"/>
    <col min="1031" max="1031" width="16.7109375" style="656" customWidth="1"/>
    <col min="1032" max="1032" width="17" style="656" customWidth="1"/>
    <col min="1033" max="1039" width="16.7109375" style="656" customWidth="1"/>
    <col min="1040" max="1040" width="18" style="656" customWidth="1"/>
    <col min="1041" max="1042" width="10.7109375" style="656" customWidth="1"/>
    <col min="1043" max="1043" width="9.140625" style="656" customWidth="1"/>
    <col min="1044" max="1044" width="12.85546875" style="656" customWidth="1"/>
    <col min="1045" max="1045" width="23.42578125" style="656" customWidth="1"/>
    <col min="1046" max="1047" width="9.140625" style="656" customWidth="1"/>
    <col min="1048" max="1048" width="10.5703125" style="656" bestFit="1" customWidth="1"/>
    <col min="1049" max="1049" width="11.28515625" style="656" customWidth="1"/>
    <col min="1050" max="1280" width="9.140625" style="656"/>
    <col min="1281" max="1281" width="95.140625" style="656" customWidth="1"/>
    <col min="1282" max="1282" width="17" style="656" customWidth="1"/>
    <col min="1283" max="1283" width="16.7109375" style="656" customWidth="1"/>
    <col min="1284" max="1284" width="17" style="656" customWidth="1"/>
    <col min="1285" max="1285" width="16.7109375" style="656" customWidth="1"/>
    <col min="1286" max="1286" width="17" style="656" customWidth="1"/>
    <col min="1287" max="1287" width="16.7109375" style="656" customWidth="1"/>
    <col min="1288" max="1288" width="17" style="656" customWidth="1"/>
    <col min="1289" max="1295" width="16.7109375" style="656" customWidth="1"/>
    <col min="1296" max="1296" width="18" style="656" customWidth="1"/>
    <col min="1297" max="1298" width="10.7109375" style="656" customWidth="1"/>
    <col min="1299" max="1299" width="9.140625" style="656" customWidth="1"/>
    <col min="1300" max="1300" width="12.85546875" style="656" customWidth="1"/>
    <col min="1301" max="1301" width="23.42578125" style="656" customWidth="1"/>
    <col min="1302" max="1303" width="9.140625" style="656" customWidth="1"/>
    <col min="1304" max="1304" width="10.5703125" style="656" bestFit="1" customWidth="1"/>
    <col min="1305" max="1305" width="11.28515625" style="656" customWidth="1"/>
    <col min="1306" max="1536" width="9.140625" style="656"/>
    <col min="1537" max="1537" width="95.140625" style="656" customWidth="1"/>
    <col min="1538" max="1538" width="17" style="656" customWidth="1"/>
    <col min="1539" max="1539" width="16.7109375" style="656" customWidth="1"/>
    <col min="1540" max="1540" width="17" style="656" customWidth="1"/>
    <col min="1541" max="1541" width="16.7109375" style="656" customWidth="1"/>
    <col min="1542" max="1542" width="17" style="656" customWidth="1"/>
    <col min="1543" max="1543" width="16.7109375" style="656" customWidth="1"/>
    <col min="1544" max="1544" width="17" style="656" customWidth="1"/>
    <col min="1545" max="1551" width="16.7109375" style="656" customWidth="1"/>
    <col min="1552" max="1552" width="18" style="656" customWidth="1"/>
    <col min="1553" max="1554" width="10.7109375" style="656" customWidth="1"/>
    <col min="1555" max="1555" width="9.140625" style="656" customWidth="1"/>
    <col min="1556" max="1556" width="12.85546875" style="656" customWidth="1"/>
    <col min="1557" max="1557" width="23.42578125" style="656" customWidth="1"/>
    <col min="1558" max="1559" width="9.140625" style="656" customWidth="1"/>
    <col min="1560" max="1560" width="10.5703125" style="656" bestFit="1" customWidth="1"/>
    <col min="1561" max="1561" width="11.28515625" style="656" customWidth="1"/>
    <col min="1562" max="1792" width="9.140625" style="656"/>
    <col min="1793" max="1793" width="95.140625" style="656" customWidth="1"/>
    <col min="1794" max="1794" width="17" style="656" customWidth="1"/>
    <col min="1795" max="1795" width="16.7109375" style="656" customWidth="1"/>
    <col min="1796" max="1796" width="17" style="656" customWidth="1"/>
    <col min="1797" max="1797" width="16.7109375" style="656" customWidth="1"/>
    <col min="1798" max="1798" width="17" style="656" customWidth="1"/>
    <col min="1799" max="1799" width="16.7109375" style="656" customWidth="1"/>
    <col min="1800" max="1800" width="17" style="656" customWidth="1"/>
    <col min="1801" max="1807" width="16.7109375" style="656" customWidth="1"/>
    <col min="1808" max="1808" width="18" style="656" customWidth="1"/>
    <col min="1809" max="1810" width="10.7109375" style="656" customWidth="1"/>
    <col min="1811" max="1811" width="9.140625" style="656" customWidth="1"/>
    <col min="1812" max="1812" width="12.85546875" style="656" customWidth="1"/>
    <col min="1813" max="1813" width="23.42578125" style="656" customWidth="1"/>
    <col min="1814" max="1815" width="9.140625" style="656" customWidth="1"/>
    <col min="1816" max="1816" width="10.5703125" style="656" bestFit="1" customWidth="1"/>
    <col min="1817" max="1817" width="11.28515625" style="656" customWidth="1"/>
    <col min="1818" max="2048" width="9.140625" style="656"/>
    <col min="2049" max="2049" width="95.140625" style="656" customWidth="1"/>
    <col min="2050" max="2050" width="17" style="656" customWidth="1"/>
    <col min="2051" max="2051" width="16.7109375" style="656" customWidth="1"/>
    <col min="2052" max="2052" width="17" style="656" customWidth="1"/>
    <col min="2053" max="2053" width="16.7109375" style="656" customWidth="1"/>
    <col min="2054" max="2054" width="17" style="656" customWidth="1"/>
    <col min="2055" max="2055" width="16.7109375" style="656" customWidth="1"/>
    <col min="2056" max="2056" width="17" style="656" customWidth="1"/>
    <col min="2057" max="2063" width="16.7109375" style="656" customWidth="1"/>
    <col min="2064" max="2064" width="18" style="656" customWidth="1"/>
    <col min="2065" max="2066" width="10.7109375" style="656" customWidth="1"/>
    <col min="2067" max="2067" width="9.140625" style="656" customWidth="1"/>
    <col min="2068" max="2068" width="12.85546875" style="656" customWidth="1"/>
    <col min="2069" max="2069" width="23.42578125" style="656" customWidth="1"/>
    <col min="2070" max="2071" width="9.140625" style="656" customWidth="1"/>
    <col min="2072" max="2072" width="10.5703125" style="656" bestFit="1" customWidth="1"/>
    <col min="2073" max="2073" width="11.28515625" style="656" customWidth="1"/>
    <col min="2074" max="2304" width="9.140625" style="656"/>
    <col min="2305" max="2305" width="95.140625" style="656" customWidth="1"/>
    <col min="2306" max="2306" width="17" style="656" customWidth="1"/>
    <col min="2307" max="2307" width="16.7109375" style="656" customWidth="1"/>
    <col min="2308" max="2308" width="17" style="656" customWidth="1"/>
    <col min="2309" max="2309" width="16.7109375" style="656" customWidth="1"/>
    <col min="2310" max="2310" width="17" style="656" customWidth="1"/>
    <col min="2311" max="2311" width="16.7109375" style="656" customWidth="1"/>
    <col min="2312" max="2312" width="17" style="656" customWidth="1"/>
    <col min="2313" max="2319" width="16.7109375" style="656" customWidth="1"/>
    <col min="2320" max="2320" width="18" style="656" customWidth="1"/>
    <col min="2321" max="2322" width="10.7109375" style="656" customWidth="1"/>
    <col min="2323" max="2323" width="9.140625" style="656" customWidth="1"/>
    <col min="2324" max="2324" width="12.85546875" style="656" customWidth="1"/>
    <col min="2325" max="2325" width="23.42578125" style="656" customWidth="1"/>
    <col min="2326" max="2327" width="9.140625" style="656" customWidth="1"/>
    <col min="2328" max="2328" width="10.5703125" style="656" bestFit="1" customWidth="1"/>
    <col min="2329" max="2329" width="11.28515625" style="656" customWidth="1"/>
    <col min="2330" max="2560" width="9.140625" style="656"/>
    <col min="2561" max="2561" width="95.140625" style="656" customWidth="1"/>
    <col min="2562" max="2562" width="17" style="656" customWidth="1"/>
    <col min="2563" max="2563" width="16.7109375" style="656" customWidth="1"/>
    <col min="2564" max="2564" width="17" style="656" customWidth="1"/>
    <col min="2565" max="2565" width="16.7109375" style="656" customWidth="1"/>
    <col min="2566" max="2566" width="17" style="656" customWidth="1"/>
    <col min="2567" max="2567" width="16.7109375" style="656" customWidth="1"/>
    <col min="2568" max="2568" width="17" style="656" customWidth="1"/>
    <col min="2569" max="2575" width="16.7109375" style="656" customWidth="1"/>
    <col min="2576" max="2576" width="18" style="656" customWidth="1"/>
    <col min="2577" max="2578" width="10.7109375" style="656" customWidth="1"/>
    <col min="2579" max="2579" width="9.140625" style="656" customWidth="1"/>
    <col min="2580" max="2580" width="12.85546875" style="656" customWidth="1"/>
    <col min="2581" max="2581" width="23.42578125" style="656" customWidth="1"/>
    <col min="2582" max="2583" width="9.140625" style="656" customWidth="1"/>
    <col min="2584" max="2584" width="10.5703125" style="656" bestFit="1" customWidth="1"/>
    <col min="2585" max="2585" width="11.28515625" style="656" customWidth="1"/>
    <col min="2586" max="2816" width="9.140625" style="656"/>
    <col min="2817" max="2817" width="95.140625" style="656" customWidth="1"/>
    <col min="2818" max="2818" width="17" style="656" customWidth="1"/>
    <col min="2819" max="2819" width="16.7109375" style="656" customWidth="1"/>
    <col min="2820" max="2820" width="17" style="656" customWidth="1"/>
    <col min="2821" max="2821" width="16.7109375" style="656" customWidth="1"/>
    <col min="2822" max="2822" width="17" style="656" customWidth="1"/>
    <col min="2823" max="2823" width="16.7109375" style="656" customWidth="1"/>
    <col min="2824" max="2824" width="17" style="656" customWidth="1"/>
    <col min="2825" max="2831" width="16.7109375" style="656" customWidth="1"/>
    <col min="2832" max="2832" width="18" style="656" customWidth="1"/>
    <col min="2833" max="2834" width="10.7109375" style="656" customWidth="1"/>
    <col min="2835" max="2835" width="9.140625" style="656" customWidth="1"/>
    <col min="2836" max="2836" width="12.85546875" style="656" customWidth="1"/>
    <col min="2837" max="2837" width="23.42578125" style="656" customWidth="1"/>
    <col min="2838" max="2839" width="9.140625" style="656" customWidth="1"/>
    <col min="2840" max="2840" width="10.5703125" style="656" bestFit="1" customWidth="1"/>
    <col min="2841" max="2841" width="11.28515625" style="656" customWidth="1"/>
    <col min="2842" max="3072" width="9.140625" style="656"/>
    <col min="3073" max="3073" width="95.140625" style="656" customWidth="1"/>
    <col min="3074" max="3074" width="17" style="656" customWidth="1"/>
    <col min="3075" max="3075" width="16.7109375" style="656" customWidth="1"/>
    <col min="3076" max="3076" width="17" style="656" customWidth="1"/>
    <col min="3077" max="3077" width="16.7109375" style="656" customWidth="1"/>
    <col min="3078" max="3078" width="17" style="656" customWidth="1"/>
    <col min="3079" max="3079" width="16.7109375" style="656" customWidth="1"/>
    <col min="3080" max="3080" width="17" style="656" customWidth="1"/>
    <col min="3081" max="3087" width="16.7109375" style="656" customWidth="1"/>
    <col min="3088" max="3088" width="18" style="656" customWidth="1"/>
    <col min="3089" max="3090" width="10.7109375" style="656" customWidth="1"/>
    <col min="3091" max="3091" width="9.140625" style="656" customWidth="1"/>
    <col min="3092" max="3092" width="12.85546875" style="656" customWidth="1"/>
    <col min="3093" max="3093" width="23.42578125" style="656" customWidth="1"/>
    <col min="3094" max="3095" width="9.140625" style="656" customWidth="1"/>
    <col min="3096" max="3096" width="10.5703125" style="656" bestFit="1" customWidth="1"/>
    <col min="3097" max="3097" width="11.28515625" style="656" customWidth="1"/>
    <col min="3098" max="3328" width="9.140625" style="656"/>
    <col min="3329" max="3329" width="95.140625" style="656" customWidth="1"/>
    <col min="3330" max="3330" width="17" style="656" customWidth="1"/>
    <col min="3331" max="3331" width="16.7109375" style="656" customWidth="1"/>
    <col min="3332" max="3332" width="17" style="656" customWidth="1"/>
    <col min="3333" max="3333" width="16.7109375" style="656" customWidth="1"/>
    <col min="3334" max="3334" width="17" style="656" customWidth="1"/>
    <col min="3335" max="3335" width="16.7109375" style="656" customWidth="1"/>
    <col min="3336" max="3336" width="17" style="656" customWidth="1"/>
    <col min="3337" max="3343" width="16.7109375" style="656" customWidth="1"/>
    <col min="3344" max="3344" width="18" style="656" customWidth="1"/>
    <col min="3345" max="3346" width="10.7109375" style="656" customWidth="1"/>
    <col min="3347" max="3347" width="9.140625" style="656" customWidth="1"/>
    <col min="3348" max="3348" width="12.85546875" style="656" customWidth="1"/>
    <col min="3349" max="3349" width="23.42578125" style="656" customWidth="1"/>
    <col min="3350" max="3351" width="9.140625" style="656" customWidth="1"/>
    <col min="3352" max="3352" width="10.5703125" style="656" bestFit="1" customWidth="1"/>
    <col min="3353" max="3353" width="11.28515625" style="656" customWidth="1"/>
    <col min="3354" max="3584" width="9.140625" style="656"/>
    <col min="3585" max="3585" width="95.140625" style="656" customWidth="1"/>
    <col min="3586" max="3586" width="17" style="656" customWidth="1"/>
    <col min="3587" max="3587" width="16.7109375" style="656" customWidth="1"/>
    <col min="3588" max="3588" width="17" style="656" customWidth="1"/>
    <col min="3589" max="3589" width="16.7109375" style="656" customWidth="1"/>
    <col min="3590" max="3590" width="17" style="656" customWidth="1"/>
    <col min="3591" max="3591" width="16.7109375" style="656" customWidth="1"/>
    <col min="3592" max="3592" width="17" style="656" customWidth="1"/>
    <col min="3593" max="3599" width="16.7109375" style="656" customWidth="1"/>
    <col min="3600" max="3600" width="18" style="656" customWidth="1"/>
    <col min="3601" max="3602" width="10.7109375" style="656" customWidth="1"/>
    <col min="3603" max="3603" width="9.140625" style="656" customWidth="1"/>
    <col min="3604" max="3604" width="12.85546875" style="656" customWidth="1"/>
    <col min="3605" max="3605" width="23.42578125" style="656" customWidth="1"/>
    <col min="3606" max="3607" width="9.140625" style="656" customWidth="1"/>
    <col min="3608" max="3608" width="10.5703125" style="656" bestFit="1" customWidth="1"/>
    <col min="3609" max="3609" width="11.28515625" style="656" customWidth="1"/>
    <col min="3610" max="3840" width="9.140625" style="656"/>
    <col min="3841" max="3841" width="95.140625" style="656" customWidth="1"/>
    <col min="3842" max="3842" width="17" style="656" customWidth="1"/>
    <col min="3843" max="3843" width="16.7109375" style="656" customWidth="1"/>
    <col min="3844" max="3844" width="17" style="656" customWidth="1"/>
    <col min="3845" max="3845" width="16.7109375" style="656" customWidth="1"/>
    <col min="3846" max="3846" width="17" style="656" customWidth="1"/>
    <col min="3847" max="3847" width="16.7109375" style="656" customWidth="1"/>
    <col min="3848" max="3848" width="17" style="656" customWidth="1"/>
    <col min="3849" max="3855" width="16.7109375" style="656" customWidth="1"/>
    <col min="3856" max="3856" width="18" style="656" customWidth="1"/>
    <col min="3857" max="3858" width="10.7109375" style="656" customWidth="1"/>
    <col min="3859" max="3859" width="9.140625" style="656" customWidth="1"/>
    <col min="3860" max="3860" width="12.85546875" style="656" customWidth="1"/>
    <col min="3861" max="3861" width="23.42578125" style="656" customWidth="1"/>
    <col min="3862" max="3863" width="9.140625" style="656" customWidth="1"/>
    <col min="3864" max="3864" width="10.5703125" style="656" bestFit="1" customWidth="1"/>
    <col min="3865" max="3865" width="11.28515625" style="656" customWidth="1"/>
    <col min="3866" max="4096" width="9.140625" style="656"/>
    <col min="4097" max="4097" width="95.140625" style="656" customWidth="1"/>
    <col min="4098" max="4098" width="17" style="656" customWidth="1"/>
    <col min="4099" max="4099" width="16.7109375" style="656" customWidth="1"/>
    <col min="4100" max="4100" width="17" style="656" customWidth="1"/>
    <col min="4101" max="4101" width="16.7109375" style="656" customWidth="1"/>
    <col min="4102" max="4102" width="17" style="656" customWidth="1"/>
    <col min="4103" max="4103" width="16.7109375" style="656" customWidth="1"/>
    <col min="4104" max="4104" width="17" style="656" customWidth="1"/>
    <col min="4105" max="4111" width="16.7109375" style="656" customWidth="1"/>
    <col min="4112" max="4112" width="18" style="656" customWidth="1"/>
    <col min="4113" max="4114" width="10.7109375" style="656" customWidth="1"/>
    <col min="4115" max="4115" width="9.140625" style="656" customWidth="1"/>
    <col min="4116" max="4116" width="12.85546875" style="656" customWidth="1"/>
    <col min="4117" max="4117" width="23.42578125" style="656" customWidth="1"/>
    <col min="4118" max="4119" width="9.140625" style="656" customWidth="1"/>
    <col min="4120" max="4120" width="10.5703125" style="656" bestFit="1" customWidth="1"/>
    <col min="4121" max="4121" width="11.28515625" style="656" customWidth="1"/>
    <col min="4122" max="4352" width="9.140625" style="656"/>
    <col min="4353" max="4353" width="95.140625" style="656" customWidth="1"/>
    <col min="4354" max="4354" width="17" style="656" customWidth="1"/>
    <col min="4355" max="4355" width="16.7109375" style="656" customWidth="1"/>
    <col min="4356" max="4356" width="17" style="656" customWidth="1"/>
    <col min="4357" max="4357" width="16.7109375" style="656" customWidth="1"/>
    <col min="4358" max="4358" width="17" style="656" customWidth="1"/>
    <col min="4359" max="4359" width="16.7109375" style="656" customWidth="1"/>
    <col min="4360" max="4360" width="17" style="656" customWidth="1"/>
    <col min="4361" max="4367" width="16.7109375" style="656" customWidth="1"/>
    <col min="4368" max="4368" width="18" style="656" customWidth="1"/>
    <col min="4369" max="4370" width="10.7109375" style="656" customWidth="1"/>
    <col min="4371" max="4371" width="9.140625" style="656" customWidth="1"/>
    <col min="4372" max="4372" width="12.85546875" style="656" customWidth="1"/>
    <col min="4373" max="4373" width="23.42578125" style="656" customWidth="1"/>
    <col min="4374" max="4375" width="9.140625" style="656" customWidth="1"/>
    <col min="4376" max="4376" width="10.5703125" style="656" bestFit="1" customWidth="1"/>
    <col min="4377" max="4377" width="11.28515625" style="656" customWidth="1"/>
    <col min="4378" max="4608" width="9.140625" style="656"/>
    <col min="4609" max="4609" width="95.140625" style="656" customWidth="1"/>
    <col min="4610" max="4610" width="17" style="656" customWidth="1"/>
    <col min="4611" max="4611" width="16.7109375" style="656" customWidth="1"/>
    <col min="4612" max="4612" width="17" style="656" customWidth="1"/>
    <col min="4613" max="4613" width="16.7109375" style="656" customWidth="1"/>
    <col min="4614" max="4614" width="17" style="656" customWidth="1"/>
    <col min="4615" max="4615" width="16.7109375" style="656" customWidth="1"/>
    <col min="4616" max="4616" width="17" style="656" customWidth="1"/>
    <col min="4617" max="4623" width="16.7109375" style="656" customWidth="1"/>
    <col min="4624" max="4624" width="18" style="656" customWidth="1"/>
    <col min="4625" max="4626" width="10.7109375" style="656" customWidth="1"/>
    <col min="4627" max="4627" width="9.140625" style="656" customWidth="1"/>
    <col min="4628" max="4628" width="12.85546875" style="656" customWidth="1"/>
    <col min="4629" max="4629" width="23.42578125" style="656" customWidth="1"/>
    <col min="4630" max="4631" width="9.140625" style="656" customWidth="1"/>
    <col min="4632" max="4632" width="10.5703125" style="656" bestFit="1" customWidth="1"/>
    <col min="4633" max="4633" width="11.28515625" style="656" customWidth="1"/>
    <col min="4634" max="4864" width="9.140625" style="656"/>
    <col min="4865" max="4865" width="95.140625" style="656" customWidth="1"/>
    <col min="4866" max="4866" width="17" style="656" customWidth="1"/>
    <col min="4867" max="4867" width="16.7109375" style="656" customWidth="1"/>
    <col min="4868" max="4868" width="17" style="656" customWidth="1"/>
    <col min="4869" max="4869" width="16.7109375" style="656" customWidth="1"/>
    <col min="4870" max="4870" width="17" style="656" customWidth="1"/>
    <col min="4871" max="4871" width="16.7109375" style="656" customWidth="1"/>
    <col min="4872" max="4872" width="17" style="656" customWidth="1"/>
    <col min="4873" max="4879" width="16.7109375" style="656" customWidth="1"/>
    <col min="4880" max="4880" width="18" style="656" customWidth="1"/>
    <col min="4881" max="4882" width="10.7109375" style="656" customWidth="1"/>
    <col min="4883" max="4883" width="9.140625" style="656" customWidth="1"/>
    <col min="4884" max="4884" width="12.85546875" style="656" customWidth="1"/>
    <col min="4885" max="4885" width="23.42578125" style="656" customWidth="1"/>
    <col min="4886" max="4887" width="9.140625" style="656" customWidth="1"/>
    <col min="4888" max="4888" width="10.5703125" style="656" bestFit="1" customWidth="1"/>
    <col min="4889" max="4889" width="11.28515625" style="656" customWidth="1"/>
    <col min="4890" max="5120" width="9.140625" style="656"/>
    <col min="5121" max="5121" width="95.140625" style="656" customWidth="1"/>
    <col min="5122" max="5122" width="17" style="656" customWidth="1"/>
    <col min="5123" max="5123" width="16.7109375" style="656" customWidth="1"/>
    <col min="5124" max="5124" width="17" style="656" customWidth="1"/>
    <col min="5125" max="5125" width="16.7109375" style="656" customWidth="1"/>
    <col min="5126" max="5126" width="17" style="656" customWidth="1"/>
    <col min="5127" max="5127" width="16.7109375" style="656" customWidth="1"/>
    <col min="5128" max="5128" width="17" style="656" customWidth="1"/>
    <col min="5129" max="5135" width="16.7109375" style="656" customWidth="1"/>
    <col min="5136" max="5136" width="18" style="656" customWidth="1"/>
    <col min="5137" max="5138" width="10.7109375" style="656" customWidth="1"/>
    <col min="5139" max="5139" width="9.140625" style="656" customWidth="1"/>
    <col min="5140" max="5140" width="12.85546875" style="656" customWidth="1"/>
    <col min="5141" max="5141" width="23.42578125" style="656" customWidth="1"/>
    <col min="5142" max="5143" width="9.140625" style="656" customWidth="1"/>
    <col min="5144" max="5144" width="10.5703125" style="656" bestFit="1" customWidth="1"/>
    <col min="5145" max="5145" width="11.28515625" style="656" customWidth="1"/>
    <col min="5146" max="5376" width="9.140625" style="656"/>
    <col min="5377" max="5377" width="95.140625" style="656" customWidth="1"/>
    <col min="5378" max="5378" width="17" style="656" customWidth="1"/>
    <col min="5379" max="5379" width="16.7109375" style="656" customWidth="1"/>
    <col min="5380" max="5380" width="17" style="656" customWidth="1"/>
    <col min="5381" max="5381" width="16.7109375" style="656" customWidth="1"/>
    <col min="5382" max="5382" width="17" style="656" customWidth="1"/>
    <col min="5383" max="5383" width="16.7109375" style="656" customWidth="1"/>
    <col min="5384" max="5384" width="17" style="656" customWidth="1"/>
    <col min="5385" max="5391" width="16.7109375" style="656" customWidth="1"/>
    <col min="5392" max="5392" width="18" style="656" customWidth="1"/>
    <col min="5393" max="5394" width="10.7109375" style="656" customWidth="1"/>
    <col min="5395" max="5395" width="9.140625" style="656" customWidth="1"/>
    <col min="5396" max="5396" width="12.85546875" style="656" customWidth="1"/>
    <col min="5397" max="5397" width="23.42578125" style="656" customWidth="1"/>
    <col min="5398" max="5399" width="9.140625" style="656" customWidth="1"/>
    <col min="5400" max="5400" width="10.5703125" style="656" bestFit="1" customWidth="1"/>
    <col min="5401" max="5401" width="11.28515625" style="656" customWidth="1"/>
    <col min="5402" max="5632" width="9.140625" style="656"/>
    <col min="5633" max="5633" width="95.140625" style="656" customWidth="1"/>
    <col min="5634" max="5634" width="17" style="656" customWidth="1"/>
    <col min="5635" max="5635" width="16.7109375" style="656" customWidth="1"/>
    <col min="5636" max="5636" width="17" style="656" customWidth="1"/>
    <col min="5637" max="5637" width="16.7109375" style="656" customWidth="1"/>
    <col min="5638" max="5638" width="17" style="656" customWidth="1"/>
    <col min="5639" max="5639" width="16.7109375" style="656" customWidth="1"/>
    <col min="5640" max="5640" width="17" style="656" customWidth="1"/>
    <col min="5641" max="5647" width="16.7109375" style="656" customWidth="1"/>
    <col min="5648" max="5648" width="18" style="656" customWidth="1"/>
    <col min="5649" max="5650" width="10.7109375" style="656" customWidth="1"/>
    <col min="5651" max="5651" width="9.140625" style="656" customWidth="1"/>
    <col min="5652" max="5652" width="12.85546875" style="656" customWidth="1"/>
    <col min="5653" max="5653" width="23.42578125" style="656" customWidth="1"/>
    <col min="5654" max="5655" width="9.140625" style="656" customWidth="1"/>
    <col min="5656" max="5656" width="10.5703125" style="656" bestFit="1" customWidth="1"/>
    <col min="5657" max="5657" width="11.28515625" style="656" customWidth="1"/>
    <col min="5658" max="5888" width="9.140625" style="656"/>
    <col min="5889" max="5889" width="95.140625" style="656" customWidth="1"/>
    <col min="5890" max="5890" width="17" style="656" customWidth="1"/>
    <col min="5891" max="5891" width="16.7109375" style="656" customWidth="1"/>
    <col min="5892" max="5892" width="17" style="656" customWidth="1"/>
    <col min="5893" max="5893" width="16.7109375" style="656" customWidth="1"/>
    <col min="5894" max="5894" width="17" style="656" customWidth="1"/>
    <col min="5895" max="5895" width="16.7109375" style="656" customWidth="1"/>
    <col min="5896" max="5896" width="17" style="656" customWidth="1"/>
    <col min="5897" max="5903" width="16.7109375" style="656" customWidth="1"/>
    <col min="5904" max="5904" width="18" style="656" customWidth="1"/>
    <col min="5905" max="5906" width="10.7109375" style="656" customWidth="1"/>
    <col min="5907" max="5907" width="9.140625" style="656" customWidth="1"/>
    <col min="5908" max="5908" width="12.85546875" style="656" customWidth="1"/>
    <col min="5909" max="5909" width="23.42578125" style="656" customWidth="1"/>
    <col min="5910" max="5911" width="9.140625" style="656" customWidth="1"/>
    <col min="5912" max="5912" width="10.5703125" style="656" bestFit="1" customWidth="1"/>
    <col min="5913" max="5913" width="11.28515625" style="656" customWidth="1"/>
    <col min="5914" max="6144" width="9.140625" style="656"/>
    <col min="6145" max="6145" width="95.140625" style="656" customWidth="1"/>
    <col min="6146" max="6146" width="17" style="656" customWidth="1"/>
    <col min="6147" max="6147" width="16.7109375" style="656" customWidth="1"/>
    <col min="6148" max="6148" width="17" style="656" customWidth="1"/>
    <col min="6149" max="6149" width="16.7109375" style="656" customWidth="1"/>
    <col min="6150" max="6150" width="17" style="656" customWidth="1"/>
    <col min="6151" max="6151" width="16.7109375" style="656" customWidth="1"/>
    <col min="6152" max="6152" width="17" style="656" customWidth="1"/>
    <col min="6153" max="6159" width="16.7109375" style="656" customWidth="1"/>
    <col min="6160" max="6160" width="18" style="656" customWidth="1"/>
    <col min="6161" max="6162" width="10.7109375" style="656" customWidth="1"/>
    <col min="6163" max="6163" width="9.140625" style="656" customWidth="1"/>
    <col min="6164" max="6164" width="12.85546875" style="656" customWidth="1"/>
    <col min="6165" max="6165" width="23.42578125" style="656" customWidth="1"/>
    <col min="6166" max="6167" width="9.140625" style="656" customWidth="1"/>
    <col min="6168" max="6168" width="10.5703125" style="656" bestFit="1" customWidth="1"/>
    <col min="6169" max="6169" width="11.28515625" style="656" customWidth="1"/>
    <col min="6170" max="6400" width="9.140625" style="656"/>
    <col min="6401" max="6401" width="95.140625" style="656" customWidth="1"/>
    <col min="6402" max="6402" width="17" style="656" customWidth="1"/>
    <col min="6403" max="6403" width="16.7109375" style="656" customWidth="1"/>
    <col min="6404" max="6404" width="17" style="656" customWidth="1"/>
    <col min="6405" max="6405" width="16.7109375" style="656" customWidth="1"/>
    <col min="6406" max="6406" width="17" style="656" customWidth="1"/>
    <col min="6407" max="6407" width="16.7109375" style="656" customWidth="1"/>
    <col min="6408" max="6408" width="17" style="656" customWidth="1"/>
    <col min="6409" max="6415" width="16.7109375" style="656" customWidth="1"/>
    <col min="6416" max="6416" width="18" style="656" customWidth="1"/>
    <col min="6417" max="6418" width="10.7109375" style="656" customWidth="1"/>
    <col min="6419" max="6419" width="9.140625" style="656" customWidth="1"/>
    <col min="6420" max="6420" width="12.85546875" style="656" customWidth="1"/>
    <col min="6421" max="6421" width="23.42578125" style="656" customWidth="1"/>
    <col min="6422" max="6423" width="9.140625" style="656" customWidth="1"/>
    <col min="6424" max="6424" width="10.5703125" style="656" bestFit="1" customWidth="1"/>
    <col min="6425" max="6425" width="11.28515625" style="656" customWidth="1"/>
    <col min="6426" max="6656" width="9.140625" style="656"/>
    <col min="6657" max="6657" width="95.140625" style="656" customWidth="1"/>
    <col min="6658" max="6658" width="17" style="656" customWidth="1"/>
    <col min="6659" max="6659" width="16.7109375" style="656" customWidth="1"/>
    <col min="6660" max="6660" width="17" style="656" customWidth="1"/>
    <col min="6661" max="6661" width="16.7109375" style="656" customWidth="1"/>
    <col min="6662" max="6662" width="17" style="656" customWidth="1"/>
    <col min="6663" max="6663" width="16.7109375" style="656" customWidth="1"/>
    <col min="6664" max="6664" width="17" style="656" customWidth="1"/>
    <col min="6665" max="6671" width="16.7109375" style="656" customWidth="1"/>
    <col min="6672" max="6672" width="18" style="656" customWidth="1"/>
    <col min="6673" max="6674" width="10.7109375" style="656" customWidth="1"/>
    <col min="6675" max="6675" width="9.140625" style="656" customWidth="1"/>
    <col min="6676" max="6676" width="12.85546875" style="656" customWidth="1"/>
    <col min="6677" max="6677" width="23.42578125" style="656" customWidth="1"/>
    <col min="6678" max="6679" width="9.140625" style="656" customWidth="1"/>
    <col min="6680" max="6680" width="10.5703125" style="656" bestFit="1" customWidth="1"/>
    <col min="6681" max="6681" width="11.28515625" style="656" customWidth="1"/>
    <col min="6682" max="6912" width="9.140625" style="656"/>
    <col min="6913" max="6913" width="95.140625" style="656" customWidth="1"/>
    <col min="6914" max="6914" width="17" style="656" customWidth="1"/>
    <col min="6915" max="6915" width="16.7109375" style="656" customWidth="1"/>
    <col min="6916" max="6916" width="17" style="656" customWidth="1"/>
    <col min="6917" max="6917" width="16.7109375" style="656" customWidth="1"/>
    <col min="6918" max="6918" width="17" style="656" customWidth="1"/>
    <col min="6919" max="6919" width="16.7109375" style="656" customWidth="1"/>
    <col min="6920" max="6920" width="17" style="656" customWidth="1"/>
    <col min="6921" max="6927" width="16.7109375" style="656" customWidth="1"/>
    <col min="6928" max="6928" width="18" style="656" customWidth="1"/>
    <col min="6929" max="6930" width="10.7109375" style="656" customWidth="1"/>
    <col min="6931" max="6931" width="9.140625" style="656" customWidth="1"/>
    <col min="6932" max="6932" width="12.85546875" style="656" customWidth="1"/>
    <col min="6933" max="6933" width="23.42578125" style="656" customWidth="1"/>
    <col min="6934" max="6935" width="9.140625" style="656" customWidth="1"/>
    <col min="6936" max="6936" width="10.5703125" style="656" bestFit="1" customWidth="1"/>
    <col min="6937" max="6937" width="11.28515625" style="656" customWidth="1"/>
    <col min="6938" max="7168" width="9.140625" style="656"/>
    <col min="7169" max="7169" width="95.140625" style="656" customWidth="1"/>
    <col min="7170" max="7170" width="17" style="656" customWidth="1"/>
    <col min="7171" max="7171" width="16.7109375" style="656" customWidth="1"/>
    <col min="7172" max="7172" width="17" style="656" customWidth="1"/>
    <col min="7173" max="7173" width="16.7109375" style="656" customWidth="1"/>
    <col min="7174" max="7174" width="17" style="656" customWidth="1"/>
    <col min="7175" max="7175" width="16.7109375" style="656" customWidth="1"/>
    <col min="7176" max="7176" width="17" style="656" customWidth="1"/>
    <col min="7177" max="7183" width="16.7109375" style="656" customWidth="1"/>
    <col min="7184" max="7184" width="18" style="656" customWidth="1"/>
    <col min="7185" max="7186" width="10.7109375" style="656" customWidth="1"/>
    <col min="7187" max="7187" width="9.140625" style="656" customWidth="1"/>
    <col min="7188" max="7188" width="12.85546875" style="656" customWidth="1"/>
    <col min="7189" max="7189" width="23.42578125" style="656" customWidth="1"/>
    <col min="7190" max="7191" width="9.140625" style="656" customWidth="1"/>
    <col min="7192" max="7192" width="10.5703125" style="656" bestFit="1" customWidth="1"/>
    <col min="7193" max="7193" width="11.28515625" style="656" customWidth="1"/>
    <col min="7194" max="7424" width="9.140625" style="656"/>
    <col min="7425" max="7425" width="95.140625" style="656" customWidth="1"/>
    <col min="7426" max="7426" width="17" style="656" customWidth="1"/>
    <col min="7427" max="7427" width="16.7109375" style="656" customWidth="1"/>
    <col min="7428" max="7428" width="17" style="656" customWidth="1"/>
    <col min="7429" max="7429" width="16.7109375" style="656" customWidth="1"/>
    <col min="7430" max="7430" width="17" style="656" customWidth="1"/>
    <col min="7431" max="7431" width="16.7109375" style="656" customWidth="1"/>
    <col min="7432" max="7432" width="17" style="656" customWidth="1"/>
    <col min="7433" max="7439" width="16.7109375" style="656" customWidth="1"/>
    <col min="7440" max="7440" width="18" style="656" customWidth="1"/>
    <col min="7441" max="7442" width="10.7109375" style="656" customWidth="1"/>
    <col min="7443" max="7443" width="9.140625" style="656" customWidth="1"/>
    <col min="7444" max="7444" width="12.85546875" style="656" customWidth="1"/>
    <col min="7445" max="7445" width="23.42578125" style="656" customWidth="1"/>
    <col min="7446" max="7447" width="9.140625" style="656" customWidth="1"/>
    <col min="7448" max="7448" width="10.5703125" style="656" bestFit="1" customWidth="1"/>
    <col min="7449" max="7449" width="11.28515625" style="656" customWidth="1"/>
    <col min="7450" max="7680" width="9.140625" style="656"/>
    <col min="7681" max="7681" width="95.140625" style="656" customWidth="1"/>
    <col min="7682" max="7682" width="17" style="656" customWidth="1"/>
    <col min="7683" max="7683" width="16.7109375" style="656" customWidth="1"/>
    <col min="7684" max="7684" width="17" style="656" customWidth="1"/>
    <col min="7685" max="7685" width="16.7109375" style="656" customWidth="1"/>
    <col min="7686" max="7686" width="17" style="656" customWidth="1"/>
    <col min="7687" max="7687" width="16.7109375" style="656" customWidth="1"/>
    <col min="7688" max="7688" width="17" style="656" customWidth="1"/>
    <col min="7689" max="7695" width="16.7109375" style="656" customWidth="1"/>
    <col min="7696" max="7696" width="18" style="656" customWidth="1"/>
    <col min="7697" max="7698" width="10.7109375" style="656" customWidth="1"/>
    <col min="7699" max="7699" width="9.140625" style="656" customWidth="1"/>
    <col min="7700" max="7700" width="12.85546875" style="656" customWidth="1"/>
    <col min="7701" max="7701" width="23.42578125" style="656" customWidth="1"/>
    <col min="7702" max="7703" width="9.140625" style="656" customWidth="1"/>
    <col min="7704" max="7704" width="10.5703125" style="656" bestFit="1" customWidth="1"/>
    <col min="7705" max="7705" width="11.28515625" style="656" customWidth="1"/>
    <col min="7706" max="7936" width="9.140625" style="656"/>
    <col min="7937" max="7937" width="95.140625" style="656" customWidth="1"/>
    <col min="7938" max="7938" width="17" style="656" customWidth="1"/>
    <col min="7939" max="7939" width="16.7109375" style="656" customWidth="1"/>
    <col min="7940" max="7940" width="17" style="656" customWidth="1"/>
    <col min="7941" max="7941" width="16.7109375" style="656" customWidth="1"/>
    <col min="7942" max="7942" width="17" style="656" customWidth="1"/>
    <col min="7943" max="7943" width="16.7109375" style="656" customWidth="1"/>
    <col min="7944" max="7944" width="17" style="656" customWidth="1"/>
    <col min="7945" max="7951" width="16.7109375" style="656" customWidth="1"/>
    <col min="7952" max="7952" width="18" style="656" customWidth="1"/>
    <col min="7953" max="7954" width="10.7109375" style="656" customWidth="1"/>
    <col min="7955" max="7955" width="9.140625" style="656" customWidth="1"/>
    <col min="7956" max="7956" width="12.85546875" style="656" customWidth="1"/>
    <col min="7957" max="7957" width="23.42578125" style="656" customWidth="1"/>
    <col min="7958" max="7959" width="9.140625" style="656" customWidth="1"/>
    <col min="7960" max="7960" width="10.5703125" style="656" bestFit="1" customWidth="1"/>
    <col min="7961" max="7961" width="11.28515625" style="656" customWidth="1"/>
    <col min="7962" max="8192" width="9.140625" style="656"/>
    <col min="8193" max="8193" width="95.140625" style="656" customWidth="1"/>
    <col min="8194" max="8194" width="17" style="656" customWidth="1"/>
    <col min="8195" max="8195" width="16.7109375" style="656" customWidth="1"/>
    <col min="8196" max="8196" width="17" style="656" customWidth="1"/>
    <col min="8197" max="8197" width="16.7109375" style="656" customWidth="1"/>
    <col min="8198" max="8198" width="17" style="656" customWidth="1"/>
    <col min="8199" max="8199" width="16.7109375" style="656" customWidth="1"/>
    <col min="8200" max="8200" width="17" style="656" customWidth="1"/>
    <col min="8201" max="8207" width="16.7109375" style="656" customWidth="1"/>
    <col min="8208" max="8208" width="18" style="656" customWidth="1"/>
    <col min="8209" max="8210" width="10.7109375" style="656" customWidth="1"/>
    <col min="8211" max="8211" width="9.140625" style="656" customWidth="1"/>
    <col min="8212" max="8212" width="12.85546875" style="656" customWidth="1"/>
    <col min="8213" max="8213" width="23.42578125" style="656" customWidth="1"/>
    <col min="8214" max="8215" width="9.140625" style="656" customWidth="1"/>
    <col min="8216" max="8216" width="10.5703125" style="656" bestFit="1" customWidth="1"/>
    <col min="8217" max="8217" width="11.28515625" style="656" customWidth="1"/>
    <col min="8218" max="8448" width="9.140625" style="656"/>
    <col min="8449" max="8449" width="95.140625" style="656" customWidth="1"/>
    <col min="8450" max="8450" width="17" style="656" customWidth="1"/>
    <col min="8451" max="8451" width="16.7109375" style="656" customWidth="1"/>
    <col min="8452" max="8452" width="17" style="656" customWidth="1"/>
    <col min="8453" max="8453" width="16.7109375" style="656" customWidth="1"/>
    <col min="8454" max="8454" width="17" style="656" customWidth="1"/>
    <col min="8455" max="8455" width="16.7109375" style="656" customWidth="1"/>
    <col min="8456" max="8456" width="17" style="656" customWidth="1"/>
    <col min="8457" max="8463" width="16.7109375" style="656" customWidth="1"/>
    <col min="8464" max="8464" width="18" style="656" customWidth="1"/>
    <col min="8465" max="8466" width="10.7109375" style="656" customWidth="1"/>
    <col min="8467" max="8467" width="9.140625" style="656" customWidth="1"/>
    <col min="8468" max="8468" width="12.85546875" style="656" customWidth="1"/>
    <col min="8469" max="8469" width="23.42578125" style="656" customWidth="1"/>
    <col min="8470" max="8471" width="9.140625" style="656" customWidth="1"/>
    <col min="8472" max="8472" width="10.5703125" style="656" bestFit="1" customWidth="1"/>
    <col min="8473" max="8473" width="11.28515625" style="656" customWidth="1"/>
    <col min="8474" max="8704" width="9.140625" style="656"/>
    <col min="8705" max="8705" width="95.140625" style="656" customWidth="1"/>
    <col min="8706" max="8706" width="17" style="656" customWidth="1"/>
    <col min="8707" max="8707" width="16.7109375" style="656" customWidth="1"/>
    <col min="8708" max="8708" width="17" style="656" customWidth="1"/>
    <col min="8709" max="8709" width="16.7109375" style="656" customWidth="1"/>
    <col min="8710" max="8710" width="17" style="656" customWidth="1"/>
    <col min="8711" max="8711" width="16.7109375" style="656" customWidth="1"/>
    <col min="8712" max="8712" width="17" style="656" customWidth="1"/>
    <col min="8713" max="8719" width="16.7109375" style="656" customWidth="1"/>
    <col min="8720" max="8720" width="18" style="656" customWidth="1"/>
    <col min="8721" max="8722" width="10.7109375" style="656" customWidth="1"/>
    <col min="8723" max="8723" width="9.140625" style="656" customWidth="1"/>
    <col min="8724" max="8724" width="12.85546875" style="656" customWidth="1"/>
    <col min="8725" max="8725" width="23.42578125" style="656" customWidth="1"/>
    <col min="8726" max="8727" width="9.140625" style="656" customWidth="1"/>
    <col min="8728" max="8728" width="10.5703125" style="656" bestFit="1" customWidth="1"/>
    <col min="8729" max="8729" width="11.28515625" style="656" customWidth="1"/>
    <col min="8730" max="8960" width="9.140625" style="656"/>
    <col min="8961" max="8961" width="95.140625" style="656" customWidth="1"/>
    <col min="8962" max="8962" width="17" style="656" customWidth="1"/>
    <col min="8963" max="8963" width="16.7109375" style="656" customWidth="1"/>
    <col min="8964" max="8964" width="17" style="656" customWidth="1"/>
    <col min="8965" max="8965" width="16.7109375" style="656" customWidth="1"/>
    <col min="8966" max="8966" width="17" style="656" customWidth="1"/>
    <col min="8967" max="8967" width="16.7109375" style="656" customWidth="1"/>
    <col min="8968" max="8968" width="17" style="656" customWidth="1"/>
    <col min="8969" max="8975" width="16.7109375" style="656" customWidth="1"/>
    <col min="8976" max="8976" width="18" style="656" customWidth="1"/>
    <col min="8977" max="8978" width="10.7109375" style="656" customWidth="1"/>
    <col min="8979" max="8979" width="9.140625" style="656" customWidth="1"/>
    <col min="8980" max="8980" width="12.85546875" style="656" customWidth="1"/>
    <col min="8981" max="8981" width="23.42578125" style="656" customWidth="1"/>
    <col min="8982" max="8983" width="9.140625" style="656" customWidth="1"/>
    <col min="8984" max="8984" width="10.5703125" style="656" bestFit="1" customWidth="1"/>
    <col min="8985" max="8985" width="11.28515625" style="656" customWidth="1"/>
    <col min="8986" max="9216" width="9.140625" style="656"/>
    <col min="9217" max="9217" width="95.140625" style="656" customWidth="1"/>
    <col min="9218" max="9218" width="17" style="656" customWidth="1"/>
    <col min="9219" max="9219" width="16.7109375" style="656" customWidth="1"/>
    <col min="9220" max="9220" width="17" style="656" customWidth="1"/>
    <col min="9221" max="9221" width="16.7109375" style="656" customWidth="1"/>
    <col min="9222" max="9222" width="17" style="656" customWidth="1"/>
    <col min="9223" max="9223" width="16.7109375" style="656" customWidth="1"/>
    <col min="9224" max="9224" width="17" style="656" customWidth="1"/>
    <col min="9225" max="9231" width="16.7109375" style="656" customWidth="1"/>
    <col min="9232" max="9232" width="18" style="656" customWidth="1"/>
    <col min="9233" max="9234" width="10.7109375" style="656" customWidth="1"/>
    <col min="9235" max="9235" width="9.140625" style="656" customWidth="1"/>
    <col min="9236" max="9236" width="12.85546875" style="656" customWidth="1"/>
    <col min="9237" max="9237" width="23.42578125" style="656" customWidth="1"/>
    <col min="9238" max="9239" width="9.140625" style="656" customWidth="1"/>
    <col min="9240" max="9240" width="10.5703125" style="656" bestFit="1" customWidth="1"/>
    <col min="9241" max="9241" width="11.28515625" style="656" customWidth="1"/>
    <col min="9242" max="9472" width="9.140625" style="656"/>
    <col min="9473" max="9473" width="95.140625" style="656" customWidth="1"/>
    <col min="9474" max="9474" width="17" style="656" customWidth="1"/>
    <col min="9475" max="9475" width="16.7109375" style="656" customWidth="1"/>
    <col min="9476" max="9476" width="17" style="656" customWidth="1"/>
    <col min="9477" max="9477" width="16.7109375" style="656" customWidth="1"/>
    <col min="9478" max="9478" width="17" style="656" customWidth="1"/>
    <col min="9479" max="9479" width="16.7109375" style="656" customWidth="1"/>
    <col min="9480" max="9480" width="17" style="656" customWidth="1"/>
    <col min="9481" max="9487" width="16.7109375" style="656" customWidth="1"/>
    <col min="9488" max="9488" width="18" style="656" customWidth="1"/>
    <col min="9489" max="9490" width="10.7109375" style="656" customWidth="1"/>
    <col min="9491" max="9491" width="9.140625" style="656" customWidth="1"/>
    <col min="9492" max="9492" width="12.85546875" style="656" customWidth="1"/>
    <col min="9493" max="9493" width="23.42578125" style="656" customWidth="1"/>
    <col min="9494" max="9495" width="9.140625" style="656" customWidth="1"/>
    <col min="9496" max="9496" width="10.5703125" style="656" bestFit="1" customWidth="1"/>
    <col min="9497" max="9497" width="11.28515625" style="656" customWidth="1"/>
    <col min="9498" max="9728" width="9.140625" style="656"/>
    <col min="9729" max="9729" width="95.140625" style="656" customWidth="1"/>
    <col min="9730" max="9730" width="17" style="656" customWidth="1"/>
    <col min="9731" max="9731" width="16.7109375" style="656" customWidth="1"/>
    <col min="9732" max="9732" width="17" style="656" customWidth="1"/>
    <col min="9733" max="9733" width="16.7109375" style="656" customWidth="1"/>
    <col min="9734" max="9734" width="17" style="656" customWidth="1"/>
    <col min="9735" max="9735" width="16.7109375" style="656" customWidth="1"/>
    <col min="9736" max="9736" width="17" style="656" customWidth="1"/>
    <col min="9737" max="9743" width="16.7109375" style="656" customWidth="1"/>
    <col min="9744" max="9744" width="18" style="656" customWidth="1"/>
    <col min="9745" max="9746" width="10.7109375" style="656" customWidth="1"/>
    <col min="9747" max="9747" width="9.140625" style="656" customWidth="1"/>
    <col min="9748" max="9748" width="12.85546875" style="656" customWidth="1"/>
    <col min="9749" max="9749" width="23.42578125" style="656" customWidth="1"/>
    <col min="9750" max="9751" width="9.140625" style="656" customWidth="1"/>
    <col min="9752" max="9752" width="10.5703125" style="656" bestFit="1" customWidth="1"/>
    <col min="9753" max="9753" width="11.28515625" style="656" customWidth="1"/>
    <col min="9754" max="9984" width="9.140625" style="656"/>
    <col min="9985" max="9985" width="95.140625" style="656" customWidth="1"/>
    <col min="9986" max="9986" width="17" style="656" customWidth="1"/>
    <col min="9987" max="9987" width="16.7109375" style="656" customWidth="1"/>
    <col min="9988" max="9988" width="17" style="656" customWidth="1"/>
    <col min="9989" max="9989" width="16.7109375" style="656" customWidth="1"/>
    <col min="9990" max="9990" width="17" style="656" customWidth="1"/>
    <col min="9991" max="9991" width="16.7109375" style="656" customWidth="1"/>
    <col min="9992" max="9992" width="17" style="656" customWidth="1"/>
    <col min="9993" max="9999" width="16.7109375" style="656" customWidth="1"/>
    <col min="10000" max="10000" width="18" style="656" customWidth="1"/>
    <col min="10001" max="10002" width="10.7109375" style="656" customWidth="1"/>
    <col min="10003" max="10003" width="9.140625" style="656" customWidth="1"/>
    <col min="10004" max="10004" width="12.85546875" style="656" customWidth="1"/>
    <col min="10005" max="10005" width="23.42578125" style="656" customWidth="1"/>
    <col min="10006" max="10007" width="9.140625" style="656" customWidth="1"/>
    <col min="10008" max="10008" width="10.5703125" style="656" bestFit="1" customWidth="1"/>
    <col min="10009" max="10009" width="11.28515625" style="656" customWidth="1"/>
    <col min="10010" max="10240" width="9.140625" style="656"/>
    <col min="10241" max="10241" width="95.140625" style="656" customWidth="1"/>
    <col min="10242" max="10242" width="17" style="656" customWidth="1"/>
    <col min="10243" max="10243" width="16.7109375" style="656" customWidth="1"/>
    <col min="10244" max="10244" width="17" style="656" customWidth="1"/>
    <col min="10245" max="10245" width="16.7109375" style="656" customWidth="1"/>
    <col min="10246" max="10246" width="17" style="656" customWidth="1"/>
    <col min="10247" max="10247" width="16.7109375" style="656" customWidth="1"/>
    <col min="10248" max="10248" width="17" style="656" customWidth="1"/>
    <col min="10249" max="10255" width="16.7109375" style="656" customWidth="1"/>
    <col min="10256" max="10256" width="18" style="656" customWidth="1"/>
    <col min="10257" max="10258" width="10.7109375" style="656" customWidth="1"/>
    <col min="10259" max="10259" width="9.140625" style="656" customWidth="1"/>
    <col min="10260" max="10260" width="12.85546875" style="656" customWidth="1"/>
    <col min="10261" max="10261" width="23.42578125" style="656" customWidth="1"/>
    <col min="10262" max="10263" width="9.140625" style="656" customWidth="1"/>
    <col min="10264" max="10264" width="10.5703125" style="656" bestFit="1" customWidth="1"/>
    <col min="10265" max="10265" width="11.28515625" style="656" customWidth="1"/>
    <col min="10266" max="10496" width="9.140625" style="656"/>
    <col min="10497" max="10497" width="95.140625" style="656" customWidth="1"/>
    <col min="10498" max="10498" width="17" style="656" customWidth="1"/>
    <col min="10499" max="10499" width="16.7109375" style="656" customWidth="1"/>
    <col min="10500" max="10500" width="17" style="656" customWidth="1"/>
    <col min="10501" max="10501" width="16.7109375" style="656" customWidth="1"/>
    <col min="10502" max="10502" width="17" style="656" customWidth="1"/>
    <col min="10503" max="10503" width="16.7109375" style="656" customWidth="1"/>
    <col min="10504" max="10504" width="17" style="656" customWidth="1"/>
    <col min="10505" max="10511" width="16.7109375" style="656" customWidth="1"/>
    <col min="10512" max="10512" width="18" style="656" customWidth="1"/>
    <col min="10513" max="10514" width="10.7109375" style="656" customWidth="1"/>
    <col min="10515" max="10515" width="9.140625" style="656" customWidth="1"/>
    <col min="10516" max="10516" width="12.85546875" style="656" customWidth="1"/>
    <col min="10517" max="10517" width="23.42578125" style="656" customWidth="1"/>
    <col min="10518" max="10519" width="9.140625" style="656" customWidth="1"/>
    <col min="10520" max="10520" width="10.5703125" style="656" bestFit="1" customWidth="1"/>
    <col min="10521" max="10521" width="11.28515625" style="656" customWidth="1"/>
    <col min="10522" max="10752" width="9.140625" style="656"/>
    <col min="10753" max="10753" width="95.140625" style="656" customWidth="1"/>
    <col min="10754" max="10754" width="17" style="656" customWidth="1"/>
    <col min="10755" max="10755" width="16.7109375" style="656" customWidth="1"/>
    <col min="10756" max="10756" width="17" style="656" customWidth="1"/>
    <col min="10757" max="10757" width="16.7109375" style="656" customWidth="1"/>
    <col min="10758" max="10758" width="17" style="656" customWidth="1"/>
    <col min="10759" max="10759" width="16.7109375" style="656" customWidth="1"/>
    <col min="10760" max="10760" width="17" style="656" customWidth="1"/>
    <col min="10761" max="10767" width="16.7109375" style="656" customWidth="1"/>
    <col min="10768" max="10768" width="18" style="656" customWidth="1"/>
    <col min="10769" max="10770" width="10.7109375" style="656" customWidth="1"/>
    <col min="10771" max="10771" width="9.140625" style="656" customWidth="1"/>
    <col min="10772" max="10772" width="12.85546875" style="656" customWidth="1"/>
    <col min="10773" max="10773" width="23.42578125" style="656" customWidth="1"/>
    <col min="10774" max="10775" width="9.140625" style="656" customWidth="1"/>
    <col min="10776" max="10776" width="10.5703125" style="656" bestFit="1" customWidth="1"/>
    <col min="10777" max="10777" width="11.28515625" style="656" customWidth="1"/>
    <col min="10778" max="11008" width="9.140625" style="656"/>
    <col min="11009" max="11009" width="95.140625" style="656" customWidth="1"/>
    <col min="11010" max="11010" width="17" style="656" customWidth="1"/>
    <col min="11011" max="11011" width="16.7109375" style="656" customWidth="1"/>
    <col min="11012" max="11012" width="17" style="656" customWidth="1"/>
    <col min="11013" max="11013" width="16.7109375" style="656" customWidth="1"/>
    <col min="11014" max="11014" width="17" style="656" customWidth="1"/>
    <col min="11015" max="11015" width="16.7109375" style="656" customWidth="1"/>
    <col min="11016" max="11016" width="17" style="656" customWidth="1"/>
    <col min="11017" max="11023" width="16.7109375" style="656" customWidth="1"/>
    <col min="11024" max="11024" width="18" style="656" customWidth="1"/>
    <col min="11025" max="11026" width="10.7109375" style="656" customWidth="1"/>
    <col min="11027" max="11027" width="9.140625" style="656" customWidth="1"/>
    <col min="11028" max="11028" width="12.85546875" style="656" customWidth="1"/>
    <col min="11029" max="11029" width="23.42578125" style="656" customWidth="1"/>
    <col min="11030" max="11031" width="9.140625" style="656" customWidth="1"/>
    <col min="11032" max="11032" width="10.5703125" style="656" bestFit="1" customWidth="1"/>
    <col min="11033" max="11033" width="11.28515625" style="656" customWidth="1"/>
    <col min="11034" max="11264" width="9.140625" style="656"/>
    <col min="11265" max="11265" width="95.140625" style="656" customWidth="1"/>
    <col min="11266" max="11266" width="17" style="656" customWidth="1"/>
    <col min="11267" max="11267" width="16.7109375" style="656" customWidth="1"/>
    <col min="11268" max="11268" width="17" style="656" customWidth="1"/>
    <col min="11269" max="11269" width="16.7109375" style="656" customWidth="1"/>
    <col min="11270" max="11270" width="17" style="656" customWidth="1"/>
    <col min="11271" max="11271" width="16.7109375" style="656" customWidth="1"/>
    <col min="11272" max="11272" width="17" style="656" customWidth="1"/>
    <col min="11273" max="11279" width="16.7109375" style="656" customWidth="1"/>
    <col min="11280" max="11280" width="18" style="656" customWidth="1"/>
    <col min="11281" max="11282" width="10.7109375" style="656" customWidth="1"/>
    <col min="11283" max="11283" width="9.140625" style="656" customWidth="1"/>
    <col min="11284" max="11284" width="12.85546875" style="656" customWidth="1"/>
    <col min="11285" max="11285" width="23.42578125" style="656" customWidth="1"/>
    <col min="11286" max="11287" width="9.140625" style="656" customWidth="1"/>
    <col min="11288" max="11288" width="10.5703125" style="656" bestFit="1" customWidth="1"/>
    <col min="11289" max="11289" width="11.28515625" style="656" customWidth="1"/>
    <col min="11290" max="11520" width="9.140625" style="656"/>
    <col min="11521" max="11521" width="95.140625" style="656" customWidth="1"/>
    <col min="11522" max="11522" width="17" style="656" customWidth="1"/>
    <col min="11523" max="11523" width="16.7109375" style="656" customWidth="1"/>
    <col min="11524" max="11524" width="17" style="656" customWidth="1"/>
    <col min="11525" max="11525" width="16.7109375" style="656" customWidth="1"/>
    <col min="11526" max="11526" width="17" style="656" customWidth="1"/>
    <col min="11527" max="11527" width="16.7109375" style="656" customWidth="1"/>
    <col min="11528" max="11528" width="17" style="656" customWidth="1"/>
    <col min="11529" max="11535" width="16.7109375" style="656" customWidth="1"/>
    <col min="11536" max="11536" width="18" style="656" customWidth="1"/>
    <col min="11537" max="11538" width="10.7109375" style="656" customWidth="1"/>
    <col min="11539" max="11539" width="9.140625" style="656" customWidth="1"/>
    <col min="11540" max="11540" width="12.85546875" style="656" customWidth="1"/>
    <col min="11541" max="11541" width="23.42578125" style="656" customWidth="1"/>
    <col min="11542" max="11543" width="9.140625" style="656" customWidth="1"/>
    <col min="11544" max="11544" width="10.5703125" style="656" bestFit="1" customWidth="1"/>
    <col min="11545" max="11545" width="11.28515625" style="656" customWidth="1"/>
    <col min="11546" max="11776" width="9.140625" style="656"/>
    <col min="11777" max="11777" width="95.140625" style="656" customWidth="1"/>
    <col min="11778" max="11778" width="17" style="656" customWidth="1"/>
    <col min="11779" max="11779" width="16.7109375" style="656" customWidth="1"/>
    <col min="11780" max="11780" width="17" style="656" customWidth="1"/>
    <col min="11781" max="11781" width="16.7109375" style="656" customWidth="1"/>
    <col min="11782" max="11782" width="17" style="656" customWidth="1"/>
    <col min="11783" max="11783" width="16.7109375" style="656" customWidth="1"/>
    <col min="11784" max="11784" width="17" style="656" customWidth="1"/>
    <col min="11785" max="11791" width="16.7109375" style="656" customWidth="1"/>
    <col min="11792" max="11792" width="18" style="656" customWidth="1"/>
    <col min="11793" max="11794" width="10.7109375" style="656" customWidth="1"/>
    <col min="11795" max="11795" width="9.140625" style="656" customWidth="1"/>
    <col min="11796" max="11796" width="12.85546875" style="656" customWidth="1"/>
    <col min="11797" max="11797" width="23.42578125" style="656" customWidth="1"/>
    <col min="11798" max="11799" width="9.140625" style="656" customWidth="1"/>
    <col min="11800" max="11800" width="10.5703125" style="656" bestFit="1" customWidth="1"/>
    <col min="11801" max="11801" width="11.28515625" style="656" customWidth="1"/>
    <col min="11802" max="12032" width="9.140625" style="656"/>
    <col min="12033" max="12033" width="95.140625" style="656" customWidth="1"/>
    <col min="12034" max="12034" width="17" style="656" customWidth="1"/>
    <col min="12035" max="12035" width="16.7109375" style="656" customWidth="1"/>
    <col min="12036" max="12036" width="17" style="656" customWidth="1"/>
    <col min="12037" max="12037" width="16.7109375" style="656" customWidth="1"/>
    <col min="12038" max="12038" width="17" style="656" customWidth="1"/>
    <col min="12039" max="12039" width="16.7109375" style="656" customWidth="1"/>
    <col min="12040" max="12040" width="17" style="656" customWidth="1"/>
    <col min="12041" max="12047" width="16.7109375" style="656" customWidth="1"/>
    <col min="12048" max="12048" width="18" style="656" customWidth="1"/>
    <col min="12049" max="12050" width="10.7109375" style="656" customWidth="1"/>
    <col min="12051" max="12051" width="9.140625" style="656" customWidth="1"/>
    <col min="12052" max="12052" width="12.85546875" style="656" customWidth="1"/>
    <col min="12053" max="12053" width="23.42578125" style="656" customWidth="1"/>
    <col min="12054" max="12055" width="9.140625" style="656" customWidth="1"/>
    <col min="12056" max="12056" width="10.5703125" style="656" bestFit="1" customWidth="1"/>
    <col min="12057" max="12057" width="11.28515625" style="656" customWidth="1"/>
    <col min="12058" max="12288" width="9.140625" style="656"/>
    <col min="12289" max="12289" width="95.140625" style="656" customWidth="1"/>
    <col min="12290" max="12290" width="17" style="656" customWidth="1"/>
    <col min="12291" max="12291" width="16.7109375" style="656" customWidth="1"/>
    <col min="12292" max="12292" width="17" style="656" customWidth="1"/>
    <col min="12293" max="12293" width="16.7109375" style="656" customWidth="1"/>
    <col min="12294" max="12294" width="17" style="656" customWidth="1"/>
    <col min="12295" max="12295" width="16.7109375" style="656" customWidth="1"/>
    <col min="12296" max="12296" width="17" style="656" customWidth="1"/>
    <col min="12297" max="12303" width="16.7109375" style="656" customWidth="1"/>
    <col min="12304" max="12304" width="18" style="656" customWidth="1"/>
    <col min="12305" max="12306" width="10.7109375" style="656" customWidth="1"/>
    <col min="12307" max="12307" width="9.140625" style="656" customWidth="1"/>
    <col min="12308" max="12308" width="12.85546875" style="656" customWidth="1"/>
    <col min="12309" max="12309" width="23.42578125" style="656" customWidth="1"/>
    <col min="12310" max="12311" width="9.140625" style="656" customWidth="1"/>
    <col min="12312" max="12312" width="10.5703125" style="656" bestFit="1" customWidth="1"/>
    <col min="12313" max="12313" width="11.28515625" style="656" customWidth="1"/>
    <col min="12314" max="12544" width="9.140625" style="656"/>
    <col min="12545" max="12545" width="95.140625" style="656" customWidth="1"/>
    <col min="12546" max="12546" width="17" style="656" customWidth="1"/>
    <col min="12547" max="12547" width="16.7109375" style="656" customWidth="1"/>
    <col min="12548" max="12548" width="17" style="656" customWidth="1"/>
    <col min="12549" max="12549" width="16.7109375" style="656" customWidth="1"/>
    <col min="12550" max="12550" width="17" style="656" customWidth="1"/>
    <col min="12551" max="12551" width="16.7109375" style="656" customWidth="1"/>
    <col min="12552" max="12552" width="17" style="656" customWidth="1"/>
    <col min="12553" max="12559" width="16.7109375" style="656" customWidth="1"/>
    <col min="12560" max="12560" width="18" style="656" customWidth="1"/>
    <col min="12561" max="12562" width="10.7109375" style="656" customWidth="1"/>
    <col min="12563" max="12563" width="9.140625" style="656" customWidth="1"/>
    <col min="12564" max="12564" width="12.85546875" style="656" customWidth="1"/>
    <col min="12565" max="12565" width="23.42578125" style="656" customWidth="1"/>
    <col min="12566" max="12567" width="9.140625" style="656" customWidth="1"/>
    <col min="12568" max="12568" width="10.5703125" style="656" bestFit="1" customWidth="1"/>
    <col min="12569" max="12569" width="11.28515625" style="656" customWidth="1"/>
    <col min="12570" max="12800" width="9.140625" style="656"/>
    <col min="12801" max="12801" width="95.140625" style="656" customWidth="1"/>
    <col min="12802" max="12802" width="17" style="656" customWidth="1"/>
    <col min="12803" max="12803" width="16.7109375" style="656" customWidth="1"/>
    <col min="12804" max="12804" width="17" style="656" customWidth="1"/>
    <col min="12805" max="12805" width="16.7109375" style="656" customWidth="1"/>
    <col min="12806" max="12806" width="17" style="656" customWidth="1"/>
    <col min="12807" max="12807" width="16.7109375" style="656" customWidth="1"/>
    <col min="12808" max="12808" width="17" style="656" customWidth="1"/>
    <col min="12809" max="12815" width="16.7109375" style="656" customWidth="1"/>
    <col min="12816" max="12816" width="18" style="656" customWidth="1"/>
    <col min="12817" max="12818" width="10.7109375" style="656" customWidth="1"/>
    <col min="12819" max="12819" width="9.140625" style="656" customWidth="1"/>
    <col min="12820" max="12820" width="12.85546875" style="656" customWidth="1"/>
    <col min="12821" max="12821" width="23.42578125" style="656" customWidth="1"/>
    <col min="12822" max="12823" width="9.140625" style="656" customWidth="1"/>
    <col min="12824" max="12824" width="10.5703125" style="656" bestFit="1" customWidth="1"/>
    <col min="12825" max="12825" width="11.28515625" style="656" customWidth="1"/>
    <col min="12826" max="13056" width="9.140625" style="656"/>
    <col min="13057" max="13057" width="95.140625" style="656" customWidth="1"/>
    <col min="13058" max="13058" width="17" style="656" customWidth="1"/>
    <col min="13059" max="13059" width="16.7109375" style="656" customWidth="1"/>
    <col min="13060" max="13060" width="17" style="656" customWidth="1"/>
    <col min="13061" max="13061" width="16.7109375" style="656" customWidth="1"/>
    <col min="13062" max="13062" width="17" style="656" customWidth="1"/>
    <col min="13063" max="13063" width="16.7109375" style="656" customWidth="1"/>
    <col min="13064" max="13064" width="17" style="656" customWidth="1"/>
    <col min="13065" max="13071" width="16.7109375" style="656" customWidth="1"/>
    <col min="13072" max="13072" width="18" style="656" customWidth="1"/>
    <col min="13073" max="13074" width="10.7109375" style="656" customWidth="1"/>
    <col min="13075" max="13075" width="9.140625" style="656" customWidth="1"/>
    <col min="13076" max="13076" width="12.85546875" style="656" customWidth="1"/>
    <col min="13077" max="13077" width="23.42578125" style="656" customWidth="1"/>
    <col min="13078" max="13079" width="9.140625" style="656" customWidth="1"/>
    <col min="13080" max="13080" width="10.5703125" style="656" bestFit="1" customWidth="1"/>
    <col min="13081" max="13081" width="11.28515625" style="656" customWidth="1"/>
    <col min="13082" max="13312" width="9.140625" style="656"/>
    <col min="13313" max="13313" width="95.140625" style="656" customWidth="1"/>
    <col min="13314" max="13314" width="17" style="656" customWidth="1"/>
    <col min="13315" max="13315" width="16.7109375" style="656" customWidth="1"/>
    <col min="13316" max="13316" width="17" style="656" customWidth="1"/>
    <col min="13317" max="13317" width="16.7109375" style="656" customWidth="1"/>
    <col min="13318" max="13318" width="17" style="656" customWidth="1"/>
    <col min="13319" max="13319" width="16.7109375" style="656" customWidth="1"/>
    <col min="13320" max="13320" width="17" style="656" customWidth="1"/>
    <col min="13321" max="13327" width="16.7109375" style="656" customWidth="1"/>
    <col min="13328" max="13328" width="18" style="656" customWidth="1"/>
    <col min="13329" max="13330" width="10.7109375" style="656" customWidth="1"/>
    <col min="13331" max="13331" width="9.140625" style="656" customWidth="1"/>
    <col min="13332" max="13332" width="12.85546875" style="656" customWidth="1"/>
    <col min="13333" max="13333" width="23.42578125" style="656" customWidth="1"/>
    <col min="13334" max="13335" width="9.140625" style="656" customWidth="1"/>
    <col min="13336" max="13336" width="10.5703125" style="656" bestFit="1" customWidth="1"/>
    <col min="13337" max="13337" width="11.28515625" style="656" customWidth="1"/>
    <col min="13338" max="13568" width="9.140625" style="656"/>
    <col min="13569" max="13569" width="95.140625" style="656" customWidth="1"/>
    <col min="13570" max="13570" width="17" style="656" customWidth="1"/>
    <col min="13571" max="13571" width="16.7109375" style="656" customWidth="1"/>
    <col min="13572" max="13572" width="17" style="656" customWidth="1"/>
    <col min="13573" max="13573" width="16.7109375" style="656" customWidth="1"/>
    <col min="13574" max="13574" width="17" style="656" customWidth="1"/>
    <col min="13575" max="13575" width="16.7109375" style="656" customWidth="1"/>
    <col min="13576" max="13576" width="17" style="656" customWidth="1"/>
    <col min="13577" max="13583" width="16.7109375" style="656" customWidth="1"/>
    <col min="13584" max="13584" width="18" style="656" customWidth="1"/>
    <col min="13585" max="13586" width="10.7109375" style="656" customWidth="1"/>
    <col min="13587" max="13587" width="9.140625" style="656" customWidth="1"/>
    <col min="13588" max="13588" width="12.85546875" style="656" customWidth="1"/>
    <col min="13589" max="13589" width="23.42578125" style="656" customWidth="1"/>
    <col min="13590" max="13591" width="9.140625" style="656" customWidth="1"/>
    <col min="13592" max="13592" width="10.5703125" style="656" bestFit="1" customWidth="1"/>
    <col min="13593" max="13593" width="11.28515625" style="656" customWidth="1"/>
    <col min="13594" max="13824" width="9.140625" style="656"/>
    <col min="13825" max="13825" width="95.140625" style="656" customWidth="1"/>
    <col min="13826" max="13826" width="17" style="656" customWidth="1"/>
    <col min="13827" max="13827" width="16.7109375" style="656" customWidth="1"/>
    <col min="13828" max="13828" width="17" style="656" customWidth="1"/>
    <col min="13829" max="13829" width="16.7109375" style="656" customWidth="1"/>
    <col min="13830" max="13830" width="17" style="656" customWidth="1"/>
    <col min="13831" max="13831" width="16.7109375" style="656" customWidth="1"/>
    <col min="13832" max="13832" width="17" style="656" customWidth="1"/>
    <col min="13833" max="13839" width="16.7109375" style="656" customWidth="1"/>
    <col min="13840" max="13840" width="18" style="656" customWidth="1"/>
    <col min="13841" max="13842" width="10.7109375" style="656" customWidth="1"/>
    <col min="13843" max="13843" width="9.140625" style="656" customWidth="1"/>
    <col min="13844" max="13844" width="12.85546875" style="656" customWidth="1"/>
    <col min="13845" max="13845" width="23.42578125" style="656" customWidth="1"/>
    <col min="13846" max="13847" width="9.140625" style="656" customWidth="1"/>
    <col min="13848" max="13848" width="10.5703125" style="656" bestFit="1" customWidth="1"/>
    <col min="13849" max="13849" width="11.28515625" style="656" customWidth="1"/>
    <col min="13850" max="14080" width="9.140625" style="656"/>
    <col min="14081" max="14081" width="95.140625" style="656" customWidth="1"/>
    <col min="14082" max="14082" width="17" style="656" customWidth="1"/>
    <col min="14083" max="14083" width="16.7109375" style="656" customWidth="1"/>
    <col min="14084" max="14084" width="17" style="656" customWidth="1"/>
    <col min="14085" max="14085" width="16.7109375" style="656" customWidth="1"/>
    <col min="14086" max="14086" width="17" style="656" customWidth="1"/>
    <col min="14087" max="14087" width="16.7109375" style="656" customWidth="1"/>
    <col min="14088" max="14088" width="17" style="656" customWidth="1"/>
    <col min="14089" max="14095" width="16.7109375" style="656" customWidth="1"/>
    <col min="14096" max="14096" width="18" style="656" customWidth="1"/>
    <col min="14097" max="14098" width="10.7109375" style="656" customWidth="1"/>
    <col min="14099" max="14099" width="9.140625" style="656" customWidth="1"/>
    <col min="14100" max="14100" width="12.85546875" style="656" customWidth="1"/>
    <col min="14101" max="14101" width="23.42578125" style="656" customWidth="1"/>
    <col min="14102" max="14103" width="9.140625" style="656" customWidth="1"/>
    <col min="14104" max="14104" width="10.5703125" style="656" bestFit="1" customWidth="1"/>
    <col min="14105" max="14105" width="11.28515625" style="656" customWidth="1"/>
    <col min="14106" max="14336" width="9.140625" style="656"/>
    <col min="14337" max="14337" width="95.140625" style="656" customWidth="1"/>
    <col min="14338" max="14338" width="17" style="656" customWidth="1"/>
    <col min="14339" max="14339" width="16.7109375" style="656" customWidth="1"/>
    <col min="14340" max="14340" width="17" style="656" customWidth="1"/>
    <col min="14341" max="14341" width="16.7109375" style="656" customWidth="1"/>
    <col min="14342" max="14342" width="17" style="656" customWidth="1"/>
    <col min="14343" max="14343" width="16.7109375" style="656" customWidth="1"/>
    <col min="14344" max="14344" width="17" style="656" customWidth="1"/>
    <col min="14345" max="14351" width="16.7109375" style="656" customWidth="1"/>
    <col min="14352" max="14352" width="18" style="656" customWidth="1"/>
    <col min="14353" max="14354" width="10.7109375" style="656" customWidth="1"/>
    <col min="14355" max="14355" width="9.140625" style="656" customWidth="1"/>
    <col min="14356" max="14356" width="12.85546875" style="656" customWidth="1"/>
    <col min="14357" max="14357" width="23.42578125" style="656" customWidth="1"/>
    <col min="14358" max="14359" width="9.140625" style="656" customWidth="1"/>
    <col min="14360" max="14360" width="10.5703125" style="656" bestFit="1" customWidth="1"/>
    <col min="14361" max="14361" width="11.28515625" style="656" customWidth="1"/>
    <col min="14362" max="14592" width="9.140625" style="656"/>
    <col min="14593" max="14593" width="95.140625" style="656" customWidth="1"/>
    <col min="14594" max="14594" width="17" style="656" customWidth="1"/>
    <col min="14595" max="14595" width="16.7109375" style="656" customWidth="1"/>
    <col min="14596" max="14596" width="17" style="656" customWidth="1"/>
    <col min="14597" max="14597" width="16.7109375" style="656" customWidth="1"/>
    <col min="14598" max="14598" width="17" style="656" customWidth="1"/>
    <col min="14599" max="14599" width="16.7109375" style="656" customWidth="1"/>
    <col min="14600" max="14600" width="17" style="656" customWidth="1"/>
    <col min="14601" max="14607" width="16.7109375" style="656" customWidth="1"/>
    <col min="14608" max="14608" width="18" style="656" customWidth="1"/>
    <col min="14609" max="14610" width="10.7109375" style="656" customWidth="1"/>
    <col min="14611" max="14611" width="9.140625" style="656" customWidth="1"/>
    <col min="14612" max="14612" width="12.85546875" style="656" customWidth="1"/>
    <col min="14613" max="14613" width="23.42578125" style="656" customWidth="1"/>
    <col min="14614" max="14615" width="9.140625" style="656" customWidth="1"/>
    <col min="14616" max="14616" width="10.5703125" style="656" bestFit="1" customWidth="1"/>
    <col min="14617" max="14617" width="11.28515625" style="656" customWidth="1"/>
    <col min="14618" max="14848" width="9.140625" style="656"/>
    <col min="14849" max="14849" width="95.140625" style="656" customWidth="1"/>
    <col min="14850" max="14850" width="17" style="656" customWidth="1"/>
    <col min="14851" max="14851" width="16.7109375" style="656" customWidth="1"/>
    <col min="14852" max="14852" width="17" style="656" customWidth="1"/>
    <col min="14853" max="14853" width="16.7109375" style="656" customWidth="1"/>
    <col min="14854" max="14854" width="17" style="656" customWidth="1"/>
    <col min="14855" max="14855" width="16.7109375" style="656" customWidth="1"/>
    <col min="14856" max="14856" width="17" style="656" customWidth="1"/>
    <col min="14857" max="14863" width="16.7109375" style="656" customWidth="1"/>
    <col min="14864" max="14864" width="18" style="656" customWidth="1"/>
    <col min="14865" max="14866" width="10.7109375" style="656" customWidth="1"/>
    <col min="14867" max="14867" width="9.140625" style="656" customWidth="1"/>
    <col min="14868" max="14868" width="12.85546875" style="656" customWidth="1"/>
    <col min="14869" max="14869" width="23.42578125" style="656" customWidth="1"/>
    <col min="14870" max="14871" width="9.140625" style="656" customWidth="1"/>
    <col min="14872" max="14872" width="10.5703125" style="656" bestFit="1" customWidth="1"/>
    <col min="14873" max="14873" width="11.28515625" style="656" customWidth="1"/>
    <col min="14874" max="15104" width="9.140625" style="656"/>
    <col min="15105" max="15105" width="95.140625" style="656" customWidth="1"/>
    <col min="15106" max="15106" width="17" style="656" customWidth="1"/>
    <col min="15107" max="15107" width="16.7109375" style="656" customWidth="1"/>
    <col min="15108" max="15108" width="17" style="656" customWidth="1"/>
    <col min="15109" max="15109" width="16.7109375" style="656" customWidth="1"/>
    <col min="15110" max="15110" width="17" style="656" customWidth="1"/>
    <col min="15111" max="15111" width="16.7109375" style="656" customWidth="1"/>
    <col min="15112" max="15112" width="17" style="656" customWidth="1"/>
    <col min="15113" max="15119" width="16.7109375" style="656" customWidth="1"/>
    <col min="15120" max="15120" width="18" style="656" customWidth="1"/>
    <col min="15121" max="15122" width="10.7109375" style="656" customWidth="1"/>
    <col min="15123" max="15123" width="9.140625" style="656" customWidth="1"/>
    <col min="15124" max="15124" width="12.85546875" style="656" customWidth="1"/>
    <col min="15125" max="15125" width="23.42578125" style="656" customWidth="1"/>
    <col min="15126" max="15127" width="9.140625" style="656" customWidth="1"/>
    <col min="15128" max="15128" width="10.5703125" style="656" bestFit="1" customWidth="1"/>
    <col min="15129" max="15129" width="11.28515625" style="656" customWidth="1"/>
    <col min="15130" max="15360" width="9.140625" style="656"/>
    <col min="15361" max="15361" width="95.140625" style="656" customWidth="1"/>
    <col min="15362" max="15362" width="17" style="656" customWidth="1"/>
    <col min="15363" max="15363" width="16.7109375" style="656" customWidth="1"/>
    <col min="15364" max="15364" width="17" style="656" customWidth="1"/>
    <col min="15365" max="15365" width="16.7109375" style="656" customWidth="1"/>
    <col min="15366" max="15366" width="17" style="656" customWidth="1"/>
    <col min="15367" max="15367" width="16.7109375" style="656" customWidth="1"/>
    <col min="15368" max="15368" width="17" style="656" customWidth="1"/>
    <col min="15369" max="15375" width="16.7109375" style="656" customWidth="1"/>
    <col min="15376" max="15376" width="18" style="656" customWidth="1"/>
    <col min="15377" max="15378" width="10.7109375" style="656" customWidth="1"/>
    <col min="15379" max="15379" width="9.140625" style="656" customWidth="1"/>
    <col min="15380" max="15380" width="12.85546875" style="656" customWidth="1"/>
    <col min="15381" max="15381" width="23.42578125" style="656" customWidth="1"/>
    <col min="15382" max="15383" width="9.140625" style="656" customWidth="1"/>
    <col min="15384" max="15384" width="10.5703125" style="656" bestFit="1" customWidth="1"/>
    <col min="15385" max="15385" width="11.28515625" style="656" customWidth="1"/>
    <col min="15386" max="15616" width="9.140625" style="656"/>
    <col min="15617" max="15617" width="95.140625" style="656" customWidth="1"/>
    <col min="15618" max="15618" width="17" style="656" customWidth="1"/>
    <col min="15619" max="15619" width="16.7109375" style="656" customWidth="1"/>
    <col min="15620" max="15620" width="17" style="656" customWidth="1"/>
    <col min="15621" max="15621" width="16.7109375" style="656" customWidth="1"/>
    <col min="15622" max="15622" width="17" style="656" customWidth="1"/>
    <col min="15623" max="15623" width="16.7109375" style="656" customWidth="1"/>
    <col min="15624" max="15624" width="17" style="656" customWidth="1"/>
    <col min="15625" max="15631" width="16.7109375" style="656" customWidth="1"/>
    <col min="15632" max="15632" width="18" style="656" customWidth="1"/>
    <col min="15633" max="15634" width="10.7109375" style="656" customWidth="1"/>
    <col min="15635" max="15635" width="9.140625" style="656" customWidth="1"/>
    <col min="15636" max="15636" width="12.85546875" style="656" customWidth="1"/>
    <col min="15637" max="15637" width="23.42578125" style="656" customWidth="1"/>
    <col min="15638" max="15639" width="9.140625" style="656" customWidth="1"/>
    <col min="15640" max="15640" width="10.5703125" style="656" bestFit="1" customWidth="1"/>
    <col min="15641" max="15641" width="11.28515625" style="656" customWidth="1"/>
    <col min="15642" max="15872" width="9.140625" style="656"/>
    <col min="15873" max="15873" width="95.140625" style="656" customWidth="1"/>
    <col min="15874" max="15874" width="17" style="656" customWidth="1"/>
    <col min="15875" max="15875" width="16.7109375" style="656" customWidth="1"/>
    <col min="15876" max="15876" width="17" style="656" customWidth="1"/>
    <col min="15877" max="15877" width="16.7109375" style="656" customWidth="1"/>
    <col min="15878" max="15878" width="17" style="656" customWidth="1"/>
    <col min="15879" max="15879" width="16.7109375" style="656" customWidth="1"/>
    <col min="15880" max="15880" width="17" style="656" customWidth="1"/>
    <col min="15881" max="15887" width="16.7109375" style="656" customWidth="1"/>
    <col min="15888" max="15888" width="18" style="656" customWidth="1"/>
    <col min="15889" max="15890" width="10.7109375" style="656" customWidth="1"/>
    <col min="15891" max="15891" width="9.140625" style="656" customWidth="1"/>
    <col min="15892" max="15892" width="12.85546875" style="656" customWidth="1"/>
    <col min="15893" max="15893" width="23.42578125" style="656" customWidth="1"/>
    <col min="15894" max="15895" width="9.140625" style="656" customWidth="1"/>
    <col min="15896" max="15896" width="10.5703125" style="656" bestFit="1" customWidth="1"/>
    <col min="15897" max="15897" width="11.28515625" style="656" customWidth="1"/>
    <col min="15898" max="16128" width="9.140625" style="656"/>
    <col min="16129" max="16129" width="95.140625" style="656" customWidth="1"/>
    <col min="16130" max="16130" width="17" style="656" customWidth="1"/>
    <col min="16131" max="16131" width="16.7109375" style="656" customWidth="1"/>
    <col min="16132" max="16132" width="17" style="656" customWidth="1"/>
    <col min="16133" max="16133" width="16.7109375" style="656" customWidth="1"/>
    <col min="16134" max="16134" width="17" style="656" customWidth="1"/>
    <col min="16135" max="16135" width="16.7109375" style="656" customWidth="1"/>
    <col min="16136" max="16136" width="17" style="656" customWidth="1"/>
    <col min="16137" max="16143" width="16.7109375" style="656" customWidth="1"/>
    <col min="16144" max="16144" width="18" style="656" customWidth="1"/>
    <col min="16145" max="16146" width="10.7109375" style="656" customWidth="1"/>
    <col min="16147" max="16147" width="9.140625" style="656" customWidth="1"/>
    <col min="16148" max="16148" width="12.85546875" style="656" customWidth="1"/>
    <col min="16149" max="16149" width="23.42578125" style="656" customWidth="1"/>
    <col min="16150" max="16151" width="9.140625" style="656" customWidth="1"/>
    <col min="16152" max="16152" width="10.5703125" style="656" bestFit="1" customWidth="1"/>
    <col min="16153" max="16153" width="11.28515625" style="656" customWidth="1"/>
    <col min="16154" max="16384" width="9.140625" style="656"/>
  </cols>
  <sheetData>
    <row r="1" spans="1:20" ht="39.75" customHeight="1" x14ac:dyDescent="0.35">
      <c r="A1" s="3882" t="s">
        <v>94</v>
      </c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3882"/>
      <c r="O1" s="3882"/>
      <c r="P1" s="3882"/>
      <c r="Q1" s="653"/>
      <c r="R1" s="653"/>
      <c r="S1" s="653"/>
      <c r="T1" s="653"/>
    </row>
    <row r="2" spans="1:20" ht="28.5" customHeight="1" x14ac:dyDescent="0.35">
      <c r="A2" s="4300" t="s">
        <v>95</v>
      </c>
      <c r="B2" s="4300"/>
      <c r="C2" s="4300"/>
      <c r="D2" s="4300"/>
      <c r="E2" s="4300"/>
      <c r="F2" s="4300"/>
      <c r="G2" s="4300"/>
      <c r="H2" s="4300"/>
      <c r="I2" s="4300"/>
      <c r="J2" s="4300"/>
      <c r="K2" s="4300"/>
      <c r="L2" s="4300"/>
      <c r="M2" s="4300"/>
      <c r="N2" s="4300"/>
      <c r="O2" s="4300"/>
      <c r="P2" s="4300"/>
    </row>
    <row r="3" spans="1:20" ht="27" customHeight="1" x14ac:dyDescent="0.35">
      <c r="A3" s="3882" t="s">
        <v>359</v>
      </c>
      <c r="B3" s="3882"/>
      <c r="C3" s="3882"/>
      <c r="D3" s="3882"/>
      <c r="E3" s="3882"/>
      <c r="F3" s="3882"/>
      <c r="G3" s="3882"/>
      <c r="H3" s="3882"/>
      <c r="I3" s="3882"/>
      <c r="J3" s="3882"/>
      <c r="K3" s="3882"/>
      <c r="L3" s="3882"/>
      <c r="M3" s="3882"/>
      <c r="N3" s="3882"/>
      <c r="O3" s="3882"/>
      <c r="P3" s="3882"/>
      <c r="Q3" s="1345"/>
      <c r="R3" s="1345"/>
    </row>
    <row r="4" spans="1:20" ht="14.25" customHeight="1" thickBot="1" x14ac:dyDescent="0.4">
      <c r="A4" s="659"/>
    </row>
    <row r="5" spans="1:20" ht="20.25" customHeight="1" x14ac:dyDescent="0.35">
      <c r="A5" s="4301" t="s">
        <v>9</v>
      </c>
      <c r="B5" s="4304" t="s">
        <v>0</v>
      </c>
      <c r="C5" s="4305"/>
      <c r="D5" s="4052"/>
      <c r="E5" s="4304" t="s">
        <v>1</v>
      </c>
      <c r="F5" s="4305"/>
      <c r="G5" s="4052"/>
      <c r="H5" s="4304" t="s">
        <v>2</v>
      </c>
      <c r="I5" s="4305"/>
      <c r="J5" s="4052"/>
      <c r="K5" s="4304" t="s">
        <v>3</v>
      </c>
      <c r="L5" s="4305"/>
      <c r="M5" s="4052"/>
      <c r="N5" s="4308" t="s">
        <v>6</v>
      </c>
      <c r="O5" s="4309"/>
      <c r="P5" s="4310"/>
      <c r="Q5" s="660"/>
      <c r="R5" s="660"/>
    </row>
    <row r="6" spans="1:20" ht="19.5" customHeight="1" thickBot="1" x14ac:dyDescent="0.4">
      <c r="A6" s="4302"/>
      <c r="B6" s="3893"/>
      <c r="C6" s="3894"/>
      <c r="D6" s="4306"/>
      <c r="E6" s="4307"/>
      <c r="F6" s="3897"/>
      <c r="G6" s="3898"/>
      <c r="H6" s="4307"/>
      <c r="I6" s="3897"/>
      <c r="J6" s="3898"/>
      <c r="K6" s="3893"/>
      <c r="L6" s="3894"/>
      <c r="M6" s="4306"/>
      <c r="N6" s="4311"/>
      <c r="O6" s="4312"/>
      <c r="P6" s="4313"/>
      <c r="Q6" s="660"/>
      <c r="R6" s="660"/>
    </row>
    <row r="7" spans="1:20" ht="93" customHeight="1" thickBot="1" x14ac:dyDescent="0.4">
      <c r="A7" s="4303"/>
      <c r="B7" s="1082" t="s">
        <v>26</v>
      </c>
      <c r="C7" s="1083" t="s">
        <v>27</v>
      </c>
      <c r="D7" s="1084" t="s">
        <v>4</v>
      </c>
      <c r="E7" s="1082" t="s">
        <v>26</v>
      </c>
      <c r="F7" s="1083" t="s">
        <v>27</v>
      </c>
      <c r="G7" s="1084" t="s">
        <v>4</v>
      </c>
      <c r="H7" s="1082" t="s">
        <v>96</v>
      </c>
      <c r="I7" s="1083" t="s">
        <v>27</v>
      </c>
      <c r="J7" s="1084" t="s">
        <v>4</v>
      </c>
      <c r="K7" s="1082" t="s">
        <v>96</v>
      </c>
      <c r="L7" s="1083" t="s">
        <v>27</v>
      </c>
      <c r="M7" s="1084" t="s">
        <v>4</v>
      </c>
      <c r="N7" s="1082" t="s">
        <v>26</v>
      </c>
      <c r="O7" s="1083" t="s">
        <v>27</v>
      </c>
      <c r="P7" s="1085" t="s">
        <v>4</v>
      </c>
      <c r="Q7" s="660"/>
      <c r="R7" s="660"/>
    </row>
    <row r="8" spans="1:20" ht="39" customHeight="1" thickBot="1" x14ac:dyDescent="0.4">
      <c r="A8" s="1086" t="s">
        <v>22</v>
      </c>
      <c r="B8" s="1087"/>
      <c r="C8" s="1087"/>
      <c r="D8" s="1087"/>
      <c r="E8" s="1087"/>
      <c r="F8" s="1087"/>
      <c r="G8" s="1088"/>
      <c r="H8" s="1089"/>
      <c r="I8" s="1087"/>
      <c r="J8" s="1087"/>
      <c r="K8" s="1087"/>
      <c r="L8" s="1087"/>
      <c r="M8" s="1088"/>
      <c r="N8" s="1087"/>
      <c r="O8" s="1087"/>
      <c r="P8" s="1088"/>
      <c r="Q8" s="660"/>
      <c r="R8" s="660"/>
    </row>
    <row r="9" spans="1:20" ht="28.5" customHeight="1" x14ac:dyDescent="0.35">
      <c r="A9" s="1090" t="s">
        <v>22</v>
      </c>
      <c r="B9" s="1091"/>
      <c r="C9" s="1092"/>
      <c r="D9" s="1093"/>
      <c r="E9" s="1091"/>
      <c r="F9" s="1092"/>
      <c r="G9" s="1093"/>
      <c r="H9" s="1091"/>
      <c r="I9" s="1092"/>
      <c r="J9" s="1093"/>
      <c r="K9" s="1094"/>
      <c r="L9" s="1092"/>
      <c r="M9" s="1095"/>
      <c r="N9" s="1096">
        <f>B9+E297+H9+K9</f>
        <v>0</v>
      </c>
      <c r="O9" s="1096">
        <f>C9+F297+I9+L9</f>
        <v>0</v>
      </c>
      <c r="P9" s="1350">
        <f t="shared" ref="P9:P16" si="0">SUM(N9:O9)</f>
        <v>0</v>
      </c>
      <c r="Q9" s="660"/>
      <c r="R9" s="660"/>
    </row>
    <row r="10" spans="1:20" ht="28.5" customHeight="1" x14ac:dyDescent="0.35">
      <c r="A10" s="1098" t="s">
        <v>87</v>
      </c>
      <c r="B10" s="1099">
        <v>16</v>
      </c>
      <c r="C10" s="1351">
        <v>0</v>
      </c>
      <c r="D10" s="1352">
        <v>16</v>
      </c>
      <c r="E10" s="1353">
        <v>11</v>
      </c>
      <c r="F10" s="1287">
        <v>5</v>
      </c>
      <c r="G10" s="1303">
        <v>16</v>
      </c>
      <c r="H10" s="1353">
        <v>9</v>
      </c>
      <c r="I10" s="1287">
        <v>1</v>
      </c>
      <c r="J10" s="1303">
        <v>10</v>
      </c>
      <c r="K10" s="1353">
        <v>10</v>
      </c>
      <c r="L10" s="1287">
        <v>1</v>
      </c>
      <c r="M10" s="1288">
        <v>11</v>
      </c>
      <c r="N10" s="1354">
        <f>B10+E10+H10+K10</f>
        <v>46</v>
      </c>
      <c r="O10" s="1354">
        <f>C10+F10+I10+L10</f>
        <v>7</v>
      </c>
      <c r="P10" s="1355">
        <f>SUM(N10:O10)</f>
        <v>53</v>
      </c>
      <c r="Q10" s="660"/>
      <c r="R10" s="660"/>
    </row>
    <row r="11" spans="1:20" ht="30.75" customHeight="1" x14ac:dyDescent="0.35">
      <c r="A11" s="1356" t="s">
        <v>97</v>
      </c>
      <c r="B11" s="1099">
        <v>14</v>
      </c>
      <c r="C11" s="1351">
        <v>0</v>
      </c>
      <c r="D11" s="1352">
        <v>14</v>
      </c>
      <c r="E11" s="1353">
        <v>15</v>
      </c>
      <c r="F11" s="1287">
        <v>0</v>
      </c>
      <c r="G11" s="1303">
        <f t="shared" ref="G11:G16" si="1">SUM(E11:F11)</f>
        <v>15</v>
      </c>
      <c r="H11" s="1353">
        <v>8</v>
      </c>
      <c r="I11" s="1287">
        <v>0</v>
      </c>
      <c r="J11" s="1303">
        <f t="shared" ref="J11:J16" si="2">SUM(H11:I11)</f>
        <v>8</v>
      </c>
      <c r="K11" s="1353">
        <v>12</v>
      </c>
      <c r="L11" s="1287">
        <v>0</v>
      </c>
      <c r="M11" s="1288">
        <f t="shared" ref="M11:M16" si="3">SUM(K11:L11)</f>
        <v>12</v>
      </c>
      <c r="N11" s="1354">
        <f>B11+E298+H11+K11+E11</f>
        <v>49</v>
      </c>
      <c r="O11" s="1354">
        <f>C11+F299+I11+L11+F11</f>
        <v>0</v>
      </c>
      <c r="P11" s="1355">
        <f t="shared" si="0"/>
        <v>49</v>
      </c>
      <c r="Q11" s="660"/>
      <c r="R11" s="660"/>
    </row>
    <row r="12" spans="1:20" ht="29.25" customHeight="1" x14ac:dyDescent="0.35">
      <c r="A12" s="1356" t="s">
        <v>98</v>
      </c>
      <c r="B12" s="1099">
        <v>15</v>
      </c>
      <c r="C12" s="1351">
        <v>1</v>
      </c>
      <c r="D12" s="1352">
        <f>SUM(B12:C12)</f>
        <v>16</v>
      </c>
      <c r="E12" s="1353">
        <v>13</v>
      </c>
      <c r="F12" s="1287">
        <v>5</v>
      </c>
      <c r="G12" s="1303">
        <f t="shared" si="1"/>
        <v>18</v>
      </c>
      <c r="H12" s="1353">
        <v>9</v>
      </c>
      <c r="I12" s="1287">
        <v>2</v>
      </c>
      <c r="J12" s="1303">
        <f t="shared" si="2"/>
        <v>11</v>
      </c>
      <c r="K12" s="1353">
        <v>10</v>
      </c>
      <c r="L12" s="1287">
        <f>L34+L21</f>
        <v>0</v>
      </c>
      <c r="M12" s="1288">
        <f t="shared" si="3"/>
        <v>10</v>
      </c>
      <c r="N12" s="1354">
        <f>B12+E12+H12+K12</f>
        <v>47</v>
      </c>
      <c r="O12" s="1354">
        <f>C12+I12+L12+F12</f>
        <v>8</v>
      </c>
      <c r="P12" s="1355">
        <f t="shared" si="0"/>
        <v>55</v>
      </c>
      <c r="Q12" s="660"/>
      <c r="R12" s="660"/>
    </row>
    <row r="13" spans="1:20" ht="30.75" customHeight="1" x14ac:dyDescent="0.35">
      <c r="A13" s="1356" t="s">
        <v>99</v>
      </c>
      <c r="B13" s="1099">
        <v>12</v>
      </c>
      <c r="C13" s="1351">
        <v>7</v>
      </c>
      <c r="D13" s="1352">
        <v>19</v>
      </c>
      <c r="E13" s="1353">
        <v>0</v>
      </c>
      <c r="F13" s="1287">
        <v>5</v>
      </c>
      <c r="G13" s="1303">
        <f t="shared" si="1"/>
        <v>5</v>
      </c>
      <c r="H13" s="1353">
        <v>0</v>
      </c>
      <c r="I13" s="1287">
        <v>12</v>
      </c>
      <c r="J13" s="1303">
        <f t="shared" si="2"/>
        <v>12</v>
      </c>
      <c r="K13" s="1353">
        <v>0</v>
      </c>
      <c r="L13" s="1287">
        <v>10</v>
      </c>
      <c r="M13" s="1288">
        <v>10</v>
      </c>
      <c r="N13" s="1354">
        <f>B13+E13+H13+K13</f>
        <v>12</v>
      </c>
      <c r="O13" s="1354">
        <f>C13+F13+I13+L13</f>
        <v>34</v>
      </c>
      <c r="P13" s="1355">
        <f t="shared" si="0"/>
        <v>46</v>
      </c>
      <c r="Q13" s="660"/>
      <c r="R13" s="660"/>
    </row>
    <row r="14" spans="1:20" ht="30.75" customHeight="1" x14ac:dyDescent="0.35">
      <c r="A14" s="1356" t="s">
        <v>85</v>
      </c>
      <c r="B14" s="1099">
        <v>17</v>
      </c>
      <c r="C14" s="1351">
        <v>1</v>
      </c>
      <c r="D14" s="1352">
        <f>SUM(B14:C14)</f>
        <v>18</v>
      </c>
      <c r="E14" s="1353">
        <v>8</v>
      </c>
      <c r="F14" s="1287">
        <v>2</v>
      </c>
      <c r="G14" s="1303">
        <f t="shared" si="1"/>
        <v>10</v>
      </c>
      <c r="H14" s="1353">
        <v>18</v>
      </c>
      <c r="I14" s="1287">
        <v>1</v>
      </c>
      <c r="J14" s="1303">
        <f>SUM(H14:I14)</f>
        <v>19</v>
      </c>
      <c r="K14" s="1353">
        <v>3</v>
      </c>
      <c r="L14" s="1295">
        <v>0</v>
      </c>
      <c r="M14" s="1296">
        <v>3</v>
      </c>
      <c r="N14" s="1354">
        <f>B14+E14+H14+K14</f>
        <v>46</v>
      </c>
      <c r="O14" s="1354">
        <f>C14+F14+I14+L14</f>
        <v>4</v>
      </c>
      <c r="P14" s="1355">
        <f t="shared" si="0"/>
        <v>50</v>
      </c>
      <c r="Q14" s="660"/>
      <c r="R14" s="660"/>
    </row>
    <row r="15" spans="1:20" ht="27.75" customHeight="1" x14ac:dyDescent="0.35">
      <c r="A15" s="1356" t="s">
        <v>100</v>
      </c>
      <c r="B15" s="1099">
        <v>0</v>
      </c>
      <c r="C15" s="1351">
        <v>0</v>
      </c>
      <c r="D15" s="1352">
        <f>SUM(B15:C15)</f>
        <v>0</v>
      </c>
      <c r="E15" s="1099">
        <v>0</v>
      </c>
      <c r="F15" s="1351">
        <v>0</v>
      </c>
      <c r="G15" s="1357">
        <f>SUM(E15:F15)</f>
        <v>0</v>
      </c>
      <c r="H15" s="1099">
        <v>0</v>
      </c>
      <c r="I15" s="1351">
        <v>0</v>
      </c>
      <c r="J15" s="1357">
        <f t="shared" si="2"/>
        <v>0</v>
      </c>
      <c r="K15" s="1099">
        <v>10</v>
      </c>
      <c r="L15" s="1351">
        <v>2</v>
      </c>
      <c r="M15" s="1352">
        <v>12</v>
      </c>
      <c r="N15" s="1354">
        <f>B15+E15+H15+K15</f>
        <v>10</v>
      </c>
      <c r="O15" s="1354">
        <f>C15+F15+I15+L15</f>
        <v>2</v>
      </c>
      <c r="P15" s="1355">
        <f t="shared" si="0"/>
        <v>12</v>
      </c>
      <c r="Q15" s="660"/>
      <c r="R15" s="660"/>
    </row>
    <row r="16" spans="1:20" ht="54.75" customHeight="1" thickBot="1" x14ac:dyDescent="0.4">
      <c r="A16" s="1098" t="s">
        <v>101</v>
      </c>
      <c r="B16" s="1099">
        <v>0</v>
      </c>
      <c r="C16" s="1351">
        <v>0</v>
      </c>
      <c r="D16" s="1352">
        <f>SUM(B16:C16)</f>
        <v>0</v>
      </c>
      <c r="E16" s="1099">
        <v>0</v>
      </c>
      <c r="F16" s="1351">
        <v>0</v>
      </c>
      <c r="G16" s="1357">
        <f t="shared" si="1"/>
        <v>0</v>
      </c>
      <c r="H16" s="1099">
        <v>0</v>
      </c>
      <c r="I16" s="1351">
        <v>0</v>
      </c>
      <c r="J16" s="1357">
        <f t="shared" si="2"/>
        <v>0</v>
      </c>
      <c r="K16" s="1099">
        <v>10</v>
      </c>
      <c r="L16" s="1351">
        <v>1</v>
      </c>
      <c r="M16" s="1352">
        <f t="shared" si="3"/>
        <v>11</v>
      </c>
      <c r="N16" s="1354">
        <f>B16+E16+H16+K16</f>
        <v>10</v>
      </c>
      <c r="O16" s="1354">
        <f>C16+F16+I16+L16</f>
        <v>1</v>
      </c>
      <c r="P16" s="1355">
        <f t="shared" si="0"/>
        <v>11</v>
      </c>
      <c r="Q16" s="660"/>
      <c r="R16" s="660"/>
    </row>
    <row r="17" spans="1:18" ht="27.75" customHeight="1" thickBot="1" x14ac:dyDescent="0.4">
      <c r="A17" s="1102" t="s">
        <v>12</v>
      </c>
      <c r="B17" s="1103">
        <f t="shared" ref="B17:N17" si="4">SUM(B10:B16)</f>
        <v>74</v>
      </c>
      <c r="C17" s="1103">
        <f t="shared" si="4"/>
        <v>9</v>
      </c>
      <c r="D17" s="1103">
        <f t="shared" si="4"/>
        <v>83</v>
      </c>
      <c r="E17" s="1103">
        <f t="shared" si="4"/>
        <v>47</v>
      </c>
      <c r="F17" s="1103">
        <f>SUM(F10:F16)</f>
        <v>17</v>
      </c>
      <c r="G17" s="1103">
        <f>SUM(G10:G16)</f>
        <v>64</v>
      </c>
      <c r="H17" s="1103">
        <f t="shared" si="4"/>
        <v>44</v>
      </c>
      <c r="I17" s="1103">
        <f>SUM(I10:I16)</f>
        <v>16</v>
      </c>
      <c r="J17" s="1103">
        <f>SUM(J10:J16)</f>
        <v>60</v>
      </c>
      <c r="K17" s="1103">
        <f t="shared" si="4"/>
        <v>55</v>
      </c>
      <c r="L17" s="1103">
        <f>SUM(L10:L16)</f>
        <v>14</v>
      </c>
      <c r="M17" s="1103">
        <f>SUM(M10:M16)</f>
        <v>69</v>
      </c>
      <c r="N17" s="1103">
        <f t="shared" si="4"/>
        <v>220</v>
      </c>
      <c r="O17" s="1103">
        <f>SUM(O10:O16)</f>
        <v>56</v>
      </c>
      <c r="P17" s="1105">
        <f>SUM(P10:P16)</f>
        <v>276</v>
      </c>
      <c r="Q17" s="660"/>
      <c r="R17" s="660"/>
    </row>
    <row r="18" spans="1:18" ht="31.5" customHeight="1" thickBot="1" x14ac:dyDescent="0.4">
      <c r="A18" s="1102" t="s">
        <v>23</v>
      </c>
      <c r="B18" s="1358"/>
      <c r="C18" s="1359"/>
      <c r="D18" s="1360"/>
      <c r="E18" s="563"/>
      <c r="F18" s="563"/>
      <c r="G18" s="884"/>
      <c r="H18" s="563"/>
      <c r="I18" s="563"/>
      <c r="J18" s="18"/>
      <c r="K18" s="1106"/>
      <c r="L18" s="563"/>
      <c r="M18" s="884"/>
      <c r="N18" s="1361"/>
      <c r="O18" s="1362"/>
      <c r="P18" s="886"/>
      <c r="Q18" s="661"/>
      <c r="R18" s="661"/>
    </row>
    <row r="19" spans="1:18" ht="24.95" customHeight="1" x14ac:dyDescent="0.35">
      <c r="A19" s="1109" t="s">
        <v>11</v>
      </c>
      <c r="B19" s="1110"/>
      <c r="C19" s="1111"/>
      <c r="D19" s="1112"/>
      <c r="E19" s="1363"/>
      <c r="F19" s="1111"/>
      <c r="G19" s="1112"/>
      <c r="H19" s="1363"/>
      <c r="I19" s="1111" t="s">
        <v>7</v>
      </c>
      <c r="J19" s="1113"/>
      <c r="K19" s="1110"/>
      <c r="L19" s="1111"/>
      <c r="M19" s="1112"/>
      <c r="N19" s="1364"/>
      <c r="O19" s="1365"/>
      <c r="P19" s="1366"/>
      <c r="Q19" s="662"/>
      <c r="R19" s="662"/>
    </row>
    <row r="20" spans="1:18" ht="24.75" customHeight="1" x14ac:dyDescent="0.35">
      <c r="A20" s="1098" t="s">
        <v>87</v>
      </c>
      <c r="B20" s="1099">
        <v>15</v>
      </c>
      <c r="C20" s="1351">
        <v>0</v>
      </c>
      <c r="D20" s="1352">
        <f t="shared" ref="D20:D26" si="5">SUM(B20:C20)</f>
        <v>15</v>
      </c>
      <c r="E20" s="1353">
        <v>11</v>
      </c>
      <c r="F20" s="1287">
        <v>5</v>
      </c>
      <c r="G20" s="1303">
        <v>16</v>
      </c>
      <c r="H20" s="1353">
        <v>9</v>
      </c>
      <c r="I20" s="1287">
        <v>1</v>
      </c>
      <c r="J20" s="1303">
        <v>10</v>
      </c>
      <c r="K20" s="1353">
        <v>10</v>
      </c>
      <c r="L20" s="1287">
        <v>1</v>
      </c>
      <c r="M20" s="1288">
        <v>11</v>
      </c>
      <c r="N20" s="1354">
        <f t="shared" ref="N20:O34" si="6">B20+E20+H20+K20</f>
        <v>45</v>
      </c>
      <c r="O20" s="1367">
        <f>C20+F20+I20+L20</f>
        <v>7</v>
      </c>
      <c r="P20" s="1355">
        <f t="shared" ref="P20:P29" si="7">SUM(N20:O20)</f>
        <v>52</v>
      </c>
      <c r="Q20" s="662"/>
      <c r="R20" s="662"/>
    </row>
    <row r="21" spans="1:18" ht="24.95" customHeight="1" x14ac:dyDescent="0.35">
      <c r="A21" s="1356" t="s">
        <v>97</v>
      </c>
      <c r="B21" s="1099">
        <v>14</v>
      </c>
      <c r="C21" s="1351">
        <v>0</v>
      </c>
      <c r="D21" s="1352">
        <f t="shared" si="5"/>
        <v>14</v>
      </c>
      <c r="E21" s="1353">
        <v>15</v>
      </c>
      <c r="F21" s="1287">
        <v>0</v>
      </c>
      <c r="G21" s="1303">
        <f t="shared" ref="G21:G26" si="8">SUM(E21:F21)</f>
        <v>15</v>
      </c>
      <c r="H21" s="1353">
        <v>8</v>
      </c>
      <c r="I21" s="1287">
        <v>0</v>
      </c>
      <c r="J21" s="1303">
        <f t="shared" ref="J21:J26" si="9">SUM(H21:I21)</f>
        <v>8</v>
      </c>
      <c r="K21" s="1353">
        <v>12</v>
      </c>
      <c r="L21" s="1287">
        <v>0</v>
      </c>
      <c r="M21" s="1288">
        <f>SUM(K21:L21)</f>
        <v>12</v>
      </c>
      <c r="N21" s="1354">
        <f t="shared" si="6"/>
        <v>49</v>
      </c>
      <c r="O21" s="1367">
        <f t="shared" si="6"/>
        <v>0</v>
      </c>
      <c r="P21" s="1355">
        <f t="shared" si="7"/>
        <v>49</v>
      </c>
      <c r="Q21" s="662"/>
      <c r="R21" s="662"/>
    </row>
    <row r="22" spans="1:18" ht="29.25" customHeight="1" x14ac:dyDescent="0.35">
      <c r="A22" s="1356" t="s">
        <v>98</v>
      </c>
      <c r="B22" s="1099">
        <v>15</v>
      </c>
      <c r="C22" s="1351">
        <v>1</v>
      </c>
      <c r="D22" s="1352">
        <f t="shared" si="5"/>
        <v>16</v>
      </c>
      <c r="E22" s="1353">
        <v>13</v>
      </c>
      <c r="F22" s="1287">
        <v>5</v>
      </c>
      <c r="G22" s="1303">
        <f t="shared" si="8"/>
        <v>18</v>
      </c>
      <c r="H22" s="1353">
        <v>9</v>
      </c>
      <c r="I22" s="1287">
        <v>2</v>
      </c>
      <c r="J22" s="1303">
        <f t="shared" si="9"/>
        <v>11</v>
      </c>
      <c r="K22" s="1353">
        <v>10</v>
      </c>
      <c r="L22" s="1287">
        <f>L44+L31</f>
        <v>0</v>
      </c>
      <c r="M22" s="1288">
        <f>SUM(K22:L22)</f>
        <v>10</v>
      </c>
      <c r="N22" s="1354">
        <f t="shared" si="6"/>
        <v>47</v>
      </c>
      <c r="O22" s="1367">
        <f t="shared" si="6"/>
        <v>8</v>
      </c>
      <c r="P22" s="1355">
        <f t="shared" si="7"/>
        <v>55</v>
      </c>
      <c r="Q22" s="662"/>
      <c r="R22" s="662"/>
    </row>
    <row r="23" spans="1:18" ht="24.75" customHeight="1" x14ac:dyDescent="0.35">
      <c r="A23" s="1356" t="s">
        <v>99</v>
      </c>
      <c r="B23" s="1099">
        <v>12</v>
      </c>
      <c r="C23" s="1351">
        <v>7</v>
      </c>
      <c r="D23" s="1352">
        <f t="shared" si="5"/>
        <v>19</v>
      </c>
      <c r="E23" s="1353">
        <v>0</v>
      </c>
      <c r="F23" s="1287">
        <v>5</v>
      </c>
      <c r="G23" s="1303">
        <f t="shared" si="8"/>
        <v>5</v>
      </c>
      <c r="H23" s="1353">
        <v>0</v>
      </c>
      <c r="I23" s="1287">
        <v>12</v>
      </c>
      <c r="J23" s="1303">
        <f t="shared" si="9"/>
        <v>12</v>
      </c>
      <c r="K23" s="1353">
        <v>0</v>
      </c>
      <c r="L23" s="1287">
        <v>10</v>
      </c>
      <c r="M23" s="1288">
        <v>10</v>
      </c>
      <c r="N23" s="1354">
        <f t="shared" si="6"/>
        <v>12</v>
      </c>
      <c r="O23" s="1367">
        <f>C23+F23+I23+L23</f>
        <v>34</v>
      </c>
      <c r="P23" s="1355">
        <f t="shared" si="7"/>
        <v>46</v>
      </c>
      <c r="Q23" s="662"/>
      <c r="R23" s="662"/>
    </row>
    <row r="24" spans="1:18" ht="24.75" customHeight="1" x14ac:dyDescent="0.35">
      <c r="A24" s="1356" t="s">
        <v>85</v>
      </c>
      <c r="B24" s="1099">
        <v>17</v>
      </c>
      <c r="C24" s="1351">
        <v>1</v>
      </c>
      <c r="D24" s="1352">
        <f t="shared" si="5"/>
        <v>18</v>
      </c>
      <c r="E24" s="1353">
        <v>8</v>
      </c>
      <c r="F24" s="1287">
        <v>2</v>
      </c>
      <c r="G24" s="1303">
        <f t="shared" si="8"/>
        <v>10</v>
      </c>
      <c r="H24" s="1353">
        <v>18</v>
      </c>
      <c r="I24" s="1287">
        <v>1</v>
      </c>
      <c r="J24" s="1303">
        <f t="shared" si="9"/>
        <v>19</v>
      </c>
      <c r="K24" s="1353">
        <v>3</v>
      </c>
      <c r="L24" s="1295">
        <v>0</v>
      </c>
      <c r="M24" s="1296">
        <v>3</v>
      </c>
      <c r="N24" s="1354">
        <f t="shared" si="6"/>
        <v>46</v>
      </c>
      <c r="O24" s="1367">
        <f t="shared" si="6"/>
        <v>4</v>
      </c>
      <c r="P24" s="1355">
        <f t="shared" si="7"/>
        <v>50</v>
      </c>
      <c r="Q24" s="662"/>
      <c r="R24" s="662"/>
    </row>
    <row r="25" spans="1:18" ht="33" customHeight="1" x14ac:dyDescent="0.35">
      <c r="A25" s="1356" t="s">
        <v>100</v>
      </c>
      <c r="B25" s="1099">
        <v>0</v>
      </c>
      <c r="C25" s="1351">
        <v>0</v>
      </c>
      <c r="D25" s="1352">
        <f t="shared" si="5"/>
        <v>0</v>
      </c>
      <c r="E25" s="1099">
        <v>0</v>
      </c>
      <c r="F25" s="1351">
        <v>0</v>
      </c>
      <c r="G25" s="1357">
        <f t="shared" si="8"/>
        <v>0</v>
      </c>
      <c r="H25" s="1099">
        <v>0</v>
      </c>
      <c r="I25" s="1351">
        <v>0</v>
      </c>
      <c r="J25" s="1357">
        <f t="shared" si="9"/>
        <v>0</v>
      </c>
      <c r="K25" s="1099">
        <v>10</v>
      </c>
      <c r="L25" s="1351">
        <v>2</v>
      </c>
      <c r="M25" s="1352">
        <v>12</v>
      </c>
      <c r="N25" s="1354">
        <f t="shared" si="6"/>
        <v>10</v>
      </c>
      <c r="O25" s="1367">
        <f t="shared" si="6"/>
        <v>2</v>
      </c>
      <c r="P25" s="1355">
        <f t="shared" si="7"/>
        <v>12</v>
      </c>
      <c r="Q25" s="663"/>
      <c r="R25" s="663"/>
    </row>
    <row r="26" spans="1:18" ht="56.25" customHeight="1" thickBot="1" x14ac:dyDescent="0.4">
      <c r="A26" s="1098" t="s">
        <v>101</v>
      </c>
      <c r="B26" s="1099">
        <v>0</v>
      </c>
      <c r="C26" s="1351">
        <v>0</v>
      </c>
      <c r="D26" s="1352">
        <f t="shared" si="5"/>
        <v>0</v>
      </c>
      <c r="E26" s="1099">
        <v>0</v>
      </c>
      <c r="F26" s="1351">
        <v>0</v>
      </c>
      <c r="G26" s="1357">
        <f t="shared" si="8"/>
        <v>0</v>
      </c>
      <c r="H26" s="1099">
        <v>0</v>
      </c>
      <c r="I26" s="1351">
        <v>0</v>
      </c>
      <c r="J26" s="1357">
        <f t="shared" si="9"/>
        <v>0</v>
      </c>
      <c r="K26" s="1099">
        <v>10</v>
      </c>
      <c r="L26" s="1351">
        <v>1</v>
      </c>
      <c r="M26" s="1352">
        <f>SUM(K26:L26)</f>
        <v>11</v>
      </c>
      <c r="N26" s="1368">
        <f t="shared" si="6"/>
        <v>10</v>
      </c>
      <c r="O26" s="1369">
        <f t="shared" si="6"/>
        <v>1</v>
      </c>
      <c r="P26" s="1370">
        <f t="shared" si="7"/>
        <v>11</v>
      </c>
      <c r="Q26" s="663"/>
      <c r="R26" s="663"/>
    </row>
    <row r="27" spans="1:18" ht="30.75" customHeight="1" thickBot="1" x14ac:dyDescent="0.4">
      <c r="A27" s="1117" t="s">
        <v>8</v>
      </c>
      <c r="B27" s="1103">
        <f t="shared" ref="B27:M27" si="10">SUM(B20:B26)</f>
        <v>73</v>
      </c>
      <c r="C27" s="1103">
        <f t="shared" si="10"/>
        <v>9</v>
      </c>
      <c r="D27" s="1103">
        <f t="shared" si="10"/>
        <v>82</v>
      </c>
      <c r="E27" s="1103">
        <f t="shared" si="10"/>
        <v>47</v>
      </c>
      <c r="F27" s="1103">
        <f t="shared" si="10"/>
        <v>17</v>
      </c>
      <c r="G27" s="1103">
        <f t="shared" si="10"/>
        <v>64</v>
      </c>
      <c r="H27" s="1103">
        <f t="shared" si="10"/>
        <v>44</v>
      </c>
      <c r="I27" s="1103">
        <f t="shared" si="10"/>
        <v>16</v>
      </c>
      <c r="J27" s="1103">
        <f t="shared" si="10"/>
        <v>60</v>
      </c>
      <c r="K27" s="1103">
        <f t="shared" si="10"/>
        <v>55</v>
      </c>
      <c r="L27" s="1103">
        <f t="shared" si="10"/>
        <v>14</v>
      </c>
      <c r="M27" s="1103">
        <f t="shared" si="10"/>
        <v>69</v>
      </c>
      <c r="N27" s="1371">
        <f t="shared" si="6"/>
        <v>219</v>
      </c>
      <c r="O27" s="1372">
        <f t="shared" si="6"/>
        <v>56</v>
      </c>
      <c r="P27" s="1373">
        <f t="shared" si="7"/>
        <v>275</v>
      </c>
      <c r="Q27" s="662"/>
      <c r="R27" s="662"/>
    </row>
    <row r="28" spans="1:18" ht="33" customHeight="1" x14ac:dyDescent="0.35">
      <c r="A28" s="1374" t="s">
        <v>25</v>
      </c>
      <c r="B28" s="1119"/>
      <c r="C28" s="1120"/>
      <c r="D28" s="1121"/>
      <c r="E28" s="1122"/>
      <c r="F28" s="1120"/>
      <c r="G28" s="1375"/>
      <c r="H28" s="1166"/>
      <c r="I28" s="1125"/>
      <c r="J28" s="1126"/>
      <c r="K28" s="1124"/>
      <c r="L28" s="1125"/>
      <c r="M28" s="1126"/>
      <c r="N28" s="1142">
        <f>B28+E28+H28+K28</f>
        <v>0</v>
      </c>
      <c r="O28" s="1143">
        <f t="shared" si="6"/>
        <v>0</v>
      </c>
      <c r="P28" s="1144">
        <f t="shared" si="7"/>
        <v>0</v>
      </c>
      <c r="Q28" s="662"/>
      <c r="R28" s="662"/>
    </row>
    <row r="29" spans="1:18" ht="24.95" customHeight="1" x14ac:dyDescent="0.35">
      <c r="A29" s="1098" t="s">
        <v>87</v>
      </c>
      <c r="B29" s="1376">
        <v>1</v>
      </c>
      <c r="C29" s="1351">
        <v>0</v>
      </c>
      <c r="D29" s="1352">
        <f t="shared" ref="D29:D35" si="11">SUM(B29:C29)</f>
        <v>1</v>
      </c>
      <c r="E29" s="1377">
        <v>0</v>
      </c>
      <c r="F29" s="1351">
        <v>0</v>
      </c>
      <c r="G29" s="1352">
        <f t="shared" ref="G29:G35" si="12">SUM(E29:F29)</f>
        <v>0</v>
      </c>
      <c r="H29" s="1377">
        <v>0</v>
      </c>
      <c r="I29" s="1351">
        <v>0</v>
      </c>
      <c r="J29" s="1357">
        <f>SUM(H29:I29)</f>
        <v>0</v>
      </c>
      <c r="K29" s="1376">
        <v>0</v>
      </c>
      <c r="L29" s="1351">
        <v>0</v>
      </c>
      <c r="M29" s="1352">
        <v>0</v>
      </c>
      <c r="N29" s="1354">
        <f t="shared" ref="N29:N35" si="13">B29+E29+H29+K29</f>
        <v>1</v>
      </c>
      <c r="O29" s="1367">
        <f>C29+F29+I29+L29</f>
        <v>0</v>
      </c>
      <c r="P29" s="1355">
        <f t="shared" si="7"/>
        <v>1</v>
      </c>
      <c r="Q29" s="663"/>
      <c r="R29" s="663"/>
    </row>
    <row r="30" spans="1:18" ht="24.95" customHeight="1" x14ac:dyDescent="0.35">
      <c r="A30" s="1356" t="s">
        <v>97</v>
      </c>
      <c r="B30" s="1376">
        <v>0</v>
      </c>
      <c r="C30" s="1351">
        <v>0</v>
      </c>
      <c r="D30" s="1352">
        <f t="shared" si="11"/>
        <v>0</v>
      </c>
      <c r="E30" s="1377">
        <v>0</v>
      </c>
      <c r="F30" s="1351">
        <v>0</v>
      </c>
      <c r="G30" s="1352">
        <f t="shared" si="12"/>
        <v>0</v>
      </c>
      <c r="H30" s="1377">
        <v>0</v>
      </c>
      <c r="I30" s="1351">
        <v>0</v>
      </c>
      <c r="J30" s="1357">
        <f t="shared" ref="J30:J35" si="14">SUM(H30:I30)</f>
        <v>0</v>
      </c>
      <c r="K30" s="1376">
        <v>0</v>
      </c>
      <c r="L30" s="1351">
        <v>0</v>
      </c>
      <c r="M30" s="1352">
        <f>SUM(K30:L30)</f>
        <v>0</v>
      </c>
      <c r="N30" s="1354">
        <f t="shared" si="13"/>
        <v>0</v>
      </c>
      <c r="O30" s="1367">
        <f t="shared" si="6"/>
        <v>0</v>
      </c>
      <c r="P30" s="1355">
        <f t="shared" ref="P30:P35" si="15">SUM(N30:O30)</f>
        <v>0</v>
      </c>
      <c r="Q30" s="663"/>
      <c r="R30" s="663"/>
    </row>
    <row r="31" spans="1:18" ht="30.75" customHeight="1" x14ac:dyDescent="0.35">
      <c r="A31" s="1356" t="s">
        <v>98</v>
      </c>
      <c r="B31" s="1376">
        <v>0</v>
      </c>
      <c r="C31" s="1351">
        <v>0</v>
      </c>
      <c r="D31" s="1352">
        <f t="shared" si="11"/>
        <v>0</v>
      </c>
      <c r="E31" s="1377">
        <v>0</v>
      </c>
      <c r="F31" s="1351">
        <v>0</v>
      </c>
      <c r="G31" s="1352">
        <f t="shared" si="12"/>
        <v>0</v>
      </c>
      <c r="H31" s="1377">
        <v>0</v>
      </c>
      <c r="I31" s="1351">
        <v>0</v>
      </c>
      <c r="J31" s="1357">
        <f t="shared" si="14"/>
        <v>0</v>
      </c>
      <c r="K31" s="1376">
        <v>0</v>
      </c>
      <c r="L31" s="1351">
        <v>0</v>
      </c>
      <c r="M31" s="1352">
        <f>SUM(K31:L31)</f>
        <v>0</v>
      </c>
      <c r="N31" s="1354">
        <f t="shared" si="13"/>
        <v>0</v>
      </c>
      <c r="O31" s="1367">
        <f t="shared" si="6"/>
        <v>0</v>
      </c>
      <c r="P31" s="1355">
        <f t="shared" si="15"/>
        <v>0</v>
      </c>
      <c r="Q31" s="663"/>
      <c r="R31" s="663"/>
    </row>
    <row r="32" spans="1:18" ht="24.95" customHeight="1" x14ac:dyDescent="0.35">
      <c r="A32" s="1356" t="s">
        <v>99</v>
      </c>
      <c r="B32" s="1376">
        <v>0</v>
      </c>
      <c r="C32" s="1351">
        <v>0</v>
      </c>
      <c r="D32" s="1352">
        <f>SUM(B32:C32)</f>
        <v>0</v>
      </c>
      <c r="E32" s="1377">
        <v>0</v>
      </c>
      <c r="F32" s="1351">
        <v>0</v>
      </c>
      <c r="G32" s="1352">
        <f t="shared" si="12"/>
        <v>0</v>
      </c>
      <c r="H32" s="1377">
        <v>0</v>
      </c>
      <c r="I32" s="1351">
        <v>0</v>
      </c>
      <c r="J32" s="1357">
        <f>SUM(H32:I32)</f>
        <v>0</v>
      </c>
      <c r="K32" s="1376">
        <v>0</v>
      </c>
      <c r="L32" s="1351">
        <v>0</v>
      </c>
      <c r="M32" s="1357">
        <v>0</v>
      </c>
      <c r="N32" s="1354">
        <f>B32+E32+H32+K32</f>
        <v>0</v>
      </c>
      <c r="O32" s="1367">
        <f>C32+F32+I32+L32</f>
        <v>0</v>
      </c>
      <c r="P32" s="1355">
        <f t="shared" si="15"/>
        <v>0</v>
      </c>
      <c r="Q32" s="663"/>
      <c r="R32" s="663"/>
    </row>
    <row r="33" spans="1:18" ht="24.95" customHeight="1" x14ac:dyDescent="0.35">
      <c r="A33" s="1378" t="s">
        <v>85</v>
      </c>
      <c r="B33" s="1286">
        <v>0</v>
      </c>
      <c r="C33" s="1287">
        <v>0</v>
      </c>
      <c r="D33" s="1288">
        <v>0</v>
      </c>
      <c r="E33" s="1379">
        <v>0</v>
      </c>
      <c r="F33" s="1287">
        <v>0</v>
      </c>
      <c r="G33" s="1288">
        <v>0</v>
      </c>
      <c r="H33" s="1379">
        <v>0</v>
      </c>
      <c r="I33" s="1287">
        <v>0</v>
      </c>
      <c r="J33" s="1303">
        <v>0</v>
      </c>
      <c r="K33" s="1286">
        <v>0</v>
      </c>
      <c r="L33" s="1287">
        <v>0</v>
      </c>
      <c r="M33" s="1303">
        <v>0</v>
      </c>
      <c r="N33" s="1354">
        <f t="shared" si="13"/>
        <v>0</v>
      </c>
      <c r="O33" s="1367">
        <f>C33+F33+I33+L33</f>
        <v>0</v>
      </c>
      <c r="P33" s="1355">
        <f>SUM(N33:O33)</f>
        <v>0</v>
      </c>
      <c r="Q33" s="663"/>
      <c r="R33" s="663"/>
    </row>
    <row r="34" spans="1:18" ht="32.25" customHeight="1" x14ac:dyDescent="0.35">
      <c r="A34" s="1356" t="s">
        <v>100</v>
      </c>
      <c r="B34" s="1376">
        <v>0</v>
      </c>
      <c r="C34" s="1351">
        <v>0</v>
      </c>
      <c r="D34" s="1352">
        <f t="shared" si="11"/>
        <v>0</v>
      </c>
      <c r="E34" s="1377">
        <v>0</v>
      </c>
      <c r="F34" s="1351">
        <v>0</v>
      </c>
      <c r="G34" s="1352">
        <f t="shared" si="12"/>
        <v>0</v>
      </c>
      <c r="H34" s="1377">
        <v>0</v>
      </c>
      <c r="I34" s="1351">
        <v>0</v>
      </c>
      <c r="J34" s="1357">
        <f t="shared" si="14"/>
        <v>0</v>
      </c>
      <c r="K34" s="1376">
        <v>0</v>
      </c>
      <c r="L34" s="1351">
        <v>0</v>
      </c>
      <c r="M34" s="1352">
        <f>SUM(K34:L34)</f>
        <v>0</v>
      </c>
      <c r="N34" s="1354">
        <f t="shared" si="13"/>
        <v>0</v>
      </c>
      <c r="O34" s="1367">
        <f t="shared" si="6"/>
        <v>0</v>
      </c>
      <c r="P34" s="1355">
        <f t="shared" si="15"/>
        <v>0</v>
      </c>
      <c r="Q34" s="664"/>
      <c r="R34" s="664"/>
    </row>
    <row r="35" spans="1:18" ht="53.25" customHeight="1" thickBot="1" x14ac:dyDescent="0.4">
      <c r="A35" s="1098" t="s">
        <v>101</v>
      </c>
      <c r="B35" s="1376">
        <v>0</v>
      </c>
      <c r="C35" s="1351">
        <v>0</v>
      </c>
      <c r="D35" s="1352">
        <f t="shared" si="11"/>
        <v>0</v>
      </c>
      <c r="E35" s="1377">
        <v>0</v>
      </c>
      <c r="F35" s="1351">
        <v>0</v>
      </c>
      <c r="G35" s="1380">
        <f t="shared" si="12"/>
        <v>0</v>
      </c>
      <c r="H35" s="1377">
        <v>0</v>
      </c>
      <c r="I35" s="1351">
        <v>0</v>
      </c>
      <c r="J35" s="1357">
        <f t="shared" si="14"/>
        <v>0</v>
      </c>
      <c r="K35" s="1376">
        <v>0</v>
      </c>
      <c r="L35" s="1351">
        <v>0</v>
      </c>
      <c r="M35" s="1352">
        <v>0</v>
      </c>
      <c r="N35" s="1354">
        <f t="shared" si="13"/>
        <v>0</v>
      </c>
      <c r="O35" s="1367">
        <f>C35+F35+I35+L35</f>
        <v>0</v>
      </c>
      <c r="P35" s="1355">
        <f t="shared" si="15"/>
        <v>0</v>
      </c>
      <c r="Q35" s="663"/>
      <c r="R35" s="663"/>
    </row>
    <row r="36" spans="1:18" ht="26.25" thickBot="1" x14ac:dyDescent="0.4">
      <c r="A36" s="1086" t="s">
        <v>13</v>
      </c>
      <c r="B36" s="1128">
        <f t="shared" ref="B36:K36" si="16">SUM(B29:B35)</f>
        <v>1</v>
      </c>
      <c r="C36" s="1128">
        <f t="shared" si="16"/>
        <v>0</v>
      </c>
      <c r="D36" s="1129">
        <f t="shared" si="16"/>
        <v>1</v>
      </c>
      <c r="E36" s="1381">
        <f t="shared" si="16"/>
        <v>0</v>
      </c>
      <c r="F36" s="1128">
        <f>SUM(F29:F35)</f>
        <v>0</v>
      </c>
      <c r="G36" s="1129">
        <f>SUM(G29:G35)</f>
        <v>0</v>
      </c>
      <c r="H36" s="1381">
        <f t="shared" si="16"/>
        <v>0</v>
      </c>
      <c r="I36" s="1128">
        <f>SUM(I29:I35)</f>
        <v>0</v>
      </c>
      <c r="J36" s="1128">
        <f>SUM(J29:J35)</f>
        <v>0</v>
      </c>
      <c r="K36" s="1128">
        <f t="shared" si="16"/>
        <v>0</v>
      </c>
      <c r="L36" s="1128">
        <f>SUM(L29:L35)</f>
        <v>0</v>
      </c>
      <c r="M36" s="1129">
        <f>SUM(M29:M35)</f>
        <v>0</v>
      </c>
      <c r="N36" s="1128">
        <v>1</v>
      </c>
      <c r="O36" s="1128">
        <f>SUM(O29:O35)</f>
        <v>0</v>
      </c>
      <c r="P36" s="1129">
        <f>SUM(P29:P35)</f>
        <v>1</v>
      </c>
      <c r="Q36" s="665"/>
      <c r="R36" s="665"/>
    </row>
    <row r="37" spans="1:18" ht="28.5" customHeight="1" thickBot="1" x14ac:dyDescent="0.4">
      <c r="A37" s="1131" t="s">
        <v>10</v>
      </c>
      <c r="B37" s="1103">
        <f>B27</f>
        <v>73</v>
      </c>
      <c r="C37" s="1103">
        <f>C27</f>
        <v>9</v>
      </c>
      <c r="D37" s="1105">
        <f t="shared" ref="D37:N37" si="17">D27</f>
        <v>82</v>
      </c>
      <c r="E37" s="1132">
        <f>E27</f>
        <v>47</v>
      </c>
      <c r="F37" s="1103">
        <f>F27</f>
        <v>17</v>
      </c>
      <c r="G37" s="1103">
        <f>G27</f>
        <v>64</v>
      </c>
      <c r="H37" s="1103">
        <f t="shared" si="17"/>
        <v>44</v>
      </c>
      <c r="I37" s="1103">
        <f>I27</f>
        <v>16</v>
      </c>
      <c r="J37" s="1103">
        <f>J27</f>
        <v>60</v>
      </c>
      <c r="K37" s="1103">
        <f t="shared" si="17"/>
        <v>55</v>
      </c>
      <c r="L37" s="1103">
        <f t="shared" si="17"/>
        <v>14</v>
      </c>
      <c r="M37" s="1103">
        <f t="shared" si="17"/>
        <v>69</v>
      </c>
      <c r="N37" s="1103">
        <f t="shared" si="17"/>
        <v>219</v>
      </c>
      <c r="O37" s="1103">
        <f>O27</f>
        <v>56</v>
      </c>
      <c r="P37" s="1105">
        <f>P27</f>
        <v>275</v>
      </c>
      <c r="Q37" s="665"/>
      <c r="R37" s="665"/>
    </row>
    <row r="38" spans="1:18" ht="27.75" customHeight="1" thickBot="1" x14ac:dyDescent="0.4">
      <c r="A38" s="1131" t="s">
        <v>14</v>
      </c>
      <c r="B38" s="1103">
        <f t="shared" ref="B38:N38" si="18">B36</f>
        <v>1</v>
      </c>
      <c r="C38" s="1103">
        <f t="shared" si="18"/>
        <v>0</v>
      </c>
      <c r="D38" s="1105">
        <f t="shared" si="18"/>
        <v>1</v>
      </c>
      <c r="E38" s="1132">
        <f t="shared" si="18"/>
        <v>0</v>
      </c>
      <c r="F38" s="1103">
        <f>F36</f>
        <v>0</v>
      </c>
      <c r="G38" s="1103">
        <f>G36</f>
        <v>0</v>
      </c>
      <c r="H38" s="1103">
        <f t="shared" si="18"/>
        <v>0</v>
      </c>
      <c r="I38" s="1103">
        <f>I36</f>
        <v>0</v>
      </c>
      <c r="J38" s="1103">
        <f>J36</f>
        <v>0</v>
      </c>
      <c r="K38" s="1103">
        <f t="shared" si="18"/>
        <v>0</v>
      </c>
      <c r="L38" s="1103">
        <f>L36</f>
        <v>0</v>
      </c>
      <c r="M38" s="1103">
        <f>M36</f>
        <v>0</v>
      </c>
      <c r="N38" s="1103">
        <f t="shared" si="18"/>
        <v>1</v>
      </c>
      <c r="O38" s="1103">
        <f>O36</f>
        <v>0</v>
      </c>
      <c r="P38" s="1105">
        <f>P36</f>
        <v>1</v>
      </c>
      <c r="Q38" s="666"/>
    </row>
    <row r="39" spans="1:18" ht="32.25" customHeight="1" thickBot="1" x14ac:dyDescent="0.4">
      <c r="A39" s="1133" t="s">
        <v>15</v>
      </c>
      <c r="B39" s="1134">
        <f t="shared" ref="B39:N39" si="19">SUM(B37:B38)</f>
        <v>74</v>
      </c>
      <c r="C39" s="1134">
        <f t="shared" si="19"/>
        <v>9</v>
      </c>
      <c r="D39" s="1135">
        <f t="shared" si="19"/>
        <v>83</v>
      </c>
      <c r="E39" s="1136">
        <f t="shared" si="19"/>
        <v>47</v>
      </c>
      <c r="F39" s="1134">
        <f t="shared" si="19"/>
        <v>17</v>
      </c>
      <c r="G39" s="1134">
        <f t="shared" si="19"/>
        <v>64</v>
      </c>
      <c r="H39" s="1134">
        <f t="shared" si="19"/>
        <v>44</v>
      </c>
      <c r="I39" s="1134">
        <f>SUM(I37:I38)</f>
        <v>16</v>
      </c>
      <c r="J39" s="1134">
        <f t="shared" si="19"/>
        <v>60</v>
      </c>
      <c r="K39" s="1134">
        <f t="shared" si="19"/>
        <v>55</v>
      </c>
      <c r="L39" s="1134">
        <f t="shared" si="19"/>
        <v>14</v>
      </c>
      <c r="M39" s="1134">
        <f t="shared" si="19"/>
        <v>69</v>
      </c>
      <c r="N39" s="1134">
        <f t="shared" si="19"/>
        <v>220</v>
      </c>
      <c r="O39" s="1134">
        <f>SUM(O37:O38)</f>
        <v>56</v>
      </c>
      <c r="P39" s="1135">
        <f>SUM(P37:P38)</f>
        <v>276</v>
      </c>
      <c r="Q39" s="665"/>
      <c r="R39" s="665"/>
    </row>
    <row r="40" spans="1:18" ht="84.75" customHeight="1" x14ac:dyDescent="0.35">
      <c r="A40" s="4299"/>
      <c r="B40" s="4299"/>
      <c r="C40" s="4299"/>
      <c r="D40" s="4299"/>
      <c r="E40" s="4299"/>
      <c r="F40" s="4299"/>
      <c r="G40" s="4299"/>
      <c r="H40" s="4299"/>
      <c r="I40" s="4299"/>
      <c r="J40" s="4299"/>
      <c r="K40" s="4299"/>
      <c r="L40" s="4299"/>
      <c r="M40" s="4299"/>
      <c r="N40" s="4299"/>
      <c r="O40" s="4299"/>
      <c r="P40" s="4299"/>
    </row>
    <row r="41" spans="1:18" x14ac:dyDescent="0.35">
      <c r="B41" s="666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</row>
    <row r="42" spans="1:18" ht="45" customHeight="1" x14ac:dyDescent="0.35"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7"/>
  <sheetViews>
    <sheetView zoomScale="45" zoomScaleNormal="45" workbookViewId="0">
      <selection activeCell="J26" sqref="J26:J27"/>
    </sheetView>
  </sheetViews>
  <sheetFormatPr defaultRowHeight="25.5" x14ac:dyDescent="0.35"/>
  <cols>
    <col min="1" max="1" width="3" style="121" customWidth="1"/>
    <col min="2" max="2" width="92.140625" style="121" customWidth="1"/>
    <col min="3" max="3" width="17.140625" style="121" customWidth="1"/>
    <col min="4" max="4" width="18" style="121" customWidth="1"/>
    <col min="5" max="5" width="15.7109375" style="121" customWidth="1"/>
    <col min="6" max="6" width="16" style="121" customWidth="1"/>
    <col min="7" max="17" width="15.7109375" style="121" customWidth="1"/>
    <col min="18" max="18" width="14.28515625" style="121" customWidth="1"/>
    <col min="19" max="19" width="10.5703125" style="121" bestFit="1" customWidth="1"/>
    <col min="20" max="20" width="9.28515625" style="121" bestFit="1" customWidth="1"/>
    <col min="21" max="253" width="9.140625" style="121"/>
    <col min="254" max="254" width="3" style="121" customWidth="1"/>
    <col min="255" max="255" width="92.140625" style="121" customWidth="1"/>
    <col min="256" max="256" width="17.140625" style="121" customWidth="1"/>
    <col min="257" max="257" width="18" style="121" customWidth="1"/>
    <col min="258" max="258" width="15.7109375" style="121" customWidth="1"/>
    <col min="259" max="259" width="16" style="121" customWidth="1"/>
    <col min="260" max="273" width="15.7109375" style="121" customWidth="1"/>
    <col min="274" max="274" width="14.28515625" style="121" customWidth="1"/>
    <col min="275" max="275" width="10.5703125" style="121" bestFit="1" customWidth="1"/>
    <col min="276" max="276" width="9.28515625" style="121" bestFit="1" customWidth="1"/>
    <col min="277" max="509" width="9.140625" style="121"/>
    <col min="510" max="510" width="3" style="121" customWidth="1"/>
    <col min="511" max="511" width="92.140625" style="121" customWidth="1"/>
    <col min="512" max="512" width="17.140625" style="121" customWidth="1"/>
    <col min="513" max="513" width="18" style="121" customWidth="1"/>
    <col min="514" max="514" width="15.7109375" style="121" customWidth="1"/>
    <col min="515" max="515" width="16" style="121" customWidth="1"/>
    <col min="516" max="529" width="15.7109375" style="121" customWidth="1"/>
    <col min="530" max="530" width="14.28515625" style="121" customWidth="1"/>
    <col min="531" max="531" width="10.5703125" style="121" bestFit="1" customWidth="1"/>
    <col min="532" max="532" width="9.28515625" style="121" bestFit="1" customWidth="1"/>
    <col min="533" max="765" width="9.140625" style="121"/>
    <col min="766" max="766" width="3" style="121" customWidth="1"/>
    <col min="767" max="767" width="92.140625" style="121" customWidth="1"/>
    <col min="768" max="768" width="17.140625" style="121" customWidth="1"/>
    <col min="769" max="769" width="18" style="121" customWidth="1"/>
    <col min="770" max="770" width="15.7109375" style="121" customWidth="1"/>
    <col min="771" max="771" width="16" style="121" customWidth="1"/>
    <col min="772" max="785" width="15.7109375" style="121" customWidth="1"/>
    <col min="786" max="786" width="14.28515625" style="121" customWidth="1"/>
    <col min="787" max="787" width="10.5703125" style="121" bestFit="1" customWidth="1"/>
    <col min="788" max="788" width="9.28515625" style="121" bestFit="1" customWidth="1"/>
    <col min="789" max="1021" width="9.140625" style="121"/>
    <col min="1022" max="1022" width="3" style="121" customWidth="1"/>
    <col min="1023" max="1023" width="92.140625" style="121" customWidth="1"/>
    <col min="1024" max="1024" width="17.140625" style="121" customWidth="1"/>
    <col min="1025" max="1025" width="18" style="121" customWidth="1"/>
    <col min="1026" max="1026" width="15.7109375" style="121" customWidth="1"/>
    <col min="1027" max="1027" width="16" style="121" customWidth="1"/>
    <col min="1028" max="1041" width="15.7109375" style="121" customWidth="1"/>
    <col min="1042" max="1042" width="14.28515625" style="121" customWidth="1"/>
    <col min="1043" max="1043" width="10.5703125" style="121" bestFit="1" customWidth="1"/>
    <col min="1044" max="1044" width="9.28515625" style="121" bestFit="1" customWidth="1"/>
    <col min="1045" max="1277" width="9.140625" style="121"/>
    <col min="1278" max="1278" width="3" style="121" customWidth="1"/>
    <col min="1279" max="1279" width="92.140625" style="121" customWidth="1"/>
    <col min="1280" max="1280" width="17.140625" style="121" customWidth="1"/>
    <col min="1281" max="1281" width="18" style="121" customWidth="1"/>
    <col min="1282" max="1282" width="15.7109375" style="121" customWidth="1"/>
    <col min="1283" max="1283" width="16" style="121" customWidth="1"/>
    <col min="1284" max="1297" width="15.7109375" style="121" customWidth="1"/>
    <col min="1298" max="1298" width="14.28515625" style="121" customWidth="1"/>
    <col min="1299" max="1299" width="10.5703125" style="121" bestFit="1" customWidth="1"/>
    <col min="1300" max="1300" width="9.28515625" style="121" bestFit="1" customWidth="1"/>
    <col min="1301" max="1533" width="9.140625" style="121"/>
    <col min="1534" max="1534" width="3" style="121" customWidth="1"/>
    <col min="1535" max="1535" width="92.140625" style="121" customWidth="1"/>
    <col min="1536" max="1536" width="17.140625" style="121" customWidth="1"/>
    <col min="1537" max="1537" width="18" style="121" customWidth="1"/>
    <col min="1538" max="1538" width="15.7109375" style="121" customWidth="1"/>
    <col min="1539" max="1539" width="16" style="121" customWidth="1"/>
    <col min="1540" max="1553" width="15.7109375" style="121" customWidth="1"/>
    <col min="1554" max="1554" width="14.28515625" style="121" customWidth="1"/>
    <col min="1555" max="1555" width="10.5703125" style="121" bestFit="1" customWidth="1"/>
    <col min="1556" max="1556" width="9.28515625" style="121" bestFit="1" customWidth="1"/>
    <col min="1557" max="1789" width="9.140625" style="121"/>
    <col min="1790" max="1790" width="3" style="121" customWidth="1"/>
    <col min="1791" max="1791" width="92.140625" style="121" customWidth="1"/>
    <col min="1792" max="1792" width="17.140625" style="121" customWidth="1"/>
    <col min="1793" max="1793" width="18" style="121" customWidth="1"/>
    <col min="1794" max="1794" width="15.7109375" style="121" customWidth="1"/>
    <col min="1795" max="1795" width="16" style="121" customWidth="1"/>
    <col min="1796" max="1809" width="15.7109375" style="121" customWidth="1"/>
    <col min="1810" max="1810" width="14.28515625" style="121" customWidth="1"/>
    <col min="1811" max="1811" width="10.5703125" style="121" bestFit="1" customWidth="1"/>
    <col min="1812" max="1812" width="9.28515625" style="121" bestFit="1" customWidth="1"/>
    <col min="1813" max="2045" width="9.140625" style="121"/>
    <col min="2046" max="2046" width="3" style="121" customWidth="1"/>
    <col min="2047" max="2047" width="92.140625" style="121" customWidth="1"/>
    <col min="2048" max="2048" width="17.140625" style="121" customWidth="1"/>
    <col min="2049" max="2049" width="18" style="121" customWidth="1"/>
    <col min="2050" max="2050" width="15.7109375" style="121" customWidth="1"/>
    <col min="2051" max="2051" width="16" style="121" customWidth="1"/>
    <col min="2052" max="2065" width="15.7109375" style="121" customWidth="1"/>
    <col min="2066" max="2066" width="14.28515625" style="121" customWidth="1"/>
    <col min="2067" max="2067" width="10.5703125" style="121" bestFit="1" customWidth="1"/>
    <col min="2068" max="2068" width="9.28515625" style="121" bestFit="1" customWidth="1"/>
    <col min="2069" max="2301" width="9.140625" style="121"/>
    <col min="2302" max="2302" width="3" style="121" customWidth="1"/>
    <col min="2303" max="2303" width="92.140625" style="121" customWidth="1"/>
    <col min="2304" max="2304" width="17.140625" style="121" customWidth="1"/>
    <col min="2305" max="2305" width="18" style="121" customWidth="1"/>
    <col min="2306" max="2306" width="15.7109375" style="121" customWidth="1"/>
    <col min="2307" max="2307" width="16" style="121" customWidth="1"/>
    <col min="2308" max="2321" width="15.7109375" style="121" customWidth="1"/>
    <col min="2322" max="2322" width="14.28515625" style="121" customWidth="1"/>
    <col min="2323" max="2323" width="10.5703125" style="121" bestFit="1" customWidth="1"/>
    <col min="2324" max="2324" width="9.28515625" style="121" bestFit="1" customWidth="1"/>
    <col min="2325" max="2557" width="9.140625" style="121"/>
    <col min="2558" max="2558" width="3" style="121" customWidth="1"/>
    <col min="2559" max="2559" width="92.140625" style="121" customWidth="1"/>
    <col min="2560" max="2560" width="17.140625" style="121" customWidth="1"/>
    <col min="2561" max="2561" width="18" style="121" customWidth="1"/>
    <col min="2562" max="2562" width="15.7109375" style="121" customWidth="1"/>
    <col min="2563" max="2563" width="16" style="121" customWidth="1"/>
    <col min="2564" max="2577" width="15.7109375" style="121" customWidth="1"/>
    <col min="2578" max="2578" width="14.28515625" style="121" customWidth="1"/>
    <col min="2579" max="2579" width="10.5703125" style="121" bestFit="1" customWidth="1"/>
    <col min="2580" max="2580" width="9.28515625" style="121" bestFit="1" customWidth="1"/>
    <col min="2581" max="2813" width="9.140625" style="121"/>
    <col min="2814" max="2814" width="3" style="121" customWidth="1"/>
    <col min="2815" max="2815" width="92.140625" style="121" customWidth="1"/>
    <col min="2816" max="2816" width="17.140625" style="121" customWidth="1"/>
    <col min="2817" max="2817" width="18" style="121" customWidth="1"/>
    <col min="2818" max="2818" width="15.7109375" style="121" customWidth="1"/>
    <col min="2819" max="2819" width="16" style="121" customWidth="1"/>
    <col min="2820" max="2833" width="15.7109375" style="121" customWidth="1"/>
    <col min="2834" max="2834" width="14.28515625" style="121" customWidth="1"/>
    <col min="2835" max="2835" width="10.5703125" style="121" bestFit="1" customWidth="1"/>
    <col min="2836" max="2836" width="9.28515625" style="121" bestFit="1" customWidth="1"/>
    <col min="2837" max="3069" width="9.140625" style="121"/>
    <col min="3070" max="3070" width="3" style="121" customWidth="1"/>
    <col min="3071" max="3071" width="92.140625" style="121" customWidth="1"/>
    <col min="3072" max="3072" width="17.140625" style="121" customWidth="1"/>
    <col min="3073" max="3073" width="18" style="121" customWidth="1"/>
    <col min="3074" max="3074" width="15.7109375" style="121" customWidth="1"/>
    <col min="3075" max="3075" width="16" style="121" customWidth="1"/>
    <col min="3076" max="3089" width="15.7109375" style="121" customWidth="1"/>
    <col min="3090" max="3090" width="14.28515625" style="121" customWidth="1"/>
    <col min="3091" max="3091" width="10.5703125" style="121" bestFit="1" customWidth="1"/>
    <col min="3092" max="3092" width="9.28515625" style="121" bestFit="1" customWidth="1"/>
    <col min="3093" max="3325" width="9.140625" style="121"/>
    <col min="3326" max="3326" width="3" style="121" customWidth="1"/>
    <col min="3327" max="3327" width="92.140625" style="121" customWidth="1"/>
    <col min="3328" max="3328" width="17.140625" style="121" customWidth="1"/>
    <col min="3329" max="3329" width="18" style="121" customWidth="1"/>
    <col min="3330" max="3330" width="15.7109375" style="121" customWidth="1"/>
    <col min="3331" max="3331" width="16" style="121" customWidth="1"/>
    <col min="3332" max="3345" width="15.7109375" style="121" customWidth="1"/>
    <col min="3346" max="3346" width="14.28515625" style="121" customWidth="1"/>
    <col min="3347" max="3347" width="10.5703125" style="121" bestFit="1" customWidth="1"/>
    <col min="3348" max="3348" width="9.28515625" style="121" bestFit="1" customWidth="1"/>
    <col min="3349" max="3581" width="9.140625" style="121"/>
    <col min="3582" max="3582" width="3" style="121" customWidth="1"/>
    <col min="3583" max="3583" width="92.140625" style="121" customWidth="1"/>
    <col min="3584" max="3584" width="17.140625" style="121" customWidth="1"/>
    <col min="3585" max="3585" width="18" style="121" customWidth="1"/>
    <col min="3586" max="3586" width="15.7109375" style="121" customWidth="1"/>
    <col min="3587" max="3587" width="16" style="121" customWidth="1"/>
    <col min="3588" max="3601" width="15.7109375" style="121" customWidth="1"/>
    <col min="3602" max="3602" width="14.28515625" style="121" customWidth="1"/>
    <col min="3603" max="3603" width="10.5703125" style="121" bestFit="1" customWidth="1"/>
    <col min="3604" max="3604" width="9.28515625" style="121" bestFit="1" customWidth="1"/>
    <col min="3605" max="3837" width="9.140625" style="121"/>
    <col min="3838" max="3838" width="3" style="121" customWidth="1"/>
    <col min="3839" max="3839" width="92.140625" style="121" customWidth="1"/>
    <col min="3840" max="3840" width="17.140625" style="121" customWidth="1"/>
    <col min="3841" max="3841" width="18" style="121" customWidth="1"/>
    <col min="3842" max="3842" width="15.7109375" style="121" customWidth="1"/>
    <col min="3843" max="3843" width="16" style="121" customWidth="1"/>
    <col min="3844" max="3857" width="15.7109375" style="121" customWidth="1"/>
    <col min="3858" max="3858" width="14.28515625" style="121" customWidth="1"/>
    <col min="3859" max="3859" width="10.5703125" style="121" bestFit="1" customWidth="1"/>
    <col min="3860" max="3860" width="9.28515625" style="121" bestFit="1" customWidth="1"/>
    <col min="3861" max="4093" width="9.140625" style="121"/>
    <col min="4094" max="4094" width="3" style="121" customWidth="1"/>
    <col min="4095" max="4095" width="92.140625" style="121" customWidth="1"/>
    <col min="4096" max="4096" width="17.140625" style="121" customWidth="1"/>
    <col min="4097" max="4097" width="18" style="121" customWidth="1"/>
    <col min="4098" max="4098" width="15.7109375" style="121" customWidth="1"/>
    <col min="4099" max="4099" width="16" style="121" customWidth="1"/>
    <col min="4100" max="4113" width="15.7109375" style="121" customWidth="1"/>
    <col min="4114" max="4114" width="14.28515625" style="121" customWidth="1"/>
    <col min="4115" max="4115" width="10.5703125" style="121" bestFit="1" customWidth="1"/>
    <col min="4116" max="4116" width="9.28515625" style="121" bestFit="1" customWidth="1"/>
    <col min="4117" max="4349" width="9.140625" style="121"/>
    <col min="4350" max="4350" width="3" style="121" customWidth="1"/>
    <col min="4351" max="4351" width="92.140625" style="121" customWidth="1"/>
    <col min="4352" max="4352" width="17.140625" style="121" customWidth="1"/>
    <col min="4353" max="4353" width="18" style="121" customWidth="1"/>
    <col min="4354" max="4354" width="15.7109375" style="121" customWidth="1"/>
    <col min="4355" max="4355" width="16" style="121" customWidth="1"/>
    <col min="4356" max="4369" width="15.7109375" style="121" customWidth="1"/>
    <col min="4370" max="4370" width="14.28515625" style="121" customWidth="1"/>
    <col min="4371" max="4371" width="10.5703125" style="121" bestFit="1" customWidth="1"/>
    <col min="4372" max="4372" width="9.28515625" style="121" bestFit="1" customWidth="1"/>
    <col min="4373" max="4605" width="9.140625" style="121"/>
    <col min="4606" max="4606" width="3" style="121" customWidth="1"/>
    <col min="4607" max="4607" width="92.140625" style="121" customWidth="1"/>
    <col min="4608" max="4608" width="17.140625" style="121" customWidth="1"/>
    <col min="4609" max="4609" width="18" style="121" customWidth="1"/>
    <col min="4610" max="4610" width="15.7109375" style="121" customWidth="1"/>
    <col min="4611" max="4611" width="16" style="121" customWidth="1"/>
    <col min="4612" max="4625" width="15.7109375" style="121" customWidth="1"/>
    <col min="4626" max="4626" width="14.28515625" style="121" customWidth="1"/>
    <col min="4627" max="4627" width="10.5703125" style="121" bestFit="1" customWidth="1"/>
    <col min="4628" max="4628" width="9.28515625" style="121" bestFit="1" customWidth="1"/>
    <col min="4629" max="4861" width="9.140625" style="121"/>
    <col min="4862" max="4862" width="3" style="121" customWidth="1"/>
    <col min="4863" max="4863" width="92.140625" style="121" customWidth="1"/>
    <col min="4864" max="4864" width="17.140625" style="121" customWidth="1"/>
    <col min="4865" max="4865" width="18" style="121" customWidth="1"/>
    <col min="4866" max="4866" width="15.7109375" style="121" customWidth="1"/>
    <col min="4867" max="4867" width="16" style="121" customWidth="1"/>
    <col min="4868" max="4881" width="15.7109375" style="121" customWidth="1"/>
    <col min="4882" max="4882" width="14.28515625" style="121" customWidth="1"/>
    <col min="4883" max="4883" width="10.5703125" style="121" bestFit="1" customWidth="1"/>
    <col min="4884" max="4884" width="9.28515625" style="121" bestFit="1" customWidth="1"/>
    <col min="4885" max="5117" width="9.140625" style="121"/>
    <col min="5118" max="5118" width="3" style="121" customWidth="1"/>
    <col min="5119" max="5119" width="92.140625" style="121" customWidth="1"/>
    <col min="5120" max="5120" width="17.140625" style="121" customWidth="1"/>
    <col min="5121" max="5121" width="18" style="121" customWidth="1"/>
    <col min="5122" max="5122" width="15.7109375" style="121" customWidth="1"/>
    <col min="5123" max="5123" width="16" style="121" customWidth="1"/>
    <col min="5124" max="5137" width="15.7109375" style="121" customWidth="1"/>
    <col min="5138" max="5138" width="14.28515625" style="121" customWidth="1"/>
    <col min="5139" max="5139" width="10.5703125" style="121" bestFit="1" customWidth="1"/>
    <col min="5140" max="5140" width="9.28515625" style="121" bestFit="1" customWidth="1"/>
    <col min="5141" max="5373" width="9.140625" style="121"/>
    <col min="5374" max="5374" width="3" style="121" customWidth="1"/>
    <col min="5375" max="5375" width="92.140625" style="121" customWidth="1"/>
    <col min="5376" max="5376" width="17.140625" style="121" customWidth="1"/>
    <col min="5377" max="5377" width="18" style="121" customWidth="1"/>
    <col min="5378" max="5378" width="15.7109375" style="121" customWidth="1"/>
    <col min="5379" max="5379" width="16" style="121" customWidth="1"/>
    <col min="5380" max="5393" width="15.7109375" style="121" customWidth="1"/>
    <col min="5394" max="5394" width="14.28515625" style="121" customWidth="1"/>
    <col min="5395" max="5395" width="10.5703125" style="121" bestFit="1" customWidth="1"/>
    <col min="5396" max="5396" width="9.28515625" style="121" bestFit="1" customWidth="1"/>
    <col min="5397" max="5629" width="9.140625" style="121"/>
    <col min="5630" max="5630" width="3" style="121" customWidth="1"/>
    <col min="5631" max="5631" width="92.140625" style="121" customWidth="1"/>
    <col min="5632" max="5632" width="17.140625" style="121" customWidth="1"/>
    <col min="5633" max="5633" width="18" style="121" customWidth="1"/>
    <col min="5634" max="5634" width="15.7109375" style="121" customWidth="1"/>
    <col min="5635" max="5635" width="16" style="121" customWidth="1"/>
    <col min="5636" max="5649" width="15.7109375" style="121" customWidth="1"/>
    <col min="5650" max="5650" width="14.28515625" style="121" customWidth="1"/>
    <col min="5651" max="5651" width="10.5703125" style="121" bestFit="1" customWidth="1"/>
    <col min="5652" max="5652" width="9.28515625" style="121" bestFit="1" customWidth="1"/>
    <col min="5653" max="5885" width="9.140625" style="121"/>
    <col min="5886" max="5886" width="3" style="121" customWidth="1"/>
    <col min="5887" max="5887" width="92.140625" style="121" customWidth="1"/>
    <col min="5888" max="5888" width="17.140625" style="121" customWidth="1"/>
    <col min="5889" max="5889" width="18" style="121" customWidth="1"/>
    <col min="5890" max="5890" width="15.7109375" style="121" customWidth="1"/>
    <col min="5891" max="5891" width="16" style="121" customWidth="1"/>
    <col min="5892" max="5905" width="15.7109375" style="121" customWidth="1"/>
    <col min="5906" max="5906" width="14.28515625" style="121" customWidth="1"/>
    <col min="5907" max="5907" width="10.5703125" style="121" bestFit="1" customWidth="1"/>
    <col min="5908" max="5908" width="9.28515625" style="121" bestFit="1" customWidth="1"/>
    <col min="5909" max="6141" width="9.140625" style="121"/>
    <col min="6142" max="6142" width="3" style="121" customWidth="1"/>
    <col min="6143" max="6143" width="92.140625" style="121" customWidth="1"/>
    <col min="6144" max="6144" width="17.140625" style="121" customWidth="1"/>
    <col min="6145" max="6145" width="18" style="121" customWidth="1"/>
    <col min="6146" max="6146" width="15.7109375" style="121" customWidth="1"/>
    <col min="6147" max="6147" width="16" style="121" customWidth="1"/>
    <col min="6148" max="6161" width="15.7109375" style="121" customWidth="1"/>
    <col min="6162" max="6162" width="14.28515625" style="121" customWidth="1"/>
    <col min="6163" max="6163" width="10.5703125" style="121" bestFit="1" customWidth="1"/>
    <col min="6164" max="6164" width="9.28515625" style="121" bestFit="1" customWidth="1"/>
    <col min="6165" max="6397" width="9.140625" style="121"/>
    <col min="6398" max="6398" width="3" style="121" customWidth="1"/>
    <col min="6399" max="6399" width="92.140625" style="121" customWidth="1"/>
    <col min="6400" max="6400" width="17.140625" style="121" customWidth="1"/>
    <col min="6401" max="6401" width="18" style="121" customWidth="1"/>
    <col min="6402" max="6402" width="15.7109375" style="121" customWidth="1"/>
    <col min="6403" max="6403" width="16" style="121" customWidth="1"/>
    <col min="6404" max="6417" width="15.7109375" style="121" customWidth="1"/>
    <col min="6418" max="6418" width="14.28515625" style="121" customWidth="1"/>
    <col min="6419" max="6419" width="10.5703125" style="121" bestFit="1" customWidth="1"/>
    <col min="6420" max="6420" width="9.28515625" style="121" bestFit="1" customWidth="1"/>
    <col min="6421" max="6653" width="9.140625" style="121"/>
    <col min="6654" max="6654" width="3" style="121" customWidth="1"/>
    <col min="6655" max="6655" width="92.140625" style="121" customWidth="1"/>
    <col min="6656" max="6656" width="17.140625" style="121" customWidth="1"/>
    <col min="6657" max="6657" width="18" style="121" customWidth="1"/>
    <col min="6658" max="6658" width="15.7109375" style="121" customWidth="1"/>
    <col min="6659" max="6659" width="16" style="121" customWidth="1"/>
    <col min="6660" max="6673" width="15.7109375" style="121" customWidth="1"/>
    <col min="6674" max="6674" width="14.28515625" style="121" customWidth="1"/>
    <col min="6675" max="6675" width="10.5703125" style="121" bestFit="1" customWidth="1"/>
    <col min="6676" max="6676" width="9.28515625" style="121" bestFit="1" customWidth="1"/>
    <col min="6677" max="6909" width="9.140625" style="121"/>
    <col min="6910" max="6910" width="3" style="121" customWidth="1"/>
    <col min="6911" max="6911" width="92.140625" style="121" customWidth="1"/>
    <col min="6912" max="6912" width="17.140625" style="121" customWidth="1"/>
    <col min="6913" max="6913" width="18" style="121" customWidth="1"/>
    <col min="6914" max="6914" width="15.7109375" style="121" customWidth="1"/>
    <col min="6915" max="6915" width="16" style="121" customWidth="1"/>
    <col min="6916" max="6929" width="15.7109375" style="121" customWidth="1"/>
    <col min="6930" max="6930" width="14.28515625" style="121" customWidth="1"/>
    <col min="6931" max="6931" width="10.5703125" style="121" bestFit="1" customWidth="1"/>
    <col min="6932" max="6932" width="9.28515625" style="121" bestFit="1" customWidth="1"/>
    <col min="6933" max="7165" width="9.140625" style="121"/>
    <col min="7166" max="7166" width="3" style="121" customWidth="1"/>
    <col min="7167" max="7167" width="92.140625" style="121" customWidth="1"/>
    <col min="7168" max="7168" width="17.140625" style="121" customWidth="1"/>
    <col min="7169" max="7169" width="18" style="121" customWidth="1"/>
    <col min="7170" max="7170" width="15.7109375" style="121" customWidth="1"/>
    <col min="7171" max="7171" width="16" style="121" customWidth="1"/>
    <col min="7172" max="7185" width="15.7109375" style="121" customWidth="1"/>
    <col min="7186" max="7186" width="14.28515625" style="121" customWidth="1"/>
    <col min="7187" max="7187" width="10.5703125" style="121" bestFit="1" customWidth="1"/>
    <col min="7188" max="7188" width="9.28515625" style="121" bestFit="1" customWidth="1"/>
    <col min="7189" max="7421" width="9.140625" style="121"/>
    <col min="7422" max="7422" width="3" style="121" customWidth="1"/>
    <col min="7423" max="7423" width="92.140625" style="121" customWidth="1"/>
    <col min="7424" max="7424" width="17.140625" style="121" customWidth="1"/>
    <col min="7425" max="7425" width="18" style="121" customWidth="1"/>
    <col min="7426" max="7426" width="15.7109375" style="121" customWidth="1"/>
    <col min="7427" max="7427" width="16" style="121" customWidth="1"/>
    <col min="7428" max="7441" width="15.7109375" style="121" customWidth="1"/>
    <col min="7442" max="7442" width="14.28515625" style="121" customWidth="1"/>
    <col min="7443" max="7443" width="10.5703125" style="121" bestFit="1" customWidth="1"/>
    <col min="7444" max="7444" width="9.28515625" style="121" bestFit="1" customWidth="1"/>
    <col min="7445" max="7677" width="9.140625" style="121"/>
    <col min="7678" max="7678" width="3" style="121" customWidth="1"/>
    <col min="7679" max="7679" width="92.140625" style="121" customWidth="1"/>
    <col min="7680" max="7680" width="17.140625" style="121" customWidth="1"/>
    <col min="7681" max="7681" width="18" style="121" customWidth="1"/>
    <col min="7682" max="7682" width="15.7109375" style="121" customWidth="1"/>
    <col min="7683" max="7683" width="16" style="121" customWidth="1"/>
    <col min="7684" max="7697" width="15.7109375" style="121" customWidth="1"/>
    <col min="7698" max="7698" width="14.28515625" style="121" customWidth="1"/>
    <col min="7699" max="7699" width="10.5703125" style="121" bestFit="1" customWidth="1"/>
    <col min="7700" max="7700" width="9.28515625" style="121" bestFit="1" customWidth="1"/>
    <col min="7701" max="7933" width="9.140625" style="121"/>
    <col min="7934" max="7934" width="3" style="121" customWidth="1"/>
    <col min="7935" max="7935" width="92.140625" style="121" customWidth="1"/>
    <col min="7936" max="7936" width="17.140625" style="121" customWidth="1"/>
    <col min="7937" max="7937" width="18" style="121" customWidth="1"/>
    <col min="7938" max="7938" width="15.7109375" style="121" customWidth="1"/>
    <col min="7939" max="7939" width="16" style="121" customWidth="1"/>
    <col min="7940" max="7953" width="15.7109375" style="121" customWidth="1"/>
    <col min="7954" max="7954" width="14.28515625" style="121" customWidth="1"/>
    <col min="7955" max="7955" width="10.5703125" style="121" bestFit="1" customWidth="1"/>
    <col min="7956" max="7956" width="9.28515625" style="121" bestFit="1" customWidth="1"/>
    <col min="7957" max="8189" width="9.140625" style="121"/>
    <col min="8190" max="8190" width="3" style="121" customWidth="1"/>
    <col min="8191" max="8191" width="92.140625" style="121" customWidth="1"/>
    <col min="8192" max="8192" width="17.140625" style="121" customWidth="1"/>
    <col min="8193" max="8193" width="18" style="121" customWidth="1"/>
    <col min="8194" max="8194" width="15.7109375" style="121" customWidth="1"/>
    <col min="8195" max="8195" width="16" style="121" customWidth="1"/>
    <col min="8196" max="8209" width="15.7109375" style="121" customWidth="1"/>
    <col min="8210" max="8210" width="14.28515625" style="121" customWidth="1"/>
    <col min="8211" max="8211" width="10.5703125" style="121" bestFit="1" customWidth="1"/>
    <col min="8212" max="8212" width="9.28515625" style="121" bestFit="1" customWidth="1"/>
    <col min="8213" max="8445" width="9.140625" style="121"/>
    <col min="8446" max="8446" width="3" style="121" customWidth="1"/>
    <col min="8447" max="8447" width="92.140625" style="121" customWidth="1"/>
    <col min="8448" max="8448" width="17.140625" style="121" customWidth="1"/>
    <col min="8449" max="8449" width="18" style="121" customWidth="1"/>
    <col min="8450" max="8450" width="15.7109375" style="121" customWidth="1"/>
    <col min="8451" max="8451" width="16" style="121" customWidth="1"/>
    <col min="8452" max="8465" width="15.7109375" style="121" customWidth="1"/>
    <col min="8466" max="8466" width="14.28515625" style="121" customWidth="1"/>
    <col min="8467" max="8467" width="10.5703125" style="121" bestFit="1" customWidth="1"/>
    <col min="8468" max="8468" width="9.28515625" style="121" bestFit="1" customWidth="1"/>
    <col min="8469" max="8701" width="9.140625" style="121"/>
    <col min="8702" max="8702" width="3" style="121" customWidth="1"/>
    <col min="8703" max="8703" width="92.140625" style="121" customWidth="1"/>
    <col min="8704" max="8704" width="17.140625" style="121" customWidth="1"/>
    <col min="8705" max="8705" width="18" style="121" customWidth="1"/>
    <col min="8706" max="8706" width="15.7109375" style="121" customWidth="1"/>
    <col min="8707" max="8707" width="16" style="121" customWidth="1"/>
    <col min="8708" max="8721" width="15.7109375" style="121" customWidth="1"/>
    <col min="8722" max="8722" width="14.28515625" style="121" customWidth="1"/>
    <col min="8723" max="8723" width="10.5703125" style="121" bestFit="1" customWidth="1"/>
    <col min="8724" max="8724" width="9.28515625" style="121" bestFit="1" customWidth="1"/>
    <col min="8725" max="8957" width="9.140625" style="121"/>
    <col min="8958" max="8958" width="3" style="121" customWidth="1"/>
    <col min="8959" max="8959" width="92.140625" style="121" customWidth="1"/>
    <col min="8960" max="8960" width="17.140625" style="121" customWidth="1"/>
    <col min="8961" max="8961" width="18" style="121" customWidth="1"/>
    <col min="8962" max="8962" width="15.7109375" style="121" customWidth="1"/>
    <col min="8963" max="8963" width="16" style="121" customWidth="1"/>
    <col min="8964" max="8977" width="15.7109375" style="121" customWidth="1"/>
    <col min="8978" max="8978" width="14.28515625" style="121" customWidth="1"/>
    <col min="8979" max="8979" width="10.5703125" style="121" bestFit="1" customWidth="1"/>
    <col min="8980" max="8980" width="9.28515625" style="121" bestFit="1" customWidth="1"/>
    <col min="8981" max="9213" width="9.140625" style="121"/>
    <col min="9214" max="9214" width="3" style="121" customWidth="1"/>
    <col min="9215" max="9215" width="92.140625" style="121" customWidth="1"/>
    <col min="9216" max="9216" width="17.140625" style="121" customWidth="1"/>
    <col min="9217" max="9217" width="18" style="121" customWidth="1"/>
    <col min="9218" max="9218" width="15.7109375" style="121" customWidth="1"/>
    <col min="9219" max="9219" width="16" style="121" customWidth="1"/>
    <col min="9220" max="9233" width="15.7109375" style="121" customWidth="1"/>
    <col min="9234" max="9234" width="14.28515625" style="121" customWidth="1"/>
    <col min="9235" max="9235" width="10.5703125" style="121" bestFit="1" customWidth="1"/>
    <col min="9236" max="9236" width="9.28515625" style="121" bestFit="1" customWidth="1"/>
    <col min="9237" max="9469" width="9.140625" style="121"/>
    <col min="9470" max="9470" width="3" style="121" customWidth="1"/>
    <col min="9471" max="9471" width="92.140625" style="121" customWidth="1"/>
    <col min="9472" max="9472" width="17.140625" style="121" customWidth="1"/>
    <col min="9473" max="9473" width="18" style="121" customWidth="1"/>
    <col min="9474" max="9474" width="15.7109375" style="121" customWidth="1"/>
    <col min="9475" max="9475" width="16" style="121" customWidth="1"/>
    <col min="9476" max="9489" width="15.7109375" style="121" customWidth="1"/>
    <col min="9490" max="9490" width="14.28515625" style="121" customWidth="1"/>
    <col min="9491" max="9491" width="10.5703125" style="121" bestFit="1" customWidth="1"/>
    <col min="9492" max="9492" width="9.28515625" style="121" bestFit="1" customWidth="1"/>
    <col min="9493" max="9725" width="9.140625" style="121"/>
    <col min="9726" max="9726" width="3" style="121" customWidth="1"/>
    <col min="9727" max="9727" width="92.140625" style="121" customWidth="1"/>
    <col min="9728" max="9728" width="17.140625" style="121" customWidth="1"/>
    <col min="9729" max="9729" width="18" style="121" customWidth="1"/>
    <col min="9730" max="9730" width="15.7109375" style="121" customWidth="1"/>
    <col min="9731" max="9731" width="16" style="121" customWidth="1"/>
    <col min="9732" max="9745" width="15.7109375" style="121" customWidth="1"/>
    <col min="9746" max="9746" width="14.28515625" style="121" customWidth="1"/>
    <col min="9747" max="9747" width="10.5703125" style="121" bestFit="1" customWidth="1"/>
    <col min="9748" max="9748" width="9.28515625" style="121" bestFit="1" customWidth="1"/>
    <col min="9749" max="9981" width="9.140625" style="121"/>
    <col min="9982" max="9982" width="3" style="121" customWidth="1"/>
    <col min="9983" max="9983" width="92.140625" style="121" customWidth="1"/>
    <col min="9984" max="9984" width="17.140625" style="121" customWidth="1"/>
    <col min="9985" max="9985" width="18" style="121" customWidth="1"/>
    <col min="9986" max="9986" width="15.7109375" style="121" customWidth="1"/>
    <col min="9987" max="9987" width="16" style="121" customWidth="1"/>
    <col min="9988" max="10001" width="15.7109375" style="121" customWidth="1"/>
    <col min="10002" max="10002" width="14.28515625" style="121" customWidth="1"/>
    <col min="10003" max="10003" width="10.5703125" style="121" bestFit="1" customWidth="1"/>
    <col min="10004" max="10004" width="9.28515625" style="121" bestFit="1" customWidth="1"/>
    <col min="10005" max="10237" width="9.140625" style="121"/>
    <col min="10238" max="10238" width="3" style="121" customWidth="1"/>
    <col min="10239" max="10239" width="92.140625" style="121" customWidth="1"/>
    <col min="10240" max="10240" width="17.140625" style="121" customWidth="1"/>
    <col min="10241" max="10241" width="18" style="121" customWidth="1"/>
    <col min="10242" max="10242" width="15.7109375" style="121" customWidth="1"/>
    <col min="10243" max="10243" width="16" style="121" customWidth="1"/>
    <col min="10244" max="10257" width="15.7109375" style="121" customWidth="1"/>
    <col min="10258" max="10258" width="14.28515625" style="121" customWidth="1"/>
    <col min="10259" max="10259" width="10.5703125" style="121" bestFit="1" customWidth="1"/>
    <col min="10260" max="10260" width="9.28515625" style="121" bestFit="1" customWidth="1"/>
    <col min="10261" max="10493" width="9.140625" style="121"/>
    <col min="10494" max="10494" width="3" style="121" customWidth="1"/>
    <col min="10495" max="10495" width="92.140625" style="121" customWidth="1"/>
    <col min="10496" max="10496" width="17.140625" style="121" customWidth="1"/>
    <col min="10497" max="10497" width="18" style="121" customWidth="1"/>
    <col min="10498" max="10498" width="15.7109375" style="121" customWidth="1"/>
    <col min="10499" max="10499" width="16" style="121" customWidth="1"/>
    <col min="10500" max="10513" width="15.7109375" style="121" customWidth="1"/>
    <col min="10514" max="10514" width="14.28515625" style="121" customWidth="1"/>
    <col min="10515" max="10515" width="10.5703125" style="121" bestFit="1" customWidth="1"/>
    <col min="10516" max="10516" width="9.28515625" style="121" bestFit="1" customWidth="1"/>
    <col min="10517" max="10749" width="9.140625" style="121"/>
    <col min="10750" max="10750" width="3" style="121" customWidth="1"/>
    <col min="10751" max="10751" width="92.140625" style="121" customWidth="1"/>
    <col min="10752" max="10752" width="17.140625" style="121" customWidth="1"/>
    <col min="10753" max="10753" width="18" style="121" customWidth="1"/>
    <col min="10754" max="10754" width="15.7109375" style="121" customWidth="1"/>
    <col min="10755" max="10755" width="16" style="121" customWidth="1"/>
    <col min="10756" max="10769" width="15.7109375" style="121" customWidth="1"/>
    <col min="10770" max="10770" width="14.28515625" style="121" customWidth="1"/>
    <col min="10771" max="10771" width="10.5703125" style="121" bestFit="1" customWidth="1"/>
    <col min="10772" max="10772" width="9.28515625" style="121" bestFit="1" customWidth="1"/>
    <col min="10773" max="11005" width="9.140625" style="121"/>
    <col min="11006" max="11006" width="3" style="121" customWidth="1"/>
    <col min="11007" max="11007" width="92.140625" style="121" customWidth="1"/>
    <col min="11008" max="11008" width="17.140625" style="121" customWidth="1"/>
    <col min="11009" max="11009" width="18" style="121" customWidth="1"/>
    <col min="11010" max="11010" width="15.7109375" style="121" customWidth="1"/>
    <col min="11011" max="11011" width="16" style="121" customWidth="1"/>
    <col min="11012" max="11025" width="15.7109375" style="121" customWidth="1"/>
    <col min="11026" max="11026" width="14.28515625" style="121" customWidth="1"/>
    <col min="11027" max="11027" width="10.5703125" style="121" bestFit="1" customWidth="1"/>
    <col min="11028" max="11028" width="9.28515625" style="121" bestFit="1" customWidth="1"/>
    <col min="11029" max="11261" width="9.140625" style="121"/>
    <col min="11262" max="11262" width="3" style="121" customWidth="1"/>
    <col min="11263" max="11263" width="92.140625" style="121" customWidth="1"/>
    <col min="11264" max="11264" width="17.140625" style="121" customWidth="1"/>
    <col min="11265" max="11265" width="18" style="121" customWidth="1"/>
    <col min="11266" max="11266" width="15.7109375" style="121" customWidth="1"/>
    <col min="11267" max="11267" width="16" style="121" customWidth="1"/>
    <col min="11268" max="11281" width="15.7109375" style="121" customWidth="1"/>
    <col min="11282" max="11282" width="14.28515625" style="121" customWidth="1"/>
    <col min="11283" max="11283" width="10.5703125" style="121" bestFit="1" customWidth="1"/>
    <col min="11284" max="11284" width="9.28515625" style="121" bestFit="1" customWidth="1"/>
    <col min="11285" max="11517" width="9.140625" style="121"/>
    <col min="11518" max="11518" width="3" style="121" customWidth="1"/>
    <col min="11519" max="11519" width="92.140625" style="121" customWidth="1"/>
    <col min="11520" max="11520" width="17.140625" style="121" customWidth="1"/>
    <col min="11521" max="11521" width="18" style="121" customWidth="1"/>
    <col min="11522" max="11522" width="15.7109375" style="121" customWidth="1"/>
    <col min="11523" max="11523" width="16" style="121" customWidth="1"/>
    <col min="11524" max="11537" width="15.7109375" style="121" customWidth="1"/>
    <col min="11538" max="11538" width="14.28515625" style="121" customWidth="1"/>
    <col min="11539" max="11539" width="10.5703125" style="121" bestFit="1" customWidth="1"/>
    <col min="11540" max="11540" width="9.28515625" style="121" bestFit="1" customWidth="1"/>
    <col min="11541" max="11773" width="9.140625" style="121"/>
    <col min="11774" max="11774" width="3" style="121" customWidth="1"/>
    <col min="11775" max="11775" width="92.140625" style="121" customWidth="1"/>
    <col min="11776" max="11776" width="17.140625" style="121" customWidth="1"/>
    <col min="11777" max="11777" width="18" style="121" customWidth="1"/>
    <col min="11778" max="11778" width="15.7109375" style="121" customWidth="1"/>
    <col min="11779" max="11779" width="16" style="121" customWidth="1"/>
    <col min="11780" max="11793" width="15.7109375" style="121" customWidth="1"/>
    <col min="11794" max="11794" width="14.28515625" style="121" customWidth="1"/>
    <col min="11795" max="11795" width="10.5703125" style="121" bestFit="1" customWidth="1"/>
    <col min="11796" max="11796" width="9.28515625" style="121" bestFit="1" customWidth="1"/>
    <col min="11797" max="12029" width="9.140625" style="121"/>
    <col min="12030" max="12030" width="3" style="121" customWidth="1"/>
    <col min="12031" max="12031" width="92.140625" style="121" customWidth="1"/>
    <col min="12032" max="12032" width="17.140625" style="121" customWidth="1"/>
    <col min="12033" max="12033" width="18" style="121" customWidth="1"/>
    <col min="12034" max="12034" width="15.7109375" style="121" customWidth="1"/>
    <col min="12035" max="12035" width="16" style="121" customWidth="1"/>
    <col min="12036" max="12049" width="15.7109375" style="121" customWidth="1"/>
    <col min="12050" max="12050" width="14.28515625" style="121" customWidth="1"/>
    <col min="12051" max="12051" width="10.5703125" style="121" bestFit="1" customWidth="1"/>
    <col min="12052" max="12052" width="9.28515625" style="121" bestFit="1" customWidth="1"/>
    <col min="12053" max="12285" width="9.140625" style="121"/>
    <col min="12286" max="12286" width="3" style="121" customWidth="1"/>
    <col min="12287" max="12287" width="92.140625" style="121" customWidth="1"/>
    <col min="12288" max="12288" width="17.140625" style="121" customWidth="1"/>
    <col min="12289" max="12289" width="18" style="121" customWidth="1"/>
    <col min="12290" max="12290" width="15.7109375" style="121" customWidth="1"/>
    <col min="12291" max="12291" width="16" style="121" customWidth="1"/>
    <col min="12292" max="12305" width="15.7109375" style="121" customWidth="1"/>
    <col min="12306" max="12306" width="14.28515625" style="121" customWidth="1"/>
    <col min="12307" max="12307" width="10.5703125" style="121" bestFit="1" customWidth="1"/>
    <col min="12308" max="12308" width="9.28515625" style="121" bestFit="1" customWidth="1"/>
    <col min="12309" max="12541" width="9.140625" style="121"/>
    <col min="12542" max="12542" width="3" style="121" customWidth="1"/>
    <col min="12543" max="12543" width="92.140625" style="121" customWidth="1"/>
    <col min="12544" max="12544" width="17.140625" style="121" customWidth="1"/>
    <col min="12545" max="12545" width="18" style="121" customWidth="1"/>
    <col min="12546" max="12546" width="15.7109375" style="121" customWidth="1"/>
    <col min="12547" max="12547" width="16" style="121" customWidth="1"/>
    <col min="12548" max="12561" width="15.7109375" style="121" customWidth="1"/>
    <col min="12562" max="12562" width="14.28515625" style="121" customWidth="1"/>
    <col min="12563" max="12563" width="10.5703125" style="121" bestFit="1" customWidth="1"/>
    <col min="12564" max="12564" width="9.28515625" style="121" bestFit="1" customWidth="1"/>
    <col min="12565" max="12797" width="9.140625" style="121"/>
    <col min="12798" max="12798" width="3" style="121" customWidth="1"/>
    <col min="12799" max="12799" width="92.140625" style="121" customWidth="1"/>
    <col min="12800" max="12800" width="17.140625" style="121" customWidth="1"/>
    <col min="12801" max="12801" width="18" style="121" customWidth="1"/>
    <col min="12802" max="12802" width="15.7109375" style="121" customWidth="1"/>
    <col min="12803" max="12803" width="16" style="121" customWidth="1"/>
    <col min="12804" max="12817" width="15.7109375" style="121" customWidth="1"/>
    <col min="12818" max="12818" width="14.28515625" style="121" customWidth="1"/>
    <col min="12819" max="12819" width="10.5703125" style="121" bestFit="1" customWidth="1"/>
    <col min="12820" max="12820" width="9.28515625" style="121" bestFit="1" customWidth="1"/>
    <col min="12821" max="13053" width="9.140625" style="121"/>
    <col min="13054" max="13054" width="3" style="121" customWidth="1"/>
    <col min="13055" max="13055" width="92.140625" style="121" customWidth="1"/>
    <col min="13056" max="13056" width="17.140625" style="121" customWidth="1"/>
    <col min="13057" max="13057" width="18" style="121" customWidth="1"/>
    <col min="13058" max="13058" width="15.7109375" style="121" customWidth="1"/>
    <col min="13059" max="13059" width="16" style="121" customWidth="1"/>
    <col min="13060" max="13073" width="15.7109375" style="121" customWidth="1"/>
    <col min="13074" max="13074" width="14.28515625" style="121" customWidth="1"/>
    <col min="13075" max="13075" width="10.5703125" style="121" bestFit="1" customWidth="1"/>
    <col min="13076" max="13076" width="9.28515625" style="121" bestFit="1" customWidth="1"/>
    <col min="13077" max="13309" width="9.140625" style="121"/>
    <col min="13310" max="13310" width="3" style="121" customWidth="1"/>
    <col min="13311" max="13311" width="92.140625" style="121" customWidth="1"/>
    <col min="13312" max="13312" width="17.140625" style="121" customWidth="1"/>
    <col min="13313" max="13313" width="18" style="121" customWidth="1"/>
    <col min="13314" max="13314" width="15.7109375" style="121" customWidth="1"/>
    <col min="13315" max="13315" width="16" style="121" customWidth="1"/>
    <col min="13316" max="13329" width="15.7109375" style="121" customWidth="1"/>
    <col min="13330" max="13330" width="14.28515625" style="121" customWidth="1"/>
    <col min="13331" max="13331" width="10.5703125" style="121" bestFit="1" customWidth="1"/>
    <col min="13332" max="13332" width="9.28515625" style="121" bestFit="1" customWidth="1"/>
    <col min="13333" max="13565" width="9.140625" style="121"/>
    <col min="13566" max="13566" width="3" style="121" customWidth="1"/>
    <col min="13567" max="13567" width="92.140625" style="121" customWidth="1"/>
    <col min="13568" max="13568" width="17.140625" style="121" customWidth="1"/>
    <col min="13569" max="13569" width="18" style="121" customWidth="1"/>
    <col min="13570" max="13570" width="15.7109375" style="121" customWidth="1"/>
    <col min="13571" max="13571" width="16" style="121" customWidth="1"/>
    <col min="13572" max="13585" width="15.7109375" style="121" customWidth="1"/>
    <col min="13586" max="13586" width="14.28515625" style="121" customWidth="1"/>
    <col min="13587" max="13587" width="10.5703125" style="121" bestFit="1" customWidth="1"/>
    <col min="13588" max="13588" width="9.28515625" style="121" bestFit="1" customWidth="1"/>
    <col min="13589" max="13821" width="9.140625" style="121"/>
    <col min="13822" max="13822" width="3" style="121" customWidth="1"/>
    <col min="13823" max="13823" width="92.140625" style="121" customWidth="1"/>
    <col min="13824" max="13824" width="17.140625" style="121" customWidth="1"/>
    <col min="13825" max="13825" width="18" style="121" customWidth="1"/>
    <col min="13826" max="13826" width="15.7109375" style="121" customWidth="1"/>
    <col min="13827" max="13827" width="16" style="121" customWidth="1"/>
    <col min="13828" max="13841" width="15.7109375" style="121" customWidth="1"/>
    <col min="13842" max="13842" width="14.28515625" style="121" customWidth="1"/>
    <col min="13843" max="13843" width="10.5703125" style="121" bestFit="1" customWidth="1"/>
    <col min="13844" max="13844" width="9.28515625" style="121" bestFit="1" customWidth="1"/>
    <col min="13845" max="14077" width="9.140625" style="121"/>
    <col min="14078" max="14078" width="3" style="121" customWidth="1"/>
    <col min="14079" max="14079" width="92.140625" style="121" customWidth="1"/>
    <col min="14080" max="14080" width="17.140625" style="121" customWidth="1"/>
    <col min="14081" max="14081" width="18" style="121" customWidth="1"/>
    <col min="14082" max="14082" width="15.7109375" style="121" customWidth="1"/>
    <col min="14083" max="14083" width="16" style="121" customWidth="1"/>
    <col min="14084" max="14097" width="15.7109375" style="121" customWidth="1"/>
    <col min="14098" max="14098" width="14.28515625" style="121" customWidth="1"/>
    <col min="14099" max="14099" width="10.5703125" style="121" bestFit="1" customWidth="1"/>
    <col min="14100" max="14100" width="9.28515625" style="121" bestFit="1" customWidth="1"/>
    <col min="14101" max="14333" width="9.140625" style="121"/>
    <col min="14334" max="14334" width="3" style="121" customWidth="1"/>
    <col min="14335" max="14335" width="92.140625" style="121" customWidth="1"/>
    <col min="14336" max="14336" width="17.140625" style="121" customWidth="1"/>
    <col min="14337" max="14337" width="18" style="121" customWidth="1"/>
    <col min="14338" max="14338" width="15.7109375" style="121" customWidth="1"/>
    <col min="14339" max="14339" width="16" style="121" customWidth="1"/>
    <col min="14340" max="14353" width="15.7109375" style="121" customWidth="1"/>
    <col min="14354" max="14354" width="14.28515625" style="121" customWidth="1"/>
    <col min="14355" max="14355" width="10.5703125" style="121" bestFit="1" customWidth="1"/>
    <col min="14356" max="14356" width="9.28515625" style="121" bestFit="1" customWidth="1"/>
    <col min="14357" max="14589" width="9.140625" style="121"/>
    <col min="14590" max="14590" width="3" style="121" customWidth="1"/>
    <col min="14591" max="14591" width="92.140625" style="121" customWidth="1"/>
    <col min="14592" max="14592" width="17.140625" style="121" customWidth="1"/>
    <col min="14593" max="14593" width="18" style="121" customWidth="1"/>
    <col min="14594" max="14594" width="15.7109375" style="121" customWidth="1"/>
    <col min="14595" max="14595" width="16" style="121" customWidth="1"/>
    <col min="14596" max="14609" width="15.7109375" style="121" customWidth="1"/>
    <col min="14610" max="14610" width="14.28515625" style="121" customWidth="1"/>
    <col min="14611" max="14611" width="10.5703125" style="121" bestFit="1" customWidth="1"/>
    <col min="14612" max="14612" width="9.28515625" style="121" bestFit="1" customWidth="1"/>
    <col min="14613" max="14845" width="9.140625" style="121"/>
    <col min="14846" max="14846" width="3" style="121" customWidth="1"/>
    <col min="14847" max="14847" width="92.140625" style="121" customWidth="1"/>
    <col min="14848" max="14848" width="17.140625" style="121" customWidth="1"/>
    <col min="14849" max="14849" width="18" style="121" customWidth="1"/>
    <col min="14850" max="14850" width="15.7109375" style="121" customWidth="1"/>
    <col min="14851" max="14851" width="16" style="121" customWidth="1"/>
    <col min="14852" max="14865" width="15.7109375" style="121" customWidth="1"/>
    <col min="14866" max="14866" width="14.28515625" style="121" customWidth="1"/>
    <col min="14867" max="14867" width="10.5703125" style="121" bestFit="1" customWidth="1"/>
    <col min="14868" max="14868" width="9.28515625" style="121" bestFit="1" customWidth="1"/>
    <col min="14869" max="15101" width="9.140625" style="121"/>
    <col min="15102" max="15102" width="3" style="121" customWidth="1"/>
    <col min="15103" max="15103" width="92.140625" style="121" customWidth="1"/>
    <col min="15104" max="15104" width="17.140625" style="121" customWidth="1"/>
    <col min="15105" max="15105" width="18" style="121" customWidth="1"/>
    <col min="15106" max="15106" width="15.7109375" style="121" customWidth="1"/>
    <col min="15107" max="15107" width="16" style="121" customWidth="1"/>
    <col min="15108" max="15121" width="15.7109375" style="121" customWidth="1"/>
    <col min="15122" max="15122" width="14.28515625" style="121" customWidth="1"/>
    <col min="15123" max="15123" width="10.5703125" style="121" bestFit="1" customWidth="1"/>
    <col min="15124" max="15124" width="9.28515625" style="121" bestFit="1" customWidth="1"/>
    <col min="15125" max="15357" width="9.140625" style="121"/>
    <col min="15358" max="15358" width="3" style="121" customWidth="1"/>
    <col min="15359" max="15359" width="92.140625" style="121" customWidth="1"/>
    <col min="15360" max="15360" width="17.140625" style="121" customWidth="1"/>
    <col min="15361" max="15361" width="18" style="121" customWidth="1"/>
    <col min="15362" max="15362" width="15.7109375" style="121" customWidth="1"/>
    <col min="15363" max="15363" width="16" style="121" customWidth="1"/>
    <col min="15364" max="15377" width="15.7109375" style="121" customWidth="1"/>
    <col min="15378" max="15378" width="14.28515625" style="121" customWidth="1"/>
    <col min="15379" max="15379" width="10.5703125" style="121" bestFit="1" customWidth="1"/>
    <col min="15380" max="15380" width="9.28515625" style="121" bestFit="1" customWidth="1"/>
    <col min="15381" max="15613" width="9.140625" style="121"/>
    <col min="15614" max="15614" width="3" style="121" customWidth="1"/>
    <col min="15615" max="15615" width="92.140625" style="121" customWidth="1"/>
    <col min="15616" max="15616" width="17.140625" style="121" customWidth="1"/>
    <col min="15617" max="15617" width="18" style="121" customWidth="1"/>
    <col min="15618" max="15618" width="15.7109375" style="121" customWidth="1"/>
    <col min="15619" max="15619" width="16" style="121" customWidth="1"/>
    <col min="15620" max="15633" width="15.7109375" style="121" customWidth="1"/>
    <col min="15634" max="15634" width="14.28515625" style="121" customWidth="1"/>
    <col min="15635" max="15635" width="10.5703125" style="121" bestFit="1" customWidth="1"/>
    <col min="15636" max="15636" width="9.28515625" style="121" bestFit="1" customWidth="1"/>
    <col min="15637" max="15869" width="9.140625" style="121"/>
    <col min="15870" max="15870" width="3" style="121" customWidth="1"/>
    <col min="15871" max="15871" width="92.140625" style="121" customWidth="1"/>
    <col min="15872" max="15872" width="17.140625" style="121" customWidth="1"/>
    <col min="15873" max="15873" width="18" style="121" customWidth="1"/>
    <col min="15874" max="15874" width="15.7109375" style="121" customWidth="1"/>
    <col min="15875" max="15875" width="16" style="121" customWidth="1"/>
    <col min="15876" max="15889" width="15.7109375" style="121" customWidth="1"/>
    <col min="15890" max="15890" width="14.28515625" style="121" customWidth="1"/>
    <col min="15891" max="15891" width="10.5703125" style="121" bestFit="1" customWidth="1"/>
    <col min="15892" max="15892" width="9.28515625" style="121" bestFit="1" customWidth="1"/>
    <col min="15893" max="16125" width="9.140625" style="121"/>
    <col min="16126" max="16126" width="3" style="121" customWidth="1"/>
    <col min="16127" max="16127" width="92.140625" style="121" customWidth="1"/>
    <col min="16128" max="16128" width="17.140625" style="121" customWidth="1"/>
    <col min="16129" max="16129" width="18" style="121" customWidth="1"/>
    <col min="16130" max="16130" width="15.7109375" style="121" customWidth="1"/>
    <col min="16131" max="16131" width="16" style="121" customWidth="1"/>
    <col min="16132" max="16145" width="15.7109375" style="121" customWidth="1"/>
    <col min="16146" max="16146" width="14.28515625" style="121" customWidth="1"/>
    <col min="16147" max="16147" width="10.5703125" style="121" bestFit="1" customWidth="1"/>
    <col min="16148" max="16148" width="9.28515625" style="121" bestFit="1" customWidth="1"/>
    <col min="16149" max="16384" width="9.140625" style="121"/>
  </cols>
  <sheetData>
    <row r="1" spans="1:17" ht="25.5" customHeight="1" x14ac:dyDescent="0.35">
      <c r="A1" s="3882" t="s">
        <v>94</v>
      </c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3882"/>
      <c r="O1" s="3882"/>
      <c r="P1" s="3882"/>
      <c r="Q1" s="3882"/>
    </row>
    <row r="2" spans="1:17" x14ac:dyDescent="0.35">
      <c r="A2" s="4300" t="s">
        <v>95</v>
      </c>
      <c r="B2" s="4300"/>
      <c r="C2" s="4300"/>
      <c r="D2" s="4300"/>
      <c r="E2" s="4300"/>
      <c r="F2" s="4300"/>
      <c r="G2" s="4300"/>
      <c r="H2" s="4300"/>
      <c r="I2" s="4300"/>
      <c r="J2" s="4300"/>
      <c r="K2" s="4300"/>
      <c r="L2" s="4300"/>
      <c r="M2" s="4300"/>
      <c r="N2" s="4300"/>
      <c r="O2" s="4300"/>
      <c r="P2" s="4300"/>
      <c r="Q2" s="4300"/>
    </row>
    <row r="3" spans="1:17" ht="25.5" customHeight="1" x14ac:dyDescent="0.35">
      <c r="A3" s="3882" t="s">
        <v>360</v>
      </c>
      <c r="B3" s="3882"/>
      <c r="C3" s="3882"/>
      <c r="D3" s="3882"/>
      <c r="E3" s="3882"/>
      <c r="F3" s="3882"/>
      <c r="G3" s="3882"/>
      <c r="H3" s="3882"/>
      <c r="I3" s="3882"/>
      <c r="J3" s="3882"/>
      <c r="K3" s="3882"/>
      <c r="L3" s="3882"/>
      <c r="M3" s="3882"/>
      <c r="N3" s="3882"/>
      <c r="O3" s="3882"/>
      <c r="P3" s="3882"/>
      <c r="Q3" s="3882"/>
    </row>
    <row r="4" spans="1:17" ht="26.25" thickBot="1" x14ac:dyDescent="0.4">
      <c r="B4" s="122"/>
    </row>
    <row r="5" spans="1:17" ht="25.5" customHeight="1" x14ac:dyDescent="0.35">
      <c r="B5" s="4314" t="s">
        <v>9</v>
      </c>
      <c r="C5" s="4316" t="s">
        <v>0</v>
      </c>
      <c r="D5" s="4317"/>
      <c r="E5" s="4317"/>
      <c r="F5" s="4316" t="s">
        <v>1</v>
      </c>
      <c r="G5" s="4317"/>
      <c r="H5" s="4320"/>
      <c r="I5" s="4324" t="s">
        <v>2</v>
      </c>
      <c r="J5" s="4317"/>
      <c r="K5" s="4317"/>
      <c r="L5" s="4316" t="s">
        <v>3</v>
      </c>
      <c r="M5" s="4317"/>
      <c r="N5" s="4320"/>
      <c r="O5" s="4328" t="s">
        <v>6</v>
      </c>
      <c r="P5" s="4329"/>
      <c r="Q5" s="4330"/>
    </row>
    <row r="6" spans="1:17" ht="26.25" thickBot="1" x14ac:dyDescent="0.4">
      <c r="B6" s="4302"/>
      <c r="C6" s="4318"/>
      <c r="D6" s="4319"/>
      <c r="E6" s="4319"/>
      <c r="F6" s="4321"/>
      <c r="G6" s="4322"/>
      <c r="H6" s="4323"/>
      <c r="I6" s="4322"/>
      <c r="J6" s="4322"/>
      <c r="K6" s="4322"/>
      <c r="L6" s="4325"/>
      <c r="M6" s="4326"/>
      <c r="N6" s="4327"/>
      <c r="O6" s="4331"/>
      <c r="P6" s="4332"/>
      <c r="Q6" s="4333"/>
    </row>
    <row r="7" spans="1:17" ht="87" customHeight="1" thickBot="1" x14ac:dyDescent="0.4">
      <c r="B7" s="4315"/>
      <c r="C7" s="390" t="s">
        <v>26</v>
      </c>
      <c r="D7" s="391" t="s">
        <v>27</v>
      </c>
      <c r="E7" s="392" t="s">
        <v>4</v>
      </c>
      <c r="F7" s="390" t="s">
        <v>96</v>
      </c>
      <c r="G7" s="391" t="s">
        <v>27</v>
      </c>
      <c r="H7" s="392" t="s">
        <v>4</v>
      </c>
      <c r="I7" s="390" t="s">
        <v>96</v>
      </c>
      <c r="J7" s="391" t="s">
        <v>27</v>
      </c>
      <c r="K7" s="392" t="s">
        <v>4</v>
      </c>
      <c r="L7" s="390" t="s">
        <v>96</v>
      </c>
      <c r="M7" s="391" t="s">
        <v>27</v>
      </c>
      <c r="N7" s="392" t="s">
        <v>4</v>
      </c>
      <c r="O7" s="390" t="s">
        <v>26</v>
      </c>
      <c r="P7" s="391" t="s">
        <v>27</v>
      </c>
      <c r="Q7" s="393" t="s">
        <v>4</v>
      </c>
    </row>
    <row r="8" spans="1:17" ht="26.25" x14ac:dyDescent="0.35">
      <c r="B8" s="394" t="s">
        <v>22</v>
      </c>
      <c r="C8" s="446"/>
      <c r="D8" s="447"/>
      <c r="E8" s="448"/>
      <c r="F8" s="449"/>
      <c r="G8" s="449"/>
      <c r="H8" s="123"/>
      <c r="I8" s="450"/>
      <c r="J8" s="447"/>
      <c r="K8" s="448"/>
      <c r="L8" s="449"/>
      <c r="M8" s="449"/>
      <c r="N8" s="123"/>
      <c r="O8" s="395"/>
      <c r="P8" s="396"/>
      <c r="Q8" s="357"/>
    </row>
    <row r="9" spans="1:17" ht="36" customHeight="1" thickBot="1" x14ac:dyDescent="0.4">
      <c r="B9" s="333" t="s">
        <v>99</v>
      </c>
      <c r="C9" s="330">
        <v>0</v>
      </c>
      <c r="D9" s="451">
        <v>7</v>
      </c>
      <c r="E9" s="452">
        <v>7</v>
      </c>
      <c r="F9" s="330">
        <v>0</v>
      </c>
      <c r="G9" s="451">
        <v>11</v>
      </c>
      <c r="H9" s="453">
        <f>SUM(F9:G9)</f>
        <v>11</v>
      </c>
      <c r="I9" s="330">
        <v>0</v>
      </c>
      <c r="J9" s="451">
        <v>5</v>
      </c>
      <c r="K9" s="454">
        <v>5</v>
      </c>
      <c r="L9" s="455">
        <v>0</v>
      </c>
      <c r="M9" s="456">
        <v>13</v>
      </c>
      <c r="N9" s="453">
        <v>13</v>
      </c>
      <c r="O9" s="330">
        <f>SUM(C9+F9+I9+L9)</f>
        <v>0</v>
      </c>
      <c r="P9" s="331">
        <f>SUM(D9+G9+J9+M9)</f>
        <v>36</v>
      </c>
      <c r="Q9" s="334">
        <f>SUM(O9+P9)</f>
        <v>36</v>
      </c>
    </row>
    <row r="10" spans="1:17" ht="38.25" customHeight="1" thickBot="1" x14ac:dyDescent="0.4">
      <c r="B10" s="394" t="s">
        <v>16</v>
      </c>
      <c r="C10" s="457">
        <f>SUM(C9:C9)</f>
        <v>0</v>
      </c>
      <c r="D10" s="458">
        <v>7</v>
      </c>
      <c r="E10" s="459">
        <v>7</v>
      </c>
      <c r="F10" s="460">
        <v>0</v>
      </c>
      <c r="G10" s="458">
        <v>11</v>
      </c>
      <c r="H10" s="461">
        <f>SUM(F10:G10)</f>
        <v>11</v>
      </c>
      <c r="I10" s="457">
        <v>0</v>
      </c>
      <c r="J10" s="458">
        <v>5</v>
      </c>
      <c r="K10" s="459">
        <v>5</v>
      </c>
      <c r="L10" s="462">
        <v>0</v>
      </c>
      <c r="M10" s="463">
        <v>13</v>
      </c>
      <c r="N10" s="461">
        <v>13</v>
      </c>
      <c r="O10" s="397">
        <f>SUM(O9:O9)</f>
        <v>0</v>
      </c>
      <c r="P10" s="379">
        <f>SUM(P9:P9)</f>
        <v>36</v>
      </c>
      <c r="Q10" s="398">
        <f>SUM(O10+P10)</f>
        <v>36</v>
      </c>
    </row>
    <row r="11" spans="1:17" ht="26.25" thickBot="1" x14ac:dyDescent="0.4">
      <c r="B11" s="399" t="s">
        <v>23</v>
      </c>
      <c r="C11" s="464"/>
      <c r="D11" s="465"/>
      <c r="E11" s="466"/>
      <c r="F11" s="467"/>
      <c r="G11" s="465"/>
      <c r="H11" s="466"/>
      <c r="I11" s="467"/>
      <c r="J11" s="465"/>
      <c r="K11" s="466"/>
      <c r="L11" s="467"/>
      <c r="M11" s="465"/>
      <c r="N11" s="466"/>
      <c r="O11" s="400"/>
      <c r="P11" s="401"/>
      <c r="Q11" s="402"/>
    </row>
    <row r="12" spans="1:17" ht="27" thickBot="1" x14ac:dyDescent="0.4">
      <c r="B12" s="403" t="s">
        <v>11</v>
      </c>
      <c r="C12" s="468"/>
      <c r="D12" s="469"/>
      <c r="E12" s="470"/>
      <c r="F12" s="468"/>
      <c r="G12" s="469"/>
      <c r="H12" s="459"/>
      <c r="I12" s="471"/>
      <c r="J12" s="469"/>
      <c r="K12" s="470"/>
      <c r="L12" s="468"/>
      <c r="M12" s="469"/>
      <c r="N12" s="470"/>
      <c r="O12" s="404"/>
      <c r="P12" s="405"/>
      <c r="Q12" s="380"/>
    </row>
    <row r="13" spans="1:17" ht="39" customHeight="1" thickBot="1" x14ac:dyDescent="0.4">
      <c r="B13" s="333" t="s">
        <v>99</v>
      </c>
      <c r="C13" s="330">
        <v>0</v>
      </c>
      <c r="D13" s="451">
        <v>7</v>
      </c>
      <c r="E13" s="452">
        <v>7</v>
      </c>
      <c r="F13" s="472">
        <v>0</v>
      </c>
      <c r="G13" s="473">
        <v>11</v>
      </c>
      <c r="H13" s="452">
        <v>11</v>
      </c>
      <c r="I13" s="472">
        <v>0</v>
      </c>
      <c r="J13" s="473">
        <v>5</v>
      </c>
      <c r="K13" s="474">
        <v>5</v>
      </c>
      <c r="L13" s="475">
        <v>0</v>
      </c>
      <c r="M13" s="476">
        <v>13</v>
      </c>
      <c r="N13" s="477">
        <v>13</v>
      </c>
      <c r="O13" s="330">
        <v>0</v>
      </c>
      <c r="P13" s="331">
        <v>36</v>
      </c>
      <c r="Q13" s="345">
        <v>36</v>
      </c>
    </row>
    <row r="14" spans="1:17" ht="26.25" thickBot="1" x14ac:dyDescent="0.4">
      <c r="B14" s="407" t="s">
        <v>8</v>
      </c>
      <c r="C14" s="457">
        <f>SUM(C13:C13)</f>
        <v>0</v>
      </c>
      <c r="D14" s="458">
        <v>7</v>
      </c>
      <c r="E14" s="459">
        <v>7</v>
      </c>
      <c r="F14" s="464">
        <v>0</v>
      </c>
      <c r="G14" s="464">
        <v>11</v>
      </c>
      <c r="H14" s="464">
        <v>11</v>
      </c>
      <c r="I14" s="464">
        <v>0</v>
      </c>
      <c r="J14" s="464">
        <v>0</v>
      </c>
      <c r="K14" s="464">
        <v>0</v>
      </c>
      <c r="L14" s="478">
        <v>0</v>
      </c>
      <c r="M14" s="479">
        <v>13</v>
      </c>
      <c r="N14" s="480">
        <v>13</v>
      </c>
      <c r="O14" s="397">
        <f>SUM(O13:O13)</f>
        <v>0</v>
      </c>
      <c r="P14" s="379">
        <f>SUM(P13:P13)</f>
        <v>36</v>
      </c>
      <c r="Q14" s="380">
        <f>SUM(Q13:Q13)</f>
        <v>36</v>
      </c>
    </row>
    <row r="15" spans="1:17" ht="36" customHeight="1" x14ac:dyDescent="0.35">
      <c r="B15" s="408" t="s">
        <v>25</v>
      </c>
      <c r="C15" s="481"/>
      <c r="D15" s="482"/>
      <c r="E15" s="483"/>
      <c r="F15" s="481"/>
      <c r="G15" s="482"/>
      <c r="H15" s="484"/>
      <c r="I15" s="482"/>
      <c r="J15" s="482"/>
      <c r="K15" s="483"/>
      <c r="L15" s="481"/>
      <c r="M15" s="482"/>
      <c r="N15" s="484"/>
      <c r="O15" s="378"/>
      <c r="P15" s="409"/>
      <c r="Q15" s="410"/>
    </row>
    <row r="16" spans="1:17" ht="34.5" customHeight="1" thickBot="1" x14ac:dyDescent="0.4">
      <c r="B16" s="333" t="s">
        <v>99</v>
      </c>
      <c r="C16" s="485">
        <v>0</v>
      </c>
      <c r="D16" s="486">
        <v>0</v>
      </c>
      <c r="E16" s="487">
        <v>0</v>
      </c>
      <c r="F16" s="485">
        <v>0</v>
      </c>
      <c r="G16" s="486">
        <v>0</v>
      </c>
      <c r="H16" s="411">
        <v>0</v>
      </c>
      <c r="I16" s="488">
        <v>0</v>
      </c>
      <c r="J16" s="486">
        <v>0</v>
      </c>
      <c r="K16" s="487">
        <v>0</v>
      </c>
      <c r="L16" s="485">
        <v>0</v>
      </c>
      <c r="M16" s="486">
        <v>0</v>
      </c>
      <c r="N16" s="461">
        <v>0</v>
      </c>
      <c r="O16" s="67">
        <v>0</v>
      </c>
      <c r="P16" s="346">
        <v>0</v>
      </c>
      <c r="Q16" s="348">
        <v>0</v>
      </c>
    </row>
    <row r="17" spans="2:18" ht="30" customHeight="1" thickBot="1" x14ac:dyDescent="0.4">
      <c r="B17" s="412" t="s">
        <v>13</v>
      </c>
      <c r="C17" s="459">
        <f>SUM(C16:C16)</f>
        <v>0</v>
      </c>
      <c r="D17" s="457">
        <f>SUM(D16:D16)</f>
        <v>0</v>
      </c>
      <c r="E17" s="489">
        <f>SUM(E16:E16)</f>
        <v>0</v>
      </c>
      <c r="F17" s="457">
        <v>0</v>
      </c>
      <c r="G17" s="457">
        <v>0</v>
      </c>
      <c r="H17" s="490">
        <v>0</v>
      </c>
      <c r="I17" s="460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0</v>
      </c>
      <c r="O17" s="413">
        <f>SUM(O16:O16)</f>
        <v>0</v>
      </c>
      <c r="P17" s="397">
        <f>SUM(P16:P16)</f>
        <v>0</v>
      </c>
      <c r="Q17" s="413">
        <f>SUM(Q16:Q16)</f>
        <v>0</v>
      </c>
    </row>
    <row r="18" spans="2:18" ht="28.5" customHeight="1" thickBot="1" x14ac:dyDescent="0.4">
      <c r="B18" s="358" t="s">
        <v>10</v>
      </c>
      <c r="C18" s="491">
        <f t="shared" ref="C18:H18" si="0">C14</f>
        <v>0</v>
      </c>
      <c r="D18" s="492">
        <f t="shared" si="0"/>
        <v>7</v>
      </c>
      <c r="E18" s="493">
        <f t="shared" si="0"/>
        <v>7</v>
      </c>
      <c r="F18" s="493">
        <f t="shared" si="0"/>
        <v>0</v>
      </c>
      <c r="G18" s="493">
        <f t="shared" si="0"/>
        <v>11</v>
      </c>
      <c r="H18" s="493">
        <f t="shared" si="0"/>
        <v>11</v>
      </c>
      <c r="I18" s="491">
        <v>0</v>
      </c>
      <c r="J18" s="492">
        <v>5</v>
      </c>
      <c r="K18" s="493">
        <v>5</v>
      </c>
      <c r="L18" s="494">
        <v>0</v>
      </c>
      <c r="M18" s="492">
        <v>13</v>
      </c>
      <c r="N18" s="495">
        <v>13</v>
      </c>
      <c r="O18" s="68">
        <f>O14</f>
        <v>0</v>
      </c>
      <c r="P18" s="349">
        <f>P14</f>
        <v>36</v>
      </c>
      <c r="Q18" s="350">
        <f>Q14</f>
        <v>36</v>
      </c>
      <c r="R18" s="124"/>
    </row>
    <row r="19" spans="2:18" ht="34.5" customHeight="1" thickBot="1" x14ac:dyDescent="0.4">
      <c r="B19" s="414" t="s">
        <v>17</v>
      </c>
      <c r="C19" s="496">
        <f>C17</f>
        <v>0</v>
      </c>
      <c r="D19" s="497">
        <f>D17</f>
        <v>0</v>
      </c>
      <c r="E19" s="498">
        <f>E17</f>
        <v>0</v>
      </c>
      <c r="F19" s="499">
        <v>0</v>
      </c>
      <c r="G19" s="497">
        <v>0</v>
      </c>
      <c r="H19" s="500">
        <v>0</v>
      </c>
      <c r="I19" s="496">
        <v>0</v>
      </c>
      <c r="J19" s="497">
        <v>0</v>
      </c>
      <c r="K19" s="498">
        <v>0</v>
      </c>
      <c r="L19" s="499">
        <v>0</v>
      </c>
      <c r="M19" s="497">
        <v>0</v>
      </c>
      <c r="N19" s="500">
        <v>0</v>
      </c>
      <c r="O19" s="359">
        <f>O17</f>
        <v>0</v>
      </c>
      <c r="P19" s="360">
        <f>P17</f>
        <v>0</v>
      </c>
      <c r="Q19" s="361">
        <f>Q17</f>
        <v>0</v>
      </c>
    </row>
    <row r="20" spans="2:18" ht="33" customHeight="1" thickBot="1" x14ac:dyDescent="0.4">
      <c r="B20" s="415" t="s">
        <v>18</v>
      </c>
      <c r="C20" s="501">
        <f t="shared" ref="C20:H20" si="1">SUM(C18:C19)</f>
        <v>0</v>
      </c>
      <c r="D20" s="502">
        <f t="shared" si="1"/>
        <v>7</v>
      </c>
      <c r="E20" s="503">
        <f t="shared" si="1"/>
        <v>7</v>
      </c>
      <c r="F20" s="503">
        <f t="shared" si="1"/>
        <v>0</v>
      </c>
      <c r="G20" s="503">
        <f t="shared" si="1"/>
        <v>11</v>
      </c>
      <c r="H20" s="503">
        <f t="shared" si="1"/>
        <v>11</v>
      </c>
      <c r="I20" s="501">
        <v>0</v>
      </c>
      <c r="J20" s="502">
        <v>5</v>
      </c>
      <c r="K20" s="503">
        <v>5</v>
      </c>
      <c r="L20" s="504">
        <v>0</v>
      </c>
      <c r="M20" s="502">
        <v>13</v>
      </c>
      <c r="N20" s="505">
        <v>13</v>
      </c>
      <c r="O20" s="362">
        <f>SUM(O18:O19)</f>
        <v>0</v>
      </c>
      <c r="P20" s="363">
        <f>SUM(P18:P19)</f>
        <v>36</v>
      </c>
      <c r="Q20" s="364">
        <f>SUM(Q18:Q19)</f>
        <v>36</v>
      </c>
    </row>
    <row r="21" spans="2:18" x14ac:dyDescent="0.3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2:18" x14ac:dyDescent="0.35"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2:18" x14ac:dyDescent="0.35">
      <c r="B23" s="4299"/>
      <c r="C23" s="4299"/>
      <c r="D23" s="4299"/>
      <c r="E23" s="4299"/>
      <c r="F23" s="4299"/>
      <c r="G23" s="4299"/>
      <c r="H23" s="4299"/>
      <c r="I23" s="4299"/>
      <c r="J23" s="4299"/>
      <c r="K23" s="4299"/>
      <c r="L23" s="4299"/>
      <c r="M23" s="4299"/>
      <c r="N23" s="4299"/>
      <c r="O23" s="4299"/>
      <c r="P23" s="4299"/>
      <c r="Q23" s="4299"/>
    </row>
    <row r="24" spans="2:18" x14ac:dyDescent="0.35"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6" spans="2:18" x14ac:dyDescent="0.35">
      <c r="B26" s="124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2:18" x14ac:dyDescent="0.35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</sheetData>
  <mergeCells count="10">
    <mergeCell ref="B23:Q23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8"/>
  <sheetViews>
    <sheetView view="pageBreakPreview" topLeftCell="A4" zoomScale="50" zoomScaleNormal="50" zoomScaleSheetLayoutView="50" workbookViewId="0">
      <selection activeCell="A27" sqref="A27"/>
    </sheetView>
  </sheetViews>
  <sheetFormatPr defaultRowHeight="15" customHeight="1" x14ac:dyDescent="0.35"/>
  <cols>
    <col min="1" max="1" width="88.85546875" style="656" customWidth="1"/>
    <col min="2" max="2" width="12.7109375" style="656" customWidth="1"/>
    <col min="3" max="3" width="12.85546875" style="656" customWidth="1"/>
    <col min="4" max="4" width="12.28515625" style="656" customWidth="1"/>
    <col min="5" max="5" width="10.28515625" style="656" customWidth="1"/>
    <col min="6" max="6" width="8.7109375" style="656" customWidth="1"/>
    <col min="7" max="7" width="11" style="656" customWidth="1"/>
    <col min="8" max="8" width="9.42578125" style="656" customWidth="1"/>
    <col min="9" max="9" width="10.42578125" style="656" customWidth="1"/>
    <col min="10" max="10" width="12.28515625" style="656" customWidth="1"/>
    <col min="11" max="12" width="9.5703125" style="656" customWidth="1"/>
    <col min="13" max="16" width="12" style="656" customWidth="1"/>
    <col min="17" max="17" width="12.5703125" style="656" customWidth="1"/>
    <col min="18" max="18" width="11" style="656" customWidth="1"/>
    <col min="19" max="19" width="10.85546875" style="656" customWidth="1"/>
    <col min="20" max="21" width="10.7109375" style="656" customWidth="1"/>
    <col min="22" max="22" width="9.140625" style="656"/>
    <col min="23" max="23" width="12.85546875" style="656" customWidth="1"/>
    <col min="24" max="24" width="23.42578125" style="656" customWidth="1"/>
    <col min="25" max="26" width="9.140625" style="656"/>
    <col min="27" max="27" width="10.5703125" style="656" bestFit="1" customWidth="1"/>
    <col min="28" max="28" width="11.28515625" style="656" customWidth="1"/>
    <col min="29" max="256" width="9.140625" style="656"/>
    <col min="257" max="257" width="88.85546875" style="656" customWidth="1"/>
    <col min="258" max="258" width="12.7109375" style="656" customWidth="1"/>
    <col min="259" max="259" width="12.85546875" style="656" customWidth="1"/>
    <col min="260" max="260" width="12.28515625" style="656" customWidth="1"/>
    <col min="261" max="261" width="10.28515625" style="656" customWidth="1"/>
    <col min="262" max="262" width="8.7109375" style="656" customWidth="1"/>
    <col min="263" max="263" width="11" style="656" customWidth="1"/>
    <col min="264" max="264" width="9.42578125" style="656" customWidth="1"/>
    <col min="265" max="265" width="10.42578125" style="656" customWidth="1"/>
    <col min="266" max="266" width="12.28515625" style="656" customWidth="1"/>
    <col min="267" max="268" width="9.5703125" style="656" customWidth="1"/>
    <col min="269" max="272" width="12" style="656" customWidth="1"/>
    <col min="273" max="273" width="12.5703125" style="656" customWidth="1"/>
    <col min="274" max="274" width="11" style="656" customWidth="1"/>
    <col min="275" max="275" width="10.85546875" style="656" customWidth="1"/>
    <col min="276" max="277" width="10.7109375" style="656" customWidth="1"/>
    <col min="278" max="278" width="9.140625" style="656"/>
    <col min="279" max="279" width="12.85546875" style="656" customWidth="1"/>
    <col min="280" max="280" width="23.42578125" style="656" customWidth="1"/>
    <col min="281" max="282" width="9.140625" style="656"/>
    <col min="283" max="283" width="10.5703125" style="656" bestFit="1" customWidth="1"/>
    <col min="284" max="284" width="11.28515625" style="656" customWidth="1"/>
    <col min="285" max="512" width="9.140625" style="656"/>
    <col min="513" max="513" width="88.85546875" style="656" customWidth="1"/>
    <col min="514" max="514" width="12.7109375" style="656" customWidth="1"/>
    <col min="515" max="515" width="12.85546875" style="656" customWidth="1"/>
    <col min="516" max="516" width="12.28515625" style="656" customWidth="1"/>
    <col min="517" max="517" width="10.28515625" style="656" customWidth="1"/>
    <col min="518" max="518" width="8.7109375" style="656" customWidth="1"/>
    <col min="519" max="519" width="11" style="656" customWidth="1"/>
    <col min="520" max="520" width="9.42578125" style="656" customWidth="1"/>
    <col min="521" max="521" width="10.42578125" style="656" customWidth="1"/>
    <col min="522" max="522" width="12.28515625" style="656" customWidth="1"/>
    <col min="523" max="524" width="9.5703125" style="656" customWidth="1"/>
    <col min="525" max="528" width="12" style="656" customWidth="1"/>
    <col min="529" max="529" width="12.5703125" style="656" customWidth="1"/>
    <col min="530" max="530" width="11" style="656" customWidth="1"/>
    <col min="531" max="531" width="10.85546875" style="656" customWidth="1"/>
    <col min="532" max="533" width="10.7109375" style="656" customWidth="1"/>
    <col min="534" max="534" width="9.140625" style="656"/>
    <col min="535" max="535" width="12.85546875" style="656" customWidth="1"/>
    <col min="536" max="536" width="23.42578125" style="656" customWidth="1"/>
    <col min="537" max="538" width="9.140625" style="656"/>
    <col min="539" max="539" width="10.5703125" style="656" bestFit="1" customWidth="1"/>
    <col min="540" max="540" width="11.28515625" style="656" customWidth="1"/>
    <col min="541" max="768" width="9.140625" style="656"/>
    <col min="769" max="769" width="88.85546875" style="656" customWidth="1"/>
    <col min="770" max="770" width="12.7109375" style="656" customWidth="1"/>
    <col min="771" max="771" width="12.85546875" style="656" customWidth="1"/>
    <col min="772" max="772" width="12.28515625" style="656" customWidth="1"/>
    <col min="773" max="773" width="10.28515625" style="656" customWidth="1"/>
    <col min="774" max="774" width="8.7109375" style="656" customWidth="1"/>
    <col min="775" max="775" width="11" style="656" customWidth="1"/>
    <col min="776" max="776" width="9.42578125" style="656" customWidth="1"/>
    <col min="777" max="777" width="10.42578125" style="656" customWidth="1"/>
    <col min="778" max="778" width="12.28515625" style="656" customWidth="1"/>
    <col min="779" max="780" width="9.5703125" style="656" customWidth="1"/>
    <col min="781" max="784" width="12" style="656" customWidth="1"/>
    <col min="785" max="785" width="12.5703125" style="656" customWidth="1"/>
    <col min="786" max="786" width="11" style="656" customWidth="1"/>
    <col min="787" max="787" width="10.85546875" style="656" customWidth="1"/>
    <col min="788" max="789" width="10.7109375" style="656" customWidth="1"/>
    <col min="790" max="790" width="9.140625" style="656"/>
    <col min="791" max="791" width="12.85546875" style="656" customWidth="1"/>
    <col min="792" max="792" width="23.42578125" style="656" customWidth="1"/>
    <col min="793" max="794" width="9.140625" style="656"/>
    <col min="795" max="795" width="10.5703125" style="656" bestFit="1" customWidth="1"/>
    <col min="796" max="796" width="11.28515625" style="656" customWidth="1"/>
    <col min="797" max="1024" width="9.140625" style="656"/>
    <col min="1025" max="1025" width="88.85546875" style="656" customWidth="1"/>
    <col min="1026" max="1026" width="12.7109375" style="656" customWidth="1"/>
    <col min="1027" max="1027" width="12.85546875" style="656" customWidth="1"/>
    <col min="1028" max="1028" width="12.28515625" style="656" customWidth="1"/>
    <col min="1029" max="1029" width="10.28515625" style="656" customWidth="1"/>
    <col min="1030" max="1030" width="8.7109375" style="656" customWidth="1"/>
    <col min="1031" max="1031" width="11" style="656" customWidth="1"/>
    <col min="1032" max="1032" width="9.42578125" style="656" customWidth="1"/>
    <col min="1033" max="1033" width="10.42578125" style="656" customWidth="1"/>
    <col min="1034" max="1034" width="12.28515625" style="656" customWidth="1"/>
    <col min="1035" max="1036" width="9.5703125" style="656" customWidth="1"/>
    <col min="1037" max="1040" width="12" style="656" customWidth="1"/>
    <col min="1041" max="1041" width="12.5703125" style="656" customWidth="1"/>
    <col min="1042" max="1042" width="11" style="656" customWidth="1"/>
    <col min="1043" max="1043" width="10.85546875" style="656" customWidth="1"/>
    <col min="1044" max="1045" width="10.7109375" style="656" customWidth="1"/>
    <col min="1046" max="1046" width="9.140625" style="656"/>
    <col min="1047" max="1047" width="12.85546875" style="656" customWidth="1"/>
    <col min="1048" max="1048" width="23.42578125" style="656" customWidth="1"/>
    <col min="1049" max="1050" width="9.140625" style="656"/>
    <col min="1051" max="1051" width="10.5703125" style="656" bestFit="1" customWidth="1"/>
    <col min="1052" max="1052" width="11.28515625" style="656" customWidth="1"/>
    <col min="1053" max="1280" width="9.140625" style="656"/>
    <col min="1281" max="1281" width="88.85546875" style="656" customWidth="1"/>
    <col min="1282" max="1282" width="12.7109375" style="656" customWidth="1"/>
    <col min="1283" max="1283" width="12.85546875" style="656" customWidth="1"/>
    <col min="1284" max="1284" width="12.28515625" style="656" customWidth="1"/>
    <col min="1285" max="1285" width="10.28515625" style="656" customWidth="1"/>
    <col min="1286" max="1286" width="8.7109375" style="656" customWidth="1"/>
    <col min="1287" max="1287" width="11" style="656" customWidth="1"/>
    <col min="1288" max="1288" width="9.42578125" style="656" customWidth="1"/>
    <col min="1289" max="1289" width="10.42578125" style="656" customWidth="1"/>
    <col min="1290" max="1290" width="12.28515625" style="656" customWidth="1"/>
    <col min="1291" max="1292" width="9.5703125" style="656" customWidth="1"/>
    <col min="1293" max="1296" width="12" style="656" customWidth="1"/>
    <col min="1297" max="1297" width="12.5703125" style="656" customWidth="1"/>
    <col min="1298" max="1298" width="11" style="656" customWidth="1"/>
    <col min="1299" max="1299" width="10.85546875" style="656" customWidth="1"/>
    <col min="1300" max="1301" width="10.7109375" style="656" customWidth="1"/>
    <col min="1302" max="1302" width="9.140625" style="656"/>
    <col min="1303" max="1303" width="12.85546875" style="656" customWidth="1"/>
    <col min="1304" max="1304" width="23.42578125" style="656" customWidth="1"/>
    <col min="1305" max="1306" width="9.140625" style="656"/>
    <col min="1307" max="1307" width="10.5703125" style="656" bestFit="1" customWidth="1"/>
    <col min="1308" max="1308" width="11.28515625" style="656" customWidth="1"/>
    <col min="1309" max="1536" width="9.140625" style="656"/>
    <col min="1537" max="1537" width="88.85546875" style="656" customWidth="1"/>
    <col min="1538" max="1538" width="12.7109375" style="656" customWidth="1"/>
    <col min="1539" max="1539" width="12.85546875" style="656" customWidth="1"/>
    <col min="1540" max="1540" width="12.28515625" style="656" customWidth="1"/>
    <col min="1541" max="1541" width="10.28515625" style="656" customWidth="1"/>
    <col min="1542" max="1542" width="8.7109375" style="656" customWidth="1"/>
    <col min="1543" max="1543" width="11" style="656" customWidth="1"/>
    <col min="1544" max="1544" width="9.42578125" style="656" customWidth="1"/>
    <col min="1545" max="1545" width="10.42578125" style="656" customWidth="1"/>
    <col min="1546" max="1546" width="12.28515625" style="656" customWidth="1"/>
    <col min="1547" max="1548" width="9.5703125" style="656" customWidth="1"/>
    <col min="1549" max="1552" width="12" style="656" customWidth="1"/>
    <col min="1553" max="1553" width="12.5703125" style="656" customWidth="1"/>
    <col min="1554" max="1554" width="11" style="656" customWidth="1"/>
    <col min="1555" max="1555" width="10.85546875" style="656" customWidth="1"/>
    <col min="1556" max="1557" width="10.7109375" style="656" customWidth="1"/>
    <col min="1558" max="1558" width="9.140625" style="656"/>
    <col min="1559" max="1559" width="12.85546875" style="656" customWidth="1"/>
    <col min="1560" max="1560" width="23.42578125" style="656" customWidth="1"/>
    <col min="1561" max="1562" width="9.140625" style="656"/>
    <col min="1563" max="1563" width="10.5703125" style="656" bestFit="1" customWidth="1"/>
    <col min="1564" max="1564" width="11.28515625" style="656" customWidth="1"/>
    <col min="1565" max="1792" width="9.140625" style="656"/>
    <col min="1793" max="1793" width="88.85546875" style="656" customWidth="1"/>
    <col min="1794" max="1794" width="12.7109375" style="656" customWidth="1"/>
    <col min="1795" max="1795" width="12.85546875" style="656" customWidth="1"/>
    <col min="1796" max="1796" width="12.28515625" style="656" customWidth="1"/>
    <col min="1797" max="1797" width="10.28515625" style="656" customWidth="1"/>
    <col min="1798" max="1798" width="8.7109375" style="656" customWidth="1"/>
    <col min="1799" max="1799" width="11" style="656" customWidth="1"/>
    <col min="1800" max="1800" width="9.42578125" style="656" customWidth="1"/>
    <col min="1801" max="1801" width="10.42578125" style="656" customWidth="1"/>
    <col min="1802" max="1802" width="12.28515625" style="656" customWidth="1"/>
    <col min="1803" max="1804" width="9.5703125" style="656" customWidth="1"/>
    <col min="1805" max="1808" width="12" style="656" customWidth="1"/>
    <col min="1809" max="1809" width="12.5703125" style="656" customWidth="1"/>
    <col min="1810" max="1810" width="11" style="656" customWidth="1"/>
    <col min="1811" max="1811" width="10.85546875" style="656" customWidth="1"/>
    <col min="1812" max="1813" width="10.7109375" style="656" customWidth="1"/>
    <col min="1814" max="1814" width="9.140625" style="656"/>
    <col min="1815" max="1815" width="12.85546875" style="656" customWidth="1"/>
    <col min="1816" max="1816" width="23.42578125" style="656" customWidth="1"/>
    <col min="1817" max="1818" width="9.140625" style="656"/>
    <col min="1819" max="1819" width="10.5703125" style="656" bestFit="1" customWidth="1"/>
    <col min="1820" max="1820" width="11.28515625" style="656" customWidth="1"/>
    <col min="1821" max="2048" width="9.140625" style="656"/>
    <col min="2049" max="2049" width="88.85546875" style="656" customWidth="1"/>
    <col min="2050" max="2050" width="12.7109375" style="656" customWidth="1"/>
    <col min="2051" max="2051" width="12.85546875" style="656" customWidth="1"/>
    <col min="2052" max="2052" width="12.28515625" style="656" customWidth="1"/>
    <col min="2053" max="2053" width="10.28515625" style="656" customWidth="1"/>
    <col min="2054" max="2054" width="8.7109375" style="656" customWidth="1"/>
    <col min="2055" max="2055" width="11" style="656" customWidth="1"/>
    <col min="2056" max="2056" width="9.42578125" style="656" customWidth="1"/>
    <col min="2057" max="2057" width="10.42578125" style="656" customWidth="1"/>
    <col min="2058" max="2058" width="12.28515625" style="656" customWidth="1"/>
    <col min="2059" max="2060" width="9.5703125" style="656" customWidth="1"/>
    <col min="2061" max="2064" width="12" style="656" customWidth="1"/>
    <col min="2065" max="2065" width="12.5703125" style="656" customWidth="1"/>
    <col min="2066" max="2066" width="11" style="656" customWidth="1"/>
    <col min="2067" max="2067" width="10.85546875" style="656" customWidth="1"/>
    <col min="2068" max="2069" width="10.7109375" style="656" customWidth="1"/>
    <col min="2070" max="2070" width="9.140625" style="656"/>
    <col min="2071" max="2071" width="12.85546875" style="656" customWidth="1"/>
    <col min="2072" max="2072" width="23.42578125" style="656" customWidth="1"/>
    <col min="2073" max="2074" width="9.140625" style="656"/>
    <col min="2075" max="2075" width="10.5703125" style="656" bestFit="1" customWidth="1"/>
    <col min="2076" max="2076" width="11.28515625" style="656" customWidth="1"/>
    <col min="2077" max="2304" width="9.140625" style="656"/>
    <col min="2305" max="2305" width="88.85546875" style="656" customWidth="1"/>
    <col min="2306" max="2306" width="12.7109375" style="656" customWidth="1"/>
    <col min="2307" max="2307" width="12.85546875" style="656" customWidth="1"/>
    <col min="2308" max="2308" width="12.28515625" style="656" customWidth="1"/>
    <col min="2309" max="2309" width="10.28515625" style="656" customWidth="1"/>
    <col min="2310" max="2310" width="8.7109375" style="656" customWidth="1"/>
    <col min="2311" max="2311" width="11" style="656" customWidth="1"/>
    <col min="2312" max="2312" width="9.42578125" style="656" customWidth="1"/>
    <col min="2313" max="2313" width="10.42578125" style="656" customWidth="1"/>
    <col min="2314" max="2314" width="12.28515625" style="656" customWidth="1"/>
    <col min="2315" max="2316" width="9.5703125" style="656" customWidth="1"/>
    <col min="2317" max="2320" width="12" style="656" customWidth="1"/>
    <col min="2321" max="2321" width="12.5703125" style="656" customWidth="1"/>
    <col min="2322" max="2322" width="11" style="656" customWidth="1"/>
    <col min="2323" max="2323" width="10.85546875" style="656" customWidth="1"/>
    <col min="2324" max="2325" width="10.7109375" style="656" customWidth="1"/>
    <col min="2326" max="2326" width="9.140625" style="656"/>
    <col min="2327" max="2327" width="12.85546875" style="656" customWidth="1"/>
    <col min="2328" max="2328" width="23.42578125" style="656" customWidth="1"/>
    <col min="2329" max="2330" width="9.140625" style="656"/>
    <col min="2331" max="2331" width="10.5703125" style="656" bestFit="1" customWidth="1"/>
    <col min="2332" max="2332" width="11.28515625" style="656" customWidth="1"/>
    <col min="2333" max="2560" width="9.140625" style="656"/>
    <col min="2561" max="2561" width="88.85546875" style="656" customWidth="1"/>
    <col min="2562" max="2562" width="12.7109375" style="656" customWidth="1"/>
    <col min="2563" max="2563" width="12.85546875" style="656" customWidth="1"/>
    <col min="2564" max="2564" width="12.28515625" style="656" customWidth="1"/>
    <col min="2565" max="2565" width="10.28515625" style="656" customWidth="1"/>
    <col min="2566" max="2566" width="8.7109375" style="656" customWidth="1"/>
    <col min="2567" max="2567" width="11" style="656" customWidth="1"/>
    <col min="2568" max="2568" width="9.42578125" style="656" customWidth="1"/>
    <col min="2569" max="2569" width="10.42578125" style="656" customWidth="1"/>
    <col min="2570" max="2570" width="12.28515625" style="656" customWidth="1"/>
    <col min="2571" max="2572" width="9.5703125" style="656" customWidth="1"/>
    <col min="2573" max="2576" width="12" style="656" customWidth="1"/>
    <col min="2577" max="2577" width="12.5703125" style="656" customWidth="1"/>
    <col min="2578" max="2578" width="11" style="656" customWidth="1"/>
    <col min="2579" max="2579" width="10.85546875" style="656" customWidth="1"/>
    <col min="2580" max="2581" width="10.7109375" style="656" customWidth="1"/>
    <col min="2582" max="2582" width="9.140625" style="656"/>
    <col min="2583" max="2583" width="12.85546875" style="656" customWidth="1"/>
    <col min="2584" max="2584" width="23.42578125" style="656" customWidth="1"/>
    <col min="2585" max="2586" width="9.140625" style="656"/>
    <col min="2587" max="2587" width="10.5703125" style="656" bestFit="1" customWidth="1"/>
    <col min="2588" max="2588" width="11.28515625" style="656" customWidth="1"/>
    <col min="2589" max="2816" width="9.140625" style="656"/>
    <col min="2817" max="2817" width="88.85546875" style="656" customWidth="1"/>
    <col min="2818" max="2818" width="12.7109375" style="656" customWidth="1"/>
    <col min="2819" max="2819" width="12.85546875" style="656" customWidth="1"/>
    <col min="2820" max="2820" width="12.28515625" style="656" customWidth="1"/>
    <col min="2821" max="2821" width="10.28515625" style="656" customWidth="1"/>
    <col min="2822" max="2822" width="8.7109375" style="656" customWidth="1"/>
    <col min="2823" max="2823" width="11" style="656" customWidth="1"/>
    <col min="2824" max="2824" width="9.42578125" style="656" customWidth="1"/>
    <col min="2825" max="2825" width="10.42578125" style="656" customWidth="1"/>
    <col min="2826" max="2826" width="12.28515625" style="656" customWidth="1"/>
    <col min="2827" max="2828" width="9.5703125" style="656" customWidth="1"/>
    <col min="2829" max="2832" width="12" style="656" customWidth="1"/>
    <col min="2833" max="2833" width="12.5703125" style="656" customWidth="1"/>
    <col min="2834" max="2834" width="11" style="656" customWidth="1"/>
    <col min="2835" max="2835" width="10.85546875" style="656" customWidth="1"/>
    <col min="2836" max="2837" width="10.7109375" style="656" customWidth="1"/>
    <col min="2838" max="2838" width="9.140625" style="656"/>
    <col min="2839" max="2839" width="12.85546875" style="656" customWidth="1"/>
    <col min="2840" max="2840" width="23.42578125" style="656" customWidth="1"/>
    <col min="2841" max="2842" width="9.140625" style="656"/>
    <col min="2843" max="2843" width="10.5703125" style="656" bestFit="1" customWidth="1"/>
    <col min="2844" max="2844" width="11.28515625" style="656" customWidth="1"/>
    <col min="2845" max="3072" width="9.140625" style="656"/>
    <col min="3073" max="3073" width="88.85546875" style="656" customWidth="1"/>
    <col min="3074" max="3074" width="12.7109375" style="656" customWidth="1"/>
    <col min="3075" max="3075" width="12.85546875" style="656" customWidth="1"/>
    <col min="3076" max="3076" width="12.28515625" style="656" customWidth="1"/>
    <col min="3077" max="3077" width="10.28515625" style="656" customWidth="1"/>
    <col min="3078" max="3078" width="8.7109375" style="656" customWidth="1"/>
    <col min="3079" max="3079" width="11" style="656" customWidth="1"/>
    <col min="3080" max="3080" width="9.42578125" style="656" customWidth="1"/>
    <col min="3081" max="3081" width="10.42578125" style="656" customWidth="1"/>
    <col min="3082" max="3082" width="12.28515625" style="656" customWidth="1"/>
    <col min="3083" max="3084" width="9.5703125" style="656" customWidth="1"/>
    <col min="3085" max="3088" width="12" style="656" customWidth="1"/>
    <col min="3089" max="3089" width="12.5703125" style="656" customWidth="1"/>
    <col min="3090" max="3090" width="11" style="656" customWidth="1"/>
    <col min="3091" max="3091" width="10.85546875" style="656" customWidth="1"/>
    <col min="3092" max="3093" width="10.7109375" style="656" customWidth="1"/>
    <col min="3094" max="3094" width="9.140625" style="656"/>
    <col min="3095" max="3095" width="12.85546875" style="656" customWidth="1"/>
    <col min="3096" max="3096" width="23.42578125" style="656" customWidth="1"/>
    <col min="3097" max="3098" width="9.140625" style="656"/>
    <col min="3099" max="3099" width="10.5703125" style="656" bestFit="1" customWidth="1"/>
    <col min="3100" max="3100" width="11.28515625" style="656" customWidth="1"/>
    <col min="3101" max="3328" width="9.140625" style="656"/>
    <col min="3329" max="3329" width="88.85546875" style="656" customWidth="1"/>
    <col min="3330" max="3330" width="12.7109375" style="656" customWidth="1"/>
    <col min="3331" max="3331" width="12.85546875" style="656" customWidth="1"/>
    <col min="3332" max="3332" width="12.28515625" style="656" customWidth="1"/>
    <col min="3333" max="3333" width="10.28515625" style="656" customWidth="1"/>
    <col min="3334" max="3334" width="8.7109375" style="656" customWidth="1"/>
    <col min="3335" max="3335" width="11" style="656" customWidth="1"/>
    <col min="3336" max="3336" width="9.42578125" style="656" customWidth="1"/>
    <col min="3337" max="3337" width="10.42578125" style="656" customWidth="1"/>
    <col min="3338" max="3338" width="12.28515625" style="656" customWidth="1"/>
    <col min="3339" max="3340" width="9.5703125" style="656" customWidth="1"/>
    <col min="3341" max="3344" width="12" style="656" customWidth="1"/>
    <col min="3345" max="3345" width="12.5703125" style="656" customWidth="1"/>
    <col min="3346" max="3346" width="11" style="656" customWidth="1"/>
    <col min="3347" max="3347" width="10.85546875" style="656" customWidth="1"/>
    <col min="3348" max="3349" width="10.7109375" style="656" customWidth="1"/>
    <col min="3350" max="3350" width="9.140625" style="656"/>
    <col min="3351" max="3351" width="12.85546875" style="656" customWidth="1"/>
    <col min="3352" max="3352" width="23.42578125" style="656" customWidth="1"/>
    <col min="3353" max="3354" width="9.140625" style="656"/>
    <col min="3355" max="3355" width="10.5703125" style="656" bestFit="1" customWidth="1"/>
    <col min="3356" max="3356" width="11.28515625" style="656" customWidth="1"/>
    <col min="3357" max="3584" width="9.140625" style="656"/>
    <col min="3585" max="3585" width="88.85546875" style="656" customWidth="1"/>
    <col min="3586" max="3586" width="12.7109375" style="656" customWidth="1"/>
    <col min="3587" max="3587" width="12.85546875" style="656" customWidth="1"/>
    <col min="3588" max="3588" width="12.28515625" style="656" customWidth="1"/>
    <col min="3589" max="3589" width="10.28515625" style="656" customWidth="1"/>
    <col min="3590" max="3590" width="8.7109375" style="656" customWidth="1"/>
    <col min="3591" max="3591" width="11" style="656" customWidth="1"/>
    <col min="3592" max="3592" width="9.42578125" style="656" customWidth="1"/>
    <col min="3593" max="3593" width="10.42578125" style="656" customWidth="1"/>
    <col min="3594" max="3594" width="12.28515625" style="656" customWidth="1"/>
    <col min="3595" max="3596" width="9.5703125" style="656" customWidth="1"/>
    <col min="3597" max="3600" width="12" style="656" customWidth="1"/>
    <col min="3601" max="3601" width="12.5703125" style="656" customWidth="1"/>
    <col min="3602" max="3602" width="11" style="656" customWidth="1"/>
    <col min="3603" max="3603" width="10.85546875" style="656" customWidth="1"/>
    <col min="3604" max="3605" width="10.7109375" style="656" customWidth="1"/>
    <col min="3606" max="3606" width="9.140625" style="656"/>
    <col min="3607" max="3607" width="12.85546875" style="656" customWidth="1"/>
    <col min="3608" max="3608" width="23.42578125" style="656" customWidth="1"/>
    <col min="3609" max="3610" width="9.140625" style="656"/>
    <col min="3611" max="3611" width="10.5703125" style="656" bestFit="1" customWidth="1"/>
    <col min="3612" max="3612" width="11.28515625" style="656" customWidth="1"/>
    <col min="3613" max="3840" width="9.140625" style="656"/>
    <col min="3841" max="3841" width="88.85546875" style="656" customWidth="1"/>
    <col min="3842" max="3842" width="12.7109375" style="656" customWidth="1"/>
    <col min="3843" max="3843" width="12.85546875" style="656" customWidth="1"/>
    <col min="3844" max="3844" width="12.28515625" style="656" customWidth="1"/>
    <col min="3845" max="3845" width="10.28515625" style="656" customWidth="1"/>
    <col min="3846" max="3846" width="8.7109375" style="656" customWidth="1"/>
    <col min="3847" max="3847" width="11" style="656" customWidth="1"/>
    <col min="3848" max="3848" width="9.42578125" style="656" customWidth="1"/>
    <col min="3849" max="3849" width="10.42578125" style="656" customWidth="1"/>
    <col min="3850" max="3850" width="12.28515625" style="656" customWidth="1"/>
    <col min="3851" max="3852" width="9.5703125" style="656" customWidth="1"/>
    <col min="3853" max="3856" width="12" style="656" customWidth="1"/>
    <col min="3857" max="3857" width="12.5703125" style="656" customWidth="1"/>
    <col min="3858" max="3858" width="11" style="656" customWidth="1"/>
    <col min="3859" max="3859" width="10.85546875" style="656" customWidth="1"/>
    <col min="3860" max="3861" width="10.7109375" style="656" customWidth="1"/>
    <col min="3862" max="3862" width="9.140625" style="656"/>
    <col min="3863" max="3863" width="12.85546875" style="656" customWidth="1"/>
    <col min="3864" max="3864" width="23.42578125" style="656" customWidth="1"/>
    <col min="3865" max="3866" width="9.140625" style="656"/>
    <col min="3867" max="3867" width="10.5703125" style="656" bestFit="1" customWidth="1"/>
    <col min="3868" max="3868" width="11.28515625" style="656" customWidth="1"/>
    <col min="3869" max="4096" width="9.140625" style="656"/>
    <col min="4097" max="4097" width="88.85546875" style="656" customWidth="1"/>
    <col min="4098" max="4098" width="12.7109375" style="656" customWidth="1"/>
    <col min="4099" max="4099" width="12.85546875" style="656" customWidth="1"/>
    <col min="4100" max="4100" width="12.28515625" style="656" customWidth="1"/>
    <col min="4101" max="4101" width="10.28515625" style="656" customWidth="1"/>
    <col min="4102" max="4102" width="8.7109375" style="656" customWidth="1"/>
    <col min="4103" max="4103" width="11" style="656" customWidth="1"/>
    <col min="4104" max="4104" width="9.42578125" style="656" customWidth="1"/>
    <col min="4105" max="4105" width="10.42578125" style="656" customWidth="1"/>
    <col min="4106" max="4106" width="12.28515625" style="656" customWidth="1"/>
    <col min="4107" max="4108" width="9.5703125" style="656" customWidth="1"/>
    <col min="4109" max="4112" width="12" style="656" customWidth="1"/>
    <col min="4113" max="4113" width="12.5703125" style="656" customWidth="1"/>
    <col min="4114" max="4114" width="11" style="656" customWidth="1"/>
    <col min="4115" max="4115" width="10.85546875" style="656" customWidth="1"/>
    <col min="4116" max="4117" width="10.7109375" style="656" customWidth="1"/>
    <col min="4118" max="4118" width="9.140625" style="656"/>
    <col min="4119" max="4119" width="12.85546875" style="656" customWidth="1"/>
    <col min="4120" max="4120" width="23.42578125" style="656" customWidth="1"/>
    <col min="4121" max="4122" width="9.140625" style="656"/>
    <col min="4123" max="4123" width="10.5703125" style="656" bestFit="1" customWidth="1"/>
    <col min="4124" max="4124" width="11.28515625" style="656" customWidth="1"/>
    <col min="4125" max="4352" width="9.140625" style="656"/>
    <col min="4353" max="4353" width="88.85546875" style="656" customWidth="1"/>
    <col min="4354" max="4354" width="12.7109375" style="656" customWidth="1"/>
    <col min="4355" max="4355" width="12.85546875" style="656" customWidth="1"/>
    <col min="4356" max="4356" width="12.28515625" style="656" customWidth="1"/>
    <col min="4357" max="4357" width="10.28515625" style="656" customWidth="1"/>
    <col min="4358" max="4358" width="8.7109375" style="656" customWidth="1"/>
    <col min="4359" max="4359" width="11" style="656" customWidth="1"/>
    <col min="4360" max="4360" width="9.42578125" style="656" customWidth="1"/>
    <col min="4361" max="4361" width="10.42578125" style="656" customWidth="1"/>
    <col min="4362" max="4362" width="12.28515625" style="656" customWidth="1"/>
    <col min="4363" max="4364" width="9.5703125" style="656" customWidth="1"/>
    <col min="4365" max="4368" width="12" style="656" customWidth="1"/>
    <col min="4369" max="4369" width="12.5703125" style="656" customWidth="1"/>
    <col min="4370" max="4370" width="11" style="656" customWidth="1"/>
    <col min="4371" max="4371" width="10.85546875" style="656" customWidth="1"/>
    <col min="4372" max="4373" width="10.7109375" style="656" customWidth="1"/>
    <col min="4374" max="4374" width="9.140625" style="656"/>
    <col min="4375" max="4375" width="12.85546875" style="656" customWidth="1"/>
    <col min="4376" max="4376" width="23.42578125" style="656" customWidth="1"/>
    <col min="4377" max="4378" width="9.140625" style="656"/>
    <col min="4379" max="4379" width="10.5703125" style="656" bestFit="1" customWidth="1"/>
    <col min="4380" max="4380" width="11.28515625" style="656" customWidth="1"/>
    <col min="4381" max="4608" width="9.140625" style="656"/>
    <col min="4609" max="4609" width="88.85546875" style="656" customWidth="1"/>
    <col min="4610" max="4610" width="12.7109375" style="656" customWidth="1"/>
    <col min="4611" max="4611" width="12.85546875" style="656" customWidth="1"/>
    <col min="4612" max="4612" width="12.28515625" style="656" customWidth="1"/>
    <col min="4613" max="4613" width="10.28515625" style="656" customWidth="1"/>
    <col min="4614" max="4614" width="8.7109375" style="656" customWidth="1"/>
    <col min="4615" max="4615" width="11" style="656" customWidth="1"/>
    <col min="4616" max="4616" width="9.42578125" style="656" customWidth="1"/>
    <col min="4617" max="4617" width="10.42578125" style="656" customWidth="1"/>
    <col min="4618" max="4618" width="12.28515625" style="656" customWidth="1"/>
    <col min="4619" max="4620" width="9.5703125" style="656" customWidth="1"/>
    <col min="4621" max="4624" width="12" style="656" customWidth="1"/>
    <col min="4625" max="4625" width="12.5703125" style="656" customWidth="1"/>
    <col min="4626" max="4626" width="11" style="656" customWidth="1"/>
    <col min="4627" max="4627" width="10.85546875" style="656" customWidth="1"/>
    <col min="4628" max="4629" width="10.7109375" style="656" customWidth="1"/>
    <col min="4630" max="4630" width="9.140625" style="656"/>
    <col min="4631" max="4631" width="12.85546875" style="656" customWidth="1"/>
    <col min="4632" max="4632" width="23.42578125" style="656" customWidth="1"/>
    <col min="4633" max="4634" width="9.140625" style="656"/>
    <col min="4635" max="4635" width="10.5703125" style="656" bestFit="1" customWidth="1"/>
    <col min="4636" max="4636" width="11.28515625" style="656" customWidth="1"/>
    <col min="4637" max="4864" width="9.140625" style="656"/>
    <col min="4865" max="4865" width="88.85546875" style="656" customWidth="1"/>
    <col min="4866" max="4866" width="12.7109375" style="656" customWidth="1"/>
    <col min="4867" max="4867" width="12.85546875" style="656" customWidth="1"/>
    <col min="4868" max="4868" width="12.28515625" style="656" customWidth="1"/>
    <col min="4869" max="4869" width="10.28515625" style="656" customWidth="1"/>
    <col min="4870" max="4870" width="8.7109375" style="656" customWidth="1"/>
    <col min="4871" max="4871" width="11" style="656" customWidth="1"/>
    <col min="4872" max="4872" width="9.42578125" style="656" customWidth="1"/>
    <col min="4873" max="4873" width="10.42578125" style="656" customWidth="1"/>
    <col min="4874" max="4874" width="12.28515625" style="656" customWidth="1"/>
    <col min="4875" max="4876" width="9.5703125" style="656" customWidth="1"/>
    <col min="4877" max="4880" width="12" style="656" customWidth="1"/>
    <col min="4881" max="4881" width="12.5703125" style="656" customWidth="1"/>
    <col min="4882" max="4882" width="11" style="656" customWidth="1"/>
    <col min="4883" max="4883" width="10.85546875" style="656" customWidth="1"/>
    <col min="4884" max="4885" width="10.7109375" style="656" customWidth="1"/>
    <col min="4886" max="4886" width="9.140625" style="656"/>
    <col min="4887" max="4887" width="12.85546875" style="656" customWidth="1"/>
    <col min="4888" max="4888" width="23.42578125" style="656" customWidth="1"/>
    <col min="4889" max="4890" width="9.140625" style="656"/>
    <col min="4891" max="4891" width="10.5703125" style="656" bestFit="1" customWidth="1"/>
    <col min="4892" max="4892" width="11.28515625" style="656" customWidth="1"/>
    <col min="4893" max="5120" width="9.140625" style="656"/>
    <col min="5121" max="5121" width="88.85546875" style="656" customWidth="1"/>
    <col min="5122" max="5122" width="12.7109375" style="656" customWidth="1"/>
    <col min="5123" max="5123" width="12.85546875" style="656" customWidth="1"/>
    <col min="5124" max="5124" width="12.28515625" style="656" customWidth="1"/>
    <col min="5125" max="5125" width="10.28515625" style="656" customWidth="1"/>
    <col min="5126" max="5126" width="8.7109375" style="656" customWidth="1"/>
    <col min="5127" max="5127" width="11" style="656" customWidth="1"/>
    <col min="5128" max="5128" width="9.42578125" style="656" customWidth="1"/>
    <col min="5129" max="5129" width="10.42578125" style="656" customWidth="1"/>
    <col min="5130" max="5130" width="12.28515625" style="656" customWidth="1"/>
    <col min="5131" max="5132" width="9.5703125" style="656" customWidth="1"/>
    <col min="5133" max="5136" width="12" style="656" customWidth="1"/>
    <col min="5137" max="5137" width="12.5703125" style="656" customWidth="1"/>
    <col min="5138" max="5138" width="11" style="656" customWidth="1"/>
    <col min="5139" max="5139" width="10.85546875" style="656" customWidth="1"/>
    <col min="5140" max="5141" width="10.7109375" style="656" customWidth="1"/>
    <col min="5142" max="5142" width="9.140625" style="656"/>
    <col min="5143" max="5143" width="12.85546875" style="656" customWidth="1"/>
    <col min="5144" max="5144" width="23.42578125" style="656" customWidth="1"/>
    <col min="5145" max="5146" width="9.140625" style="656"/>
    <col min="5147" max="5147" width="10.5703125" style="656" bestFit="1" customWidth="1"/>
    <col min="5148" max="5148" width="11.28515625" style="656" customWidth="1"/>
    <col min="5149" max="5376" width="9.140625" style="656"/>
    <col min="5377" max="5377" width="88.85546875" style="656" customWidth="1"/>
    <col min="5378" max="5378" width="12.7109375" style="656" customWidth="1"/>
    <col min="5379" max="5379" width="12.85546875" style="656" customWidth="1"/>
    <col min="5380" max="5380" width="12.28515625" style="656" customWidth="1"/>
    <col min="5381" max="5381" width="10.28515625" style="656" customWidth="1"/>
    <col min="5382" max="5382" width="8.7109375" style="656" customWidth="1"/>
    <col min="5383" max="5383" width="11" style="656" customWidth="1"/>
    <col min="5384" max="5384" width="9.42578125" style="656" customWidth="1"/>
    <col min="5385" max="5385" width="10.42578125" style="656" customWidth="1"/>
    <col min="5386" max="5386" width="12.28515625" style="656" customWidth="1"/>
    <col min="5387" max="5388" width="9.5703125" style="656" customWidth="1"/>
    <col min="5389" max="5392" width="12" style="656" customWidth="1"/>
    <col min="5393" max="5393" width="12.5703125" style="656" customWidth="1"/>
    <col min="5394" max="5394" width="11" style="656" customWidth="1"/>
    <col min="5395" max="5395" width="10.85546875" style="656" customWidth="1"/>
    <col min="5396" max="5397" width="10.7109375" style="656" customWidth="1"/>
    <col min="5398" max="5398" width="9.140625" style="656"/>
    <col min="5399" max="5399" width="12.85546875" style="656" customWidth="1"/>
    <col min="5400" max="5400" width="23.42578125" style="656" customWidth="1"/>
    <col min="5401" max="5402" width="9.140625" style="656"/>
    <col min="5403" max="5403" width="10.5703125" style="656" bestFit="1" customWidth="1"/>
    <col min="5404" max="5404" width="11.28515625" style="656" customWidth="1"/>
    <col min="5405" max="5632" width="9.140625" style="656"/>
    <col min="5633" max="5633" width="88.85546875" style="656" customWidth="1"/>
    <col min="5634" max="5634" width="12.7109375" style="656" customWidth="1"/>
    <col min="5635" max="5635" width="12.85546875" style="656" customWidth="1"/>
    <col min="5636" max="5636" width="12.28515625" style="656" customWidth="1"/>
    <col min="5637" max="5637" width="10.28515625" style="656" customWidth="1"/>
    <col min="5638" max="5638" width="8.7109375" style="656" customWidth="1"/>
    <col min="5639" max="5639" width="11" style="656" customWidth="1"/>
    <col min="5640" max="5640" width="9.42578125" style="656" customWidth="1"/>
    <col min="5641" max="5641" width="10.42578125" style="656" customWidth="1"/>
    <col min="5642" max="5642" width="12.28515625" style="656" customWidth="1"/>
    <col min="5643" max="5644" width="9.5703125" style="656" customWidth="1"/>
    <col min="5645" max="5648" width="12" style="656" customWidth="1"/>
    <col min="5649" max="5649" width="12.5703125" style="656" customWidth="1"/>
    <col min="5650" max="5650" width="11" style="656" customWidth="1"/>
    <col min="5651" max="5651" width="10.85546875" style="656" customWidth="1"/>
    <col min="5652" max="5653" width="10.7109375" style="656" customWidth="1"/>
    <col min="5654" max="5654" width="9.140625" style="656"/>
    <col min="5655" max="5655" width="12.85546875" style="656" customWidth="1"/>
    <col min="5656" max="5656" width="23.42578125" style="656" customWidth="1"/>
    <col min="5657" max="5658" width="9.140625" style="656"/>
    <col min="5659" max="5659" width="10.5703125" style="656" bestFit="1" customWidth="1"/>
    <col min="5660" max="5660" width="11.28515625" style="656" customWidth="1"/>
    <col min="5661" max="5888" width="9.140625" style="656"/>
    <col min="5889" max="5889" width="88.85546875" style="656" customWidth="1"/>
    <col min="5890" max="5890" width="12.7109375" style="656" customWidth="1"/>
    <col min="5891" max="5891" width="12.85546875" style="656" customWidth="1"/>
    <col min="5892" max="5892" width="12.28515625" style="656" customWidth="1"/>
    <col min="5893" max="5893" width="10.28515625" style="656" customWidth="1"/>
    <col min="5894" max="5894" width="8.7109375" style="656" customWidth="1"/>
    <col min="5895" max="5895" width="11" style="656" customWidth="1"/>
    <col min="5896" max="5896" width="9.42578125" style="656" customWidth="1"/>
    <col min="5897" max="5897" width="10.42578125" style="656" customWidth="1"/>
    <col min="5898" max="5898" width="12.28515625" style="656" customWidth="1"/>
    <col min="5899" max="5900" width="9.5703125" style="656" customWidth="1"/>
    <col min="5901" max="5904" width="12" style="656" customWidth="1"/>
    <col min="5905" max="5905" width="12.5703125" style="656" customWidth="1"/>
    <col min="5906" max="5906" width="11" style="656" customWidth="1"/>
    <col min="5907" max="5907" width="10.85546875" style="656" customWidth="1"/>
    <col min="5908" max="5909" width="10.7109375" style="656" customWidth="1"/>
    <col min="5910" max="5910" width="9.140625" style="656"/>
    <col min="5911" max="5911" width="12.85546875" style="656" customWidth="1"/>
    <col min="5912" max="5912" width="23.42578125" style="656" customWidth="1"/>
    <col min="5913" max="5914" width="9.140625" style="656"/>
    <col min="5915" max="5915" width="10.5703125" style="656" bestFit="1" customWidth="1"/>
    <col min="5916" max="5916" width="11.28515625" style="656" customWidth="1"/>
    <col min="5917" max="6144" width="9.140625" style="656"/>
    <col min="6145" max="6145" width="88.85546875" style="656" customWidth="1"/>
    <col min="6146" max="6146" width="12.7109375" style="656" customWidth="1"/>
    <col min="6147" max="6147" width="12.85546875" style="656" customWidth="1"/>
    <col min="6148" max="6148" width="12.28515625" style="656" customWidth="1"/>
    <col min="6149" max="6149" width="10.28515625" style="656" customWidth="1"/>
    <col min="6150" max="6150" width="8.7109375" style="656" customWidth="1"/>
    <col min="6151" max="6151" width="11" style="656" customWidth="1"/>
    <col min="6152" max="6152" width="9.42578125" style="656" customWidth="1"/>
    <col min="6153" max="6153" width="10.42578125" style="656" customWidth="1"/>
    <col min="6154" max="6154" width="12.28515625" style="656" customWidth="1"/>
    <col min="6155" max="6156" width="9.5703125" style="656" customWidth="1"/>
    <col min="6157" max="6160" width="12" style="656" customWidth="1"/>
    <col min="6161" max="6161" width="12.5703125" style="656" customWidth="1"/>
    <col min="6162" max="6162" width="11" style="656" customWidth="1"/>
    <col min="6163" max="6163" width="10.85546875" style="656" customWidth="1"/>
    <col min="6164" max="6165" width="10.7109375" style="656" customWidth="1"/>
    <col min="6166" max="6166" width="9.140625" style="656"/>
    <col min="6167" max="6167" width="12.85546875" style="656" customWidth="1"/>
    <col min="6168" max="6168" width="23.42578125" style="656" customWidth="1"/>
    <col min="6169" max="6170" width="9.140625" style="656"/>
    <col min="6171" max="6171" width="10.5703125" style="656" bestFit="1" customWidth="1"/>
    <col min="6172" max="6172" width="11.28515625" style="656" customWidth="1"/>
    <col min="6173" max="6400" width="9.140625" style="656"/>
    <col min="6401" max="6401" width="88.85546875" style="656" customWidth="1"/>
    <col min="6402" max="6402" width="12.7109375" style="656" customWidth="1"/>
    <col min="6403" max="6403" width="12.85546875" style="656" customWidth="1"/>
    <col min="6404" max="6404" width="12.28515625" style="656" customWidth="1"/>
    <col min="6405" max="6405" width="10.28515625" style="656" customWidth="1"/>
    <col min="6406" max="6406" width="8.7109375" style="656" customWidth="1"/>
    <col min="6407" max="6407" width="11" style="656" customWidth="1"/>
    <col min="6408" max="6408" width="9.42578125" style="656" customWidth="1"/>
    <col min="6409" max="6409" width="10.42578125" style="656" customWidth="1"/>
    <col min="6410" max="6410" width="12.28515625" style="656" customWidth="1"/>
    <col min="6411" max="6412" width="9.5703125" style="656" customWidth="1"/>
    <col min="6413" max="6416" width="12" style="656" customWidth="1"/>
    <col min="6417" max="6417" width="12.5703125" style="656" customWidth="1"/>
    <col min="6418" max="6418" width="11" style="656" customWidth="1"/>
    <col min="6419" max="6419" width="10.85546875" style="656" customWidth="1"/>
    <col min="6420" max="6421" width="10.7109375" style="656" customWidth="1"/>
    <col min="6422" max="6422" width="9.140625" style="656"/>
    <col min="6423" max="6423" width="12.85546875" style="656" customWidth="1"/>
    <col min="6424" max="6424" width="23.42578125" style="656" customWidth="1"/>
    <col min="6425" max="6426" width="9.140625" style="656"/>
    <col min="6427" max="6427" width="10.5703125" style="656" bestFit="1" customWidth="1"/>
    <col min="6428" max="6428" width="11.28515625" style="656" customWidth="1"/>
    <col min="6429" max="6656" width="9.140625" style="656"/>
    <col min="6657" max="6657" width="88.85546875" style="656" customWidth="1"/>
    <col min="6658" max="6658" width="12.7109375" style="656" customWidth="1"/>
    <col min="6659" max="6659" width="12.85546875" style="656" customWidth="1"/>
    <col min="6660" max="6660" width="12.28515625" style="656" customWidth="1"/>
    <col min="6661" max="6661" width="10.28515625" style="656" customWidth="1"/>
    <col min="6662" max="6662" width="8.7109375" style="656" customWidth="1"/>
    <col min="6663" max="6663" width="11" style="656" customWidth="1"/>
    <col min="6664" max="6664" width="9.42578125" style="656" customWidth="1"/>
    <col min="6665" max="6665" width="10.42578125" style="656" customWidth="1"/>
    <col min="6666" max="6666" width="12.28515625" style="656" customWidth="1"/>
    <col min="6667" max="6668" width="9.5703125" style="656" customWidth="1"/>
    <col min="6669" max="6672" width="12" style="656" customWidth="1"/>
    <col min="6673" max="6673" width="12.5703125" style="656" customWidth="1"/>
    <col min="6674" max="6674" width="11" style="656" customWidth="1"/>
    <col min="6675" max="6675" width="10.85546875" style="656" customWidth="1"/>
    <col min="6676" max="6677" width="10.7109375" style="656" customWidth="1"/>
    <col min="6678" max="6678" width="9.140625" style="656"/>
    <col min="6679" max="6679" width="12.85546875" style="656" customWidth="1"/>
    <col min="6680" max="6680" width="23.42578125" style="656" customWidth="1"/>
    <col min="6681" max="6682" width="9.140625" style="656"/>
    <col min="6683" max="6683" width="10.5703125" style="656" bestFit="1" customWidth="1"/>
    <col min="6684" max="6684" width="11.28515625" style="656" customWidth="1"/>
    <col min="6685" max="6912" width="9.140625" style="656"/>
    <col min="6913" max="6913" width="88.85546875" style="656" customWidth="1"/>
    <col min="6914" max="6914" width="12.7109375" style="656" customWidth="1"/>
    <col min="6915" max="6915" width="12.85546875" style="656" customWidth="1"/>
    <col min="6916" max="6916" width="12.28515625" style="656" customWidth="1"/>
    <col min="6917" max="6917" width="10.28515625" style="656" customWidth="1"/>
    <col min="6918" max="6918" width="8.7109375" style="656" customWidth="1"/>
    <col min="6919" max="6919" width="11" style="656" customWidth="1"/>
    <col min="6920" max="6920" width="9.42578125" style="656" customWidth="1"/>
    <col min="6921" max="6921" width="10.42578125" style="656" customWidth="1"/>
    <col min="6922" max="6922" width="12.28515625" style="656" customWidth="1"/>
    <col min="6923" max="6924" width="9.5703125" style="656" customWidth="1"/>
    <col min="6925" max="6928" width="12" style="656" customWidth="1"/>
    <col min="6929" max="6929" width="12.5703125" style="656" customWidth="1"/>
    <col min="6930" max="6930" width="11" style="656" customWidth="1"/>
    <col min="6931" max="6931" width="10.85546875" style="656" customWidth="1"/>
    <col min="6932" max="6933" width="10.7109375" style="656" customWidth="1"/>
    <col min="6934" max="6934" width="9.140625" style="656"/>
    <col min="6935" max="6935" width="12.85546875" style="656" customWidth="1"/>
    <col min="6936" max="6936" width="23.42578125" style="656" customWidth="1"/>
    <col min="6937" max="6938" width="9.140625" style="656"/>
    <col min="6939" max="6939" width="10.5703125" style="656" bestFit="1" customWidth="1"/>
    <col min="6940" max="6940" width="11.28515625" style="656" customWidth="1"/>
    <col min="6941" max="7168" width="9.140625" style="656"/>
    <col min="7169" max="7169" width="88.85546875" style="656" customWidth="1"/>
    <col min="7170" max="7170" width="12.7109375" style="656" customWidth="1"/>
    <col min="7171" max="7171" width="12.85546875" style="656" customWidth="1"/>
    <col min="7172" max="7172" width="12.28515625" style="656" customWidth="1"/>
    <col min="7173" max="7173" width="10.28515625" style="656" customWidth="1"/>
    <col min="7174" max="7174" width="8.7109375" style="656" customWidth="1"/>
    <col min="7175" max="7175" width="11" style="656" customWidth="1"/>
    <col min="7176" max="7176" width="9.42578125" style="656" customWidth="1"/>
    <col min="7177" max="7177" width="10.42578125" style="656" customWidth="1"/>
    <col min="7178" max="7178" width="12.28515625" style="656" customWidth="1"/>
    <col min="7179" max="7180" width="9.5703125" style="656" customWidth="1"/>
    <col min="7181" max="7184" width="12" style="656" customWidth="1"/>
    <col min="7185" max="7185" width="12.5703125" style="656" customWidth="1"/>
    <col min="7186" max="7186" width="11" style="656" customWidth="1"/>
    <col min="7187" max="7187" width="10.85546875" style="656" customWidth="1"/>
    <col min="7188" max="7189" width="10.7109375" style="656" customWidth="1"/>
    <col min="7190" max="7190" width="9.140625" style="656"/>
    <col min="7191" max="7191" width="12.85546875" style="656" customWidth="1"/>
    <col min="7192" max="7192" width="23.42578125" style="656" customWidth="1"/>
    <col min="7193" max="7194" width="9.140625" style="656"/>
    <col min="7195" max="7195" width="10.5703125" style="656" bestFit="1" customWidth="1"/>
    <col min="7196" max="7196" width="11.28515625" style="656" customWidth="1"/>
    <col min="7197" max="7424" width="9.140625" style="656"/>
    <col min="7425" max="7425" width="88.85546875" style="656" customWidth="1"/>
    <col min="7426" max="7426" width="12.7109375" style="656" customWidth="1"/>
    <col min="7427" max="7427" width="12.85546875" style="656" customWidth="1"/>
    <col min="7428" max="7428" width="12.28515625" style="656" customWidth="1"/>
    <col min="7429" max="7429" width="10.28515625" style="656" customWidth="1"/>
    <col min="7430" max="7430" width="8.7109375" style="656" customWidth="1"/>
    <col min="7431" max="7431" width="11" style="656" customWidth="1"/>
    <col min="7432" max="7432" width="9.42578125" style="656" customWidth="1"/>
    <col min="7433" max="7433" width="10.42578125" style="656" customWidth="1"/>
    <col min="7434" max="7434" width="12.28515625" style="656" customWidth="1"/>
    <col min="7435" max="7436" width="9.5703125" style="656" customWidth="1"/>
    <col min="7437" max="7440" width="12" style="656" customWidth="1"/>
    <col min="7441" max="7441" width="12.5703125" style="656" customWidth="1"/>
    <col min="7442" max="7442" width="11" style="656" customWidth="1"/>
    <col min="7443" max="7443" width="10.85546875" style="656" customWidth="1"/>
    <col min="7444" max="7445" width="10.7109375" style="656" customWidth="1"/>
    <col min="7446" max="7446" width="9.140625" style="656"/>
    <col min="7447" max="7447" width="12.85546875" style="656" customWidth="1"/>
    <col min="7448" max="7448" width="23.42578125" style="656" customWidth="1"/>
    <col min="7449" max="7450" width="9.140625" style="656"/>
    <col min="7451" max="7451" width="10.5703125" style="656" bestFit="1" customWidth="1"/>
    <col min="7452" max="7452" width="11.28515625" style="656" customWidth="1"/>
    <col min="7453" max="7680" width="9.140625" style="656"/>
    <col min="7681" max="7681" width="88.85546875" style="656" customWidth="1"/>
    <col min="7682" max="7682" width="12.7109375" style="656" customWidth="1"/>
    <col min="7683" max="7683" width="12.85546875" style="656" customWidth="1"/>
    <col min="7684" max="7684" width="12.28515625" style="656" customWidth="1"/>
    <col min="7685" max="7685" width="10.28515625" style="656" customWidth="1"/>
    <col min="7686" max="7686" width="8.7109375" style="656" customWidth="1"/>
    <col min="7687" max="7687" width="11" style="656" customWidth="1"/>
    <col min="7688" max="7688" width="9.42578125" style="656" customWidth="1"/>
    <col min="7689" max="7689" width="10.42578125" style="656" customWidth="1"/>
    <col min="7690" max="7690" width="12.28515625" style="656" customWidth="1"/>
    <col min="7691" max="7692" width="9.5703125" style="656" customWidth="1"/>
    <col min="7693" max="7696" width="12" style="656" customWidth="1"/>
    <col min="7697" max="7697" width="12.5703125" style="656" customWidth="1"/>
    <col min="7698" max="7698" width="11" style="656" customWidth="1"/>
    <col min="7699" max="7699" width="10.85546875" style="656" customWidth="1"/>
    <col min="7700" max="7701" width="10.7109375" style="656" customWidth="1"/>
    <col min="7702" max="7702" width="9.140625" style="656"/>
    <col min="7703" max="7703" width="12.85546875" style="656" customWidth="1"/>
    <col min="7704" max="7704" width="23.42578125" style="656" customWidth="1"/>
    <col min="7705" max="7706" width="9.140625" style="656"/>
    <col min="7707" max="7707" width="10.5703125" style="656" bestFit="1" customWidth="1"/>
    <col min="7708" max="7708" width="11.28515625" style="656" customWidth="1"/>
    <col min="7709" max="7936" width="9.140625" style="656"/>
    <col min="7937" max="7937" width="88.85546875" style="656" customWidth="1"/>
    <col min="7938" max="7938" width="12.7109375" style="656" customWidth="1"/>
    <col min="7939" max="7939" width="12.85546875" style="656" customWidth="1"/>
    <col min="7940" max="7940" width="12.28515625" style="656" customWidth="1"/>
    <col min="7941" max="7941" width="10.28515625" style="656" customWidth="1"/>
    <col min="7942" max="7942" width="8.7109375" style="656" customWidth="1"/>
    <col min="7943" max="7943" width="11" style="656" customWidth="1"/>
    <col min="7944" max="7944" width="9.42578125" style="656" customWidth="1"/>
    <col min="7945" max="7945" width="10.42578125" style="656" customWidth="1"/>
    <col min="7946" max="7946" width="12.28515625" style="656" customWidth="1"/>
    <col min="7947" max="7948" width="9.5703125" style="656" customWidth="1"/>
    <col min="7949" max="7952" width="12" style="656" customWidth="1"/>
    <col min="7953" max="7953" width="12.5703125" style="656" customWidth="1"/>
    <col min="7954" max="7954" width="11" style="656" customWidth="1"/>
    <col min="7955" max="7955" width="10.85546875" style="656" customWidth="1"/>
    <col min="7956" max="7957" width="10.7109375" style="656" customWidth="1"/>
    <col min="7958" max="7958" width="9.140625" style="656"/>
    <col min="7959" max="7959" width="12.85546875" style="656" customWidth="1"/>
    <col min="7960" max="7960" width="23.42578125" style="656" customWidth="1"/>
    <col min="7961" max="7962" width="9.140625" style="656"/>
    <col min="7963" max="7963" width="10.5703125" style="656" bestFit="1" customWidth="1"/>
    <col min="7964" max="7964" width="11.28515625" style="656" customWidth="1"/>
    <col min="7965" max="8192" width="9.140625" style="656"/>
    <col min="8193" max="8193" width="88.85546875" style="656" customWidth="1"/>
    <col min="8194" max="8194" width="12.7109375" style="656" customWidth="1"/>
    <col min="8195" max="8195" width="12.85546875" style="656" customWidth="1"/>
    <col min="8196" max="8196" width="12.28515625" style="656" customWidth="1"/>
    <col min="8197" max="8197" width="10.28515625" style="656" customWidth="1"/>
    <col min="8198" max="8198" width="8.7109375" style="656" customWidth="1"/>
    <col min="8199" max="8199" width="11" style="656" customWidth="1"/>
    <col min="8200" max="8200" width="9.42578125" style="656" customWidth="1"/>
    <col min="8201" max="8201" width="10.42578125" style="656" customWidth="1"/>
    <col min="8202" max="8202" width="12.28515625" style="656" customWidth="1"/>
    <col min="8203" max="8204" width="9.5703125" style="656" customWidth="1"/>
    <col min="8205" max="8208" width="12" style="656" customWidth="1"/>
    <col min="8209" max="8209" width="12.5703125" style="656" customWidth="1"/>
    <col min="8210" max="8210" width="11" style="656" customWidth="1"/>
    <col min="8211" max="8211" width="10.85546875" style="656" customWidth="1"/>
    <col min="8212" max="8213" width="10.7109375" style="656" customWidth="1"/>
    <col min="8214" max="8214" width="9.140625" style="656"/>
    <col min="8215" max="8215" width="12.85546875" style="656" customWidth="1"/>
    <col min="8216" max="8216" width="23.42578125" style="656" customWidth="1"/>
    <col min="8217" max="8218" width="9.140625" style="656"/>
    <col min="8219" max="8219" width="10.5703125" style="656" bestFit="1" customWidth="1"/>
    <col min="8220" max="8220" width="11.28515625" style="656" customWidth="1"/>
    <col min="8221" max="8448" width="9.140625" style="656"/>
    <col min="8449" max="8449" width="88.85546875" style="656" customWidth="1"/>
    <col min="8450" max="8450" width="12.7109375" style="656" customWidth="1"/>
    <col min="8451" max="8451" width="12.85546875" style="656" customWidth="1"/>
    <col min="8452" max="8452" width="12.28515625" style="656" customWidth="1"/>
    <col min="8453" max="8453" width="10.28515625" style="656" customWidth="1"/>
    <col min="8454" max="8454" width="8.7109375" style="656" customWidth="1"/>
    <col min="8455" max="8455" width="11" style="656" customWidth="1"/>
    <col min="8456" max="8456" width="9.42578125" style="656" customWidth="1"/>
    <col min="8457" max="8457" width="10.42578125" style="656" customWidth="1"/>
    <col min="8458" max="8458" width="12.28515625" style="656" customWidth="1"/>
    <col min="8459" max="8460" width="9.5703125" style="656" customWidth="1"/>
    <col min="8461" max="8464" width="12" style="656" customWidth="1"/>
    <col min="8465" max="8465" width="12.5703125" style="656" customWidth="1"/>
    <col min="8466" max="8466" width="11" style="656" customWidth="1"/>
    <col min="8467" max="8467" width="10.85546875" style="656" customWidth="1"/>
    <col min="8468" max="8469" width="10.7109375" style="656" customWidth="1"/>
    <col min="8470" max="8470" width="9.140625" style="656"/>
    <col min="8471" max="8471" width="12.85546875" style="656" customWidth="1"/>
    <col min="8472" max="8472" width="23.42578125" style="656" customWidth="1"/>
    <col min="8473" max="8474" width="9.140625" style="656"/>
    <col min="8475" max="8475" width="10.5703125" style="656" bestFit="1" customWidth="1"/>
    <col min="8476" max="8476" width="11.28515625" style="656" customWidth="1"/>
    <col min="8477" max="8704" width="9.140625" style="656"/>
    <col min="8705" max="8705" width="88.85546875" style="656" customWidth="1"/>
    <col min="8706" max="8706" width="12.7109375" style="656" customWidth="1"/>
    <col min="8707" max="8707" width="12.85546875" style="656" customWidth="1"/>
    <col min="8708" max="8708" width="12.28515625" style="656" customWidth="1"/>
    <col min="8709" max="8709" width="10.28515625" style="656" customWidth="1"/>
    <col min="8710" max="8710" width="8.7109375" style="656" customWidth="1"/>
    <col min="8711" max="8711" width="11" style="656" customWidth="1"/>
    <col min="8712" max="8712" width="9.42578125" style="656" customWidth="1"/>
    <col min="8713" max="8713" width="10.42578125" style="656" customWidth="1"/>
    <col min="8714" max="8714" width="12.28515625" style="656" customWidth="1"/>
    <col min="8715" max="8716" width="9.5703125" style="656" customWidth="1"/>
    <col min="8717" max="8720" width="12" style="656" customWidth="1"/>
    <col min="8721" max="8721" width="12.5703125" style="656" customWidth="1"/>
    <col min="8722" max="8722" width="11" style="656" customWidth="1"/>
    <col min="8723" max="8723" width="10.85546875" style="656" customWidth="1"/>
    <col min="8724" max="8725" width="10.7109375" style="656" customWidth="1"/>
    <col min="8726" max="8726" width="9.140625" style="656"/>
    <col min="8727" max="8727" width="12.85546875" style="656" customWidth="1"/>
    <col min="8728" max="8728" width="23.42578125" style="656" customWidth="1"/>
    <col min="8729" max="8730" width="9.140625" style="656"/>
    <col min="8731" max="8731" width="10.5703125" style="656" bestFit="1" customWidth="1"/>
    <col min="8732" max="8732" width="11.28515625" style="656" customWidth="1"/>
    <col min="8733" max="8960" width="9.140625" style="656"/>
    <col min="8961" max="8961" width="88.85546875" style="656" customWidth="1"/>
    <col min="8962" max="8962" width="12.7109375" style="656" customWidth="1"/>
    <col min="8963" max="8963" width="12.85546875" style="656" customWidth="1"/>
    <col min="8964" max="8964" width="12.28515625" style="656" customWidth="1"/>
    <col min="8965" max="8965" width="10.28515625" style="656" customWidth="1"/>
    <col min="8966" max="8966" width="8.7109375" style="656" customWidth="1"/>
    <col min="8967" max="8967" width="11" style="656" customWidth="1"/>
    <col min="8968" max="8968" width="9.42578125" style="656" customWidth="1"/>
    <col min="8969" max="8969" width="10.42578125" style="656" customWidth="1"/>
    <col min="8970" max="8970" width="12.28515625" style="656" customWidth="1"/>
    <col min="8971" max="8972" width="9.5703125" style="656" customWidth="1"/>
    <col min="8973" max="8976" width="12" style="656" customWidth="1"/>
    <col min="8977" max="8977" width="12.5703125" style="656" customWidth="1"/>
    <col min="8978" max="8978" width="11" style="656" customWidth="1"/>
    <col min="8979" max="8979" width="10.85546875" style="656" customWidth="1"/>
    <col min="8980" max="8981" width="10.7109375" style="656" customWidth="1"/>
    <col min="8982" max="8982" width="9.140625" style="656"/>
    <col min="8983" max="8983" width="12.85546875" style="656" customWidth="1"/>
    <col min="8984" max="8984" width="23.42578125" style="656" customWidth="1"/>
    <col min="8985" max="8986" width="9.140625" style="656"/>
    <col min="8987" max="8987" width="10.5703125" style="656" bestFit="1" customWidth="1"/>
    <col min="8988" max="8988" width="11.28515625" style="656" customWidth="1"/>
    <col min="8989" max="9216" width="9.140625" style="656"/>
    <col min="9217" max="9217" width="88.85546875" style="656" customWidth="1"/>
    <col min="9218" max="9218" width="12.7109375" style="656" customWidth="1"/>
    <col min="9219" max="9219" width="12.85546875" style="656" customWidth="1"/>
    <col min="9220" max="9220" width="12.28515625" style="656" customWidth="1"/>
    <col min="9221" max="9221" width="10.28515625" style="656" customWidth="1"/>
    <col min="9222" max="9222" width="8.7109375" style="656" customWidth="1"/>
    <col min="9223" max="9223" width="11" style="656" customWidth="1"/>
    <col min="9224" max="9224" width="9.42578125" style="656" customWidth="1"/>
    <col min="9225" max="9225" width="10.42578125" style="656" customWidth="1"/>
    <col min="9226" max="9226" width="12.28515625" style="656" customWidth="1"/>
    <col min="9227" max="9228" width="9.5703125" style="656" customWidth="1"/>
    <col min="9229" max="9232" width="12" style="656" customWidth="1"/>
    <col min="9233" max="9233" width="12.5703125" style="656" customWidth="1"/>
    <col min="9234" max="9234" width="11" style="656" customWidth="1"/>
    <col min="9235" max="9235" width="10.85546875" style="656" customWidth="1"/>
    <col min="9236" max="9237" width="10.7109375" style="656" customWidth="1"/>
    <col min="9238" max="9238" width="9.140625" style="656"/>
    <col min="9239" max="9239" width="12.85546875" style="656" customWidth="1"/>
    <col min="9240" max="9240" width="23.42578125" style="656" customWidth="1"/>
    <col min="9241" max="9242" width="9.140625" style="656"/>
    <col min="9243" max="9243" width="10.5703125" style="656" bestFit="1" customWidth="1"/>
    <col min="9244" max="9244" width="11.28515625" style="656" customWidth="1"/>
    <col min="9245" max="9472" width="9.140625" style="656"/>
    <col min="9473" max="9473" width="88.85546875" style="656" customWidth="1"/>
    <col min="9474" max="9474" width="12.7109375" style="656" customWidth="1"/>
    <col min="9475" max="9475" width="12.85546875" style="656" customWidth="1"/>
    <col min="9476" max="9476" width="12.28515625" style="656" customWidth="1"/>
    <col min="9477" max="9477" width="10.28515625" style="656" customWidth="1"/>
    <col min="9478" max="9478" width="8.7109375" style="656" customWidth="1"/>
    <col min="9479" max="9479" width="11" style="656" customWidth="1"/>
    <col min="9480" max="9480" width="9.42578125" style="656" customWidth="1"/>
    <col min="9481" max="9481" width="10.42578125" style="656" customWidth="1"/>
    <col min="9482" max="9482" width="12.28515625" style="656" customWidth="1"/>
    <col min="9483" max="9484" width="9.5703125" style="656" customWidth="1"/>
    <col min="9485" max="9488" width="12" style="656" customWidth="1"/>
    <col min="9489" max="9489" width="12.5703125" style="656" customWidth="1"/>
    <col min="9490" max="9490" width="11" style="656" customWidth="1"/>
    <col min="9491" max="9491" width="10.85546875" style="656" customWidth="1"/>
    <col min="9492" max="9493" width="10.7109375" style="656" customWidth="1"/>
    <col min="9494" max="9494" width="9.140625" style="656"/>
    <col min="9495" max="9495" width="12.85546875" style="656" customWidth="1"/>
    <col min="9496" max="9496" width="23.42578125" style="656" customWidth="1"/>
    <col min="9497" max="9498" width="9.140625" style="656"/>
    <col min="9499" max="9499" width="10.5703125" style="656" bestFit="1" customWidth="1"/>
    <col min="9500" max="9500" width="11.28515625" style="656" customWidth="1"/>
    <col min="9501" max="9728" width="9.140625" style="656"/>
    <col min="9729" max="9729" width="88.85546875" style="656" customWidth="1"/>
    <col min="9730" max="9730" width="12.7109375" style="656" customWidth="1"/>
    <col min="9731" max="9731" width="12.85546875" style="656" customWidth="1"/>
    <col min="9732" max="9732" width="12.28515625" style="656" customWidth="1"/>
    <col min="9733" max="9733" width="10.28515625" style="656" customWidth="1"/>
    <col min="9734" max="9734" width="8.7109375" style="656" customWidth="1"/>
    <col min="9735" max="9735" width="11" style="656" customWidth="1"/>
    <col min="9736" max="9736" width="9.42578125" style="656" customWidth="1"/>
    <col min="9737" max="9737" width="10.42578125" style="656" customWidth="1"/>
    <col min="9738" max="9738" width="12.28515625" style="656" customWidth="1"/>
    <col min="9739" max="9740" width="9.5703125" style="656" customWidth="1"/>
    <col min="9741" max="9744" width="12" style="656" customWidth="1"/>
    <col min="9745" max="9745" width="12.5703125" style="656" customWidth="1"/>
    <col min="9746" max="9746" width="11" style="656" customWidth="1"/>
    <col min="9747" max="9747" width="10.85546875" style="656" customWidth="1"/>
    <col min="9748" max="9749" width="10.7109375" style="656" customWidth="1"/>
    <col min="9750" max="9750" width="9.140625" style="656"/>
    <col min="9751" max="9751" width="12.85546875" style="656" customWidth="1"/>
    <col min="9752" max="9752" width="23.42578125" style="656" customWidth="1"/>
    <col min="9753" max="9754" width="9.140625" style="656"/>
    <col min="9755" max="9755" width="10.5703125" style="656" bestFit="1" customWidth="1"/>
    <col min="9756" max="9756" width="11.28515625" style="656" customWidth="1"/>
    <col min="9757" max="9984" width="9.140625" style="656"/>
    <col min="9985" max="9985" width="88.85546875" style="656" customWidth="1"/>
    <col min="9986" max="9986" width="12.7109375" style="656" customWidth="1"/>
    <col min="9987" max="9987" width="12.85546875" style="656" customWidth="1"/>
    <col min="9988" max="9988" width="12.28515625" style="656" customWidth="1"/>
    <col min="9989" max="9989" width="10.28515625" style="656" customWidth="1"/>
    <col min="9990" max="9990" width="8.7109375" style="656" customWidth="1"/>
    <col min="9991" max="9991" width="11" style="656" customWidth="1"/>
    <col min="9992" max="9992" width="9.42578125" style="656" customWidth="1"/>
    <col min="9993" max="9993" width="10.42578125" style="656" customWidth="1"/>
    <col min="9994" max="9994" width="12.28515625" style="656" customWidth="1"/>
    <col min="9995" max="9996" width="9.5703125" style="656" customWidth="1"/>
    <col min="9997" max="10000" width="12" style="656" customWidth="1"/>
    <col min="10001" max="10001" width="12.5703125" style="656" customWidth="1"/>
    <col min="10002" max="10002" width="11" style="656" customWidth="1"/>
    <col min="10003" max="10003" width="10.85546875" style="656" customWidth="1"/>
    <col min="10004" max="10005" width="10.7109375" style="656" customWidth="1"/>
    <col min="10006" max="10006" width="9.140625" style="656"/>
    <col min="10007" max="10007" width="12.85546875" style="656" customWidth="1"/>
    <col min="10008" max="10008" width="23.42578125" style="656" customWidth="1"/>
    <col min="10009" max="10010" width="9.140625" style="656"/>
    <col min="10011" max="10011" width="10.5703125" style="656" bestFit="1" customWidth="1"/>
    <col min="10012" max="10012" width="11.28515625" style="656" customWidth="1"/>
    <col min="10013" max="10240" width="9.140625" style="656"/>
    <col min="10241" max="10241" width="88.85546875" style="656" customWidth="1"/>
    <col min="10242" max="10242" width="12.7109375" style="656" customWidth="1"/>
    <col min="10243" max="10243" width="12.85546875" style="656" customWidth="1"/>
    <col min="10244" max="10244" width="12.28515625" style="656" customWidth="1"/>
    <col min="10245" max="10245" width="10.28515625" style="656" customWidth="1"/>
    <col min="10246" max="10246" width="8.7109375" style="656" customWidth="1"/>
    <col min="10247" max="10247" width="11" style="656" customWidth="1"/>
    <col min="10248" max="10248" width="9.42578125" style="656" customWidth="1"/>
    <col min="10249" max="10249" width="10.42578125" style="656" customWidth="1"/>
    <col min="10250" max="10250" width="12.28515625" style="656" customWidth="1"/>
    <col min="10251" max="10252" width="9.5703125" style="656" customWidth="1"/>
    <col min="10253" max="10256" width="12" style="656" customWidth="1"/>
    <col min="10257" max="10257" width="12.5703125" style="656" customWidth="1"/>
    <col min="10258" max="10258" width="11" style="656" customWidth="1"/>
    <col min="10259" max="10259" width="10.85546875" style="656" customWidth="1"/>
    <col min="10260" max="10261" width="10.7109375" style="656" customWidth="1"/>
    <col min="10262" max="10262" width="9.140625" style="656"/>
    <col min="10263" max="10263" width="12.85546875" style="656" customWidth="1"/>
    <col min="10264" max="10264" width="23.42578125" style="656" customWidth="1"/>
    <col min="10265" max="10266" width="9.140625" style="656"/>
    <col min="10267" max="10267" width="10.5703125" style="656" bestFit="1" customWidth="1"/>
    <col min="10268" max="10268" width="11.28515625" style="656" customWidth="1"/>
    <col min="10269" max="10496" width="9.140625" style="656"/>
    <col min="10497" max="10497" width="88.85546875" style="656" customWidth="1"/>
    <col min="10498" max="10498" width="12.7109375" style="656" customWidth="1"/>
    <col min="10499" max="10499" width="12.85546875" style="656" customWidth="1"/>
    <col min="10500" max="10500" width="12.28515625" style="656" customWidth="1"/>
    <col min="10501" max="10501" width="10.28515625" style="656" customWidth="1"/>
    <col min="10502" max="10502" width="8.7109375" style="656" customWidth="1"/>
    <col min="10503" max="10503" width="11" style="656" customWidth="1"/>
    <col min="10504" max="10504" width="9.42578125" style="656" customWidth="1"/>
    <col min="10505" max="10505" width="10.42578125" style="656" customWidth="1"/>
    <col min="10506" max="10506" width="12.28515625" style="656" customWidth="1"/>
    <col min="10507" max="10508" width="9.5703125" style="656" customWidth="1"/>
    <col min="10509" max="10512" width="12" style="656" customWidth="1"/>
    <col min="10513" max="10513" width="12.5703125" style="656" customWidth="1"/>
    <col min="10514" max="10514" width="11" style="656" customWidth="1"/>
    <col min="10515" max="10515" width="10.85546875" style="656" customWidth="1"/>
    <col min="10516" max="10517" width="10.7109375" style="656" customWidth="1"/>
    <col min="10518" max="10518" width="9.140625" style="656"/>
    <col min="10519" max="10519" width="12.85546875" style="656" customWidth="1"/>
    <col min="10520" max="10520" width="23.42578125" style="656" customWidth="1"/>
    <col min="10521" max="10522" width="9.140625" style="656"/>
    <col min="10523" max="10523" width="10.5703125" style="656" bestFit="1" customWidth="1"/>
    <col min="10524" max="10524" width="11.28515625" style="656" customWidth="1"/>
    <col min="10525" max="10752" width="9.140625" style="656"/>
    <col min="10753" max="10753" width="88.85546875" style="656" customWidth="1"/>
    <col min="10754" max="10754" width="12.7109375" style="656" customWidth="1"/>
    <col min="10755" max="10755" width="12.85546875" style="656" customWidth="1"/>
    <col min="10756" max="10756" width="12.28515625" style="656" customWidth="1"/>
    <col min="10757" max="10757" width="10.28515625" style="656" customWidth="1"/>
    <col min="10758" max="10758" width="8.7109375" style="656" customWidth="1"/>
    <col min="10759" max="10759" width="11" style="656" customWidth="1"/>
    <col min="10760" max="10760" width="9.42578125" style="656" customWidth="1"/>
    <col min="10761" max="10761" width="10.42578125" style="656" customWidth="1"/>
    <col min="10762" max="10762" width="12.28515625" style="656" customWidth="1"/>
    <col min="10763" max="10764" width="9.5703125" style="656" customWidth="1"/>
    <col min="10765" max="10768" width="12" style="656" customWidth="1"/>
    <col min="10769" max="10769" width="12.5703125" style="656" customWidth="1"/>
    <col min="10770" max="10770" width="11" style="656" customWidth="1"/>
    <col min="10771" max="10771" width="10.85546875" style="656" customWidth="1"/>
    <col min="10772" max="10773" width="10.7109375" style="656" customWidth="1"/>
    <col min="10774" max="10774" width="9.140625" style="656"/>
    <col min="10775" max="10775" width="12.85546875" style="656" customWidth="1"/>
    <col min="10776" max="10776" width="23.42578125" style="656" customWidth="1"/>
    <col min="10777" max="10778" width="9.140625" style="656"/>
    <col min="10779" max="10779" width="10.5703125" style="656" bestFit="1" customWidth="1"/>
    <col min="10780" max="10780" width="11.28515625" style="656" customWidth="1"/>
    <col min="10781" max="11008" width="9.140625" style="656"/>
    <col min="11009" max="11009" width="88.85546875" style="656" customWidth="1"/>
    <col min="11010" max="11010" width="12.7109375" style="656" customWidth="1"/>
    <col min="11011" max="11011" width="12.85546875" style="656" customWidth="1"/>
    <col min="11012" max="11012" width="12.28515625" style="656" customWidth="1"/>
    <col min="11013" max="11013" width="10.28515625" style="656" customWidth="1"/>
    <col min="11014" max="11014" width="8.7109375" style="656" customWidth="1"/>
    <col min="11015" max="11015" width="11" style="656" customWidth="1"/>
    <col min="11016" max="11016" width="9.42578125" style="656" customWidth="1"/>
    <col min="11017" max="11017" width="10.42578125" style="656" customWidth="1"/>
    <col min="11018" max="11018" width="12.28515625" style="656" customWidth="1"/>
    <col min="11019" max="11020" width="9.5703125" style="656" customWidth="1"/>
    <col min="11021" max="11024" width="12" style="656" customWidth="1"/>
    <col min="11025" max="11025" width="12.5703125" style="656" customWidth="1"/>
    <col min="11026" max="11026" width="11" style="656" customWidth="1"/>
    <col min="11027" max="11027" width="10.85546875" style="656" customWidth="1"/>
    <col min="11028" max="11029" width="10.7109375" style="656" customWidth="1"/>
    <col min="11030" max="11030" width="9.140625" style="656"/>
    <col min="11031" max="11031" width="12.85546875" style="656" customWidth="1"/>
    <col min="11032" max="11032" width="23.42578125" style="656" customWidth="1"/>
    <col min="11033" max="11034" width="9.140625" style="656"/>
    <col min="11035" max="11035" width="10.5703125" style="656" bestFit="1" customWidth="1"/>
    <col min="11036" max="11036" width="11.28515625" style="656" customWidth="1"/>
    <col min="11037" max="11264" width="9.140625" style="656"/>
    <col min="11265" max="11265" width="88.85546875" style="656" customWidth="1"/>
    <col min="11266" max="11266" width="12.7109375" style="656" customWidth="1"/>
    <col min="11267" max="11267" width="12.85546875" style="656" customWidth="1"/>
    <col min="11268" max="11268" width="12.28515625" style="656" customWidth="1"/>
    <col min="11269" max="11269" width="10.28515625" style="656" customWidth="1"/>
    <col min="11270" max="11270" width="8.7109375" style="656" customWidth="1"/>
    <col min="11271" max="11271" width="11" style="656" customWidth="1"/>
    <col min="11272" max="11272" width="9.42578125" style="656" customWidth="1"/>
    <col min="11273" max="11273" width="10.42578125" style="656" customWidth="1"/>
    <col min="11274" max="11274" width="12.28515625" style="656" customWidth="1"/>
    <col min="11275" max="11276" width="9.5703125" style="656" customWidth="1"/>
    <col min="11277" max="11280" width="12" style="656" customWidth="1"/>
    <col min="11281" max="11281" width="12.5703125" style="656" customWidth="1"/>
    <col min="11282" max="11282" width="11" style="656" customWidth="1"/>
    <col min="11283" max="11283" width="10.85546875" style="656" customWidth="1"/>
    <col min="11284" max="11285" width="10.7109375" style="656" customWidth="1"/>
    <col min="11286" max="11286" width="9.140625" style="656"/>
    <col min="11287" max="11287" width="12.85546875" style="656" customWidth="1"/>
    <col min="11288" max="11288" width="23.42578125" style="656" customWidth="1"/>
    <col min="11289" max="11290" width="9.140625" style="656"/>
    <col min="11291" max="11291" width="10.5703125" style="656" bestFit="1" customWidth="1"/>
    <col min="11292" max="11292" width="11.28515625" style="656" customWidth="1"/>
    <col min="11293" max="11520" width="9.140625" style="656"/>
    <col min="11521" max="11521" width="88.85546875" style="656" customWidth="1"/>
    <col min="11522" max="11522" width="12.7109375" style="656" customWidth="1"/>
    <col min="11523" max="11523" width="12.85546875" style="656" customWidth="1"/>
    <col min="11524" max="11524" width="12.28515625" style="656" customWidth="1"/>
    <col min="11525" max="11525" width="10.28515625" style="656" customWidth="1"/>
    <col min="11526" max="11526" width="8.7109375" style="656" customWidth="1"/>
    <col min="11527" max="11527" width="11" style="656" customWidth="1"/>
    <col min="11528" max="11528" width="9.42578125" style="656" customWidth="1"/>
    <col min="11529" max="11529" width="10.42578125" style="656" customWidth="1"/>
    <col min="11530" max="11530" width="12.28515625" style="656" customWidth="1"/>
    <col min="11531" max="11532" width="9.5703125" style="656" customWidth="1"/>
    <col min="11533" max="11536" width="12" style="656" customWidth="1"/>
    <col min="11537" max="11537" width="12.5703125" style="656" customWidth="1"/>
    <col min="11538" max="11538" width="11" style="656" customWidth="1"/>
    <col min="11539" max="11539" width="10.85546875" style="656" customWidth="1"/>
    <col min="11540" max="11541" width="10.7109375" style="656" customWidth="1"/>
    <col min="11542" max="11542" width="9.140625" style="656"/>
    <col min="11543" max="11543" width="12.85546875" style="656" customWidth="1"/>
    <col min="11544" max="11544" width="23.42578125" style="656" customWidth="1"/>
    <col min="11545" max="11546" width="9.140625" style="656"/>
    <col min="11547" max="11547" width="10.5703125" style="656" bestFit="1" customWidth="1"/>
    <col min="11548" max="11548" width="11.28515625" style="656" customWidth="1"/>
    <col min="11549" max="11776" width="9.140625" style="656"/>
    <col min="11777" max="11777" width="88.85546875" style="656" customWidth="1"/>
    <col min="11778" max="11778" width="12.7109375" style="656" customWidth="1"/>
    <col min="11779" max="11779" width="12.85546875" style="656" customWidth="1"/>
    <col min="11780" max="11780" width="12.28515625" style="656" customWidth="1"/>
    <col min="11781" max="11781" width="10.28515625" style="656" customWidth="1"/>
    <col min="11782" max="11782" width="8.7109375" style="656" customWidth="1"/>
    <col min="11783" max="11783" width="11" style="656" customWidth="1"/>
    <col min="11784" max="11784" width="9.42578125" style="656" customWidth="1"/>
    <col min="11785" max="11785" width="10.42578125" style="656" customWidth="1"/>
    <col min="11786" max="11786" width="12.28515625" style="656" customWidth="1"/>
    <col min="11787" max="11788" width="9.5703125" style="656" customWidth="1"/>
    <col min="11789" max="11792" width="12" style="656" customWidth="1"/>
    <col min="11793" max="11793" width="12.5703125" style="656" customWidth="1"/>
    <col min="11794" max="11794" width="11" style="656" customWidth="1"/>
    <col min="11795" max="11795" width="10.85546875" style="656" customWidth="1"/>
    <col min="11796" max="11797" width="10.7109375" style="656" customWidth="1"/>
    <col min="11798" max="11798" width="9.140625" style="656"/>
    <col min="11799" max="11799" width="12.85546875" style="656" customWidth="1"/>
    <col min="11800" max="11800" width="23.42578125" style="656" customWidth="1"/>
    <col min="11801" max="11802" width="9.140625" style="656"/>
    <col min="11803" max="11803" width="10.5703125" style="656" bestFit="1" customWidth="1"/>
    <col min="11804" max="11804" width="11.28515625" style="656" customWidth="1"/>
    <col min="11805" max="12032" width="9.140625" style="656"/>
    <col min="12033" max="12033" width="88.85546875" style="656" customWidth="1"/>
    <col min="12034" max="12034" width="12.7109375" style="656" customWidth="1"/>
    <col min="12035" max="12035" width="12.85546875" style="656" customWidth="1"/>
    <col min="12036" max="12036" width="12.28515625" style="656" customWidth="1"/>
    <col min="12037" max="12037" width="10.28515625" style="656" customWidth="1"/>
    <col min="12038" max="12038" width="8.7109375" style="656" customWidth="1"/>
    <col min="12039" max="12039" width="11" style="656" customWidth="1"/>
    <col min="12040" max="12040" width="9.42578125" style="656" customWidth="1"/>
    <col min="12041" max="12041" width="10.42578125" style="656" customWidth="1"/>
    <col min="12042" max="12042" width="12.28515625" style="656" customWidth="1"/>
    <col min="12043" max="12044" width="9.5703125" style="656" customWidth="1"/>
    <col min="12045" max="12048" width="12" style="656" customWidth="1"/>
    <col min="12049" max="12049" width="12.5703125" style="656" customWidth="1"/>
    <col min="12050" max="12050" width="11" style="656" customWidth="1"/>
    <col min="12051" max="12051" width="10.85546875" style="656" customWidth="1"/>
    <col min="12052" max="12053" width="10.7109375" style="656" customWidth="1"/>
    <col min="12054" max="12054" width="9.140625" style="656"/>
    <col min="12055" max="12055" width="12.85546875" style="656" customWidth="1"/>
    <col min="12056" max="12056" width="23.42578125" style="656" customWidth="1"/>
    <col min="12057" max="12058" width="9.140625" style="656"/>
    <col min="12059" max="12059" width="10.5703125" style="656" bestFit="1" customWidth="1"/>
    <col min="12060" max="12060" width="11.28515625" style="656" customWidth="1"/>
    <col min="12061" max="12288" width="9.140625" style="656"/>
    <col min="12289" max="12289" width="88.85546875" style="656" customWidth="1"/>
    <col min="12290" max="12290" width="12.7109375" style="656" customWidth="1"/>
    <col min="12291" max="12291" width="12.85546875" style="656" customWidth="1"/>
    <col min="12292" max="12292" width="12.28515625" style="656" customWidth="1"/>
    <col min="12293" max="12293" width="10.28515625" style="656" customWidth="1"/>
    <col min="12294" max="12294" width="8.7109375" style="656" customWidth="1"/>
    <col min="12295" max="12295" width="11" style="656" customWidth="1"/>
    <col min="12296" max="12296" width="9.42578125" style="656" customWidth="1"/>
    <col min="12297" max="12297" width="10.42578125" style="656" customWidth="1"/>
    <col min="12298" max="12298" width="12.28515625" style="656" customWidth="1"/>
    <col min="12299" max="12300" width="9.5703125" style="656" customWidth="1"/>
    <col min="12301" max="12304" width="12" style="656" customWidth="1"/>
    <col min="12305" max="12305" width="12.5703125" style="656" customWidth="1"/>
    <col min="12306" max="12306" width="11" style="656" customWidth="1"/>
    <col min="12307" max="12307" width="10.85546875" style="656" customWidth="1"/>
    <col min="12308" max="12309" width="10.7109375" style="656" customWidth="1"/>
    <col min="12310" max="12310" width="9.140625" style="656"/>
    <col min="12311" max="12311" width="12.85546875" style="656" customWidth="1"/>
    <col min="12312" max="12312" width="23.42578125" style="656" customWidth="1"/>
    <col min="12313" max="12314" width="9.140625" style="656"/>
    <col min="12315" max="12315" width="10.5703125" style="656" bestFit="1" customWidth="1"/>
    <col min="12316" max="12316" width="11.28515625" style="656" customWidth="1"/>
    <col min="12317" max="12544" width="9.140625" style="656"/>
    <col min="12545" max="12545" width="88.85546875" style="656" customWidth="1"/>
    <col min="12546" max="12546" width="12.7109375" style="656" customWidth="1"/>
    <col min="12547" max="12547" width="12.85546875" style="656" customWidth="1"/>
    <col min="12548" max="12548" width="12.28515625" style="656" customWidth="1"/>
    <col min="12549" max="12549" width="10.28515625" style="656" customWidth="1"/>
    <col min="12550" max="12550" width="8.7109375" style="656" customWidth="1"/>
    <col min="12551" max="12551" width="11" style="656" customWidth="1"/>
    <col min="12552" max="12552" width="9.42578125" style="656" customWidth="1"/>
    <col min="12553" max="12553" width="10.42578125" style="656" customWidth="1"/>
    <col min="12554" max="12554" width="12.28515625" style="656" customWidth="1"/>
    <col min="12555" max="12556" width="9.5703125" style="656" customWidth="1"/>
    <col min="12557" max="12560" width="12" style="656" customWidth="1"/>
    <col min="12561" max="12561" width="12.5703125" style="656" customWidth="1"/>
    <col min="12562" max="12562" width="11" style="656" customWidth="1"/>
    <col min="12563" max="12563" width="10.85546875" style="656" customWidth="1"/>
    <col min="12564" max="12565" width="10.7109375" style="656" customWidth="1"/>
    <col min="12566" max="12566" width="9.140625" style="656"/>
    <col min="12567" max="12567" width="12.85546875" style="656" customWidth="1"/>
    <col min="12568" max="12568" width="23.42578125" style="656" customWidth="1"/>
    <col min="12569" max="12570" width="9.140625" style="656"/>
    <col min="12571" max="12571" width="10.5703125" style="656" bestFit="1" customWidth="1"/>
    <col min="12572" max="12572" width="11.28515625" style="656" customWidth="1"/>
    <col min="12573" max="12800" width="9.140625" style="656"/>
    <col min="12801" max="12801" width="88.85546875" style="656" customWidth="1"/>
    <col min="12802" max="12802" width="12.7109375" style="656" customWidth="1"/>
    <col min="12803" max="12803" width="12.85546875" style="656" customWidth="1"/>
    <col min="12804" max="12804" width="12.28515625" style="656" customWidth="1"/>
    <col min="12805" max="12805" width="10.28515625" style="656" customWidth="1"/>
    <col min="12806" max="12806" width="8.7109375" style="656" customWidth="1"/>
    <col min="12807" max="12807" width="11" style="656" customWidth="1"/>
    <col min="12808" max="12808" width="9.42578125" style="656" customWidth="1"/>
    <col min="12809" max="12809" width="10.42578125" style="656" customWidth="1"/>
    <col min="12810" max="12810" width="12.28515625" style="656" customWidth="1"/>
    <col min="12811" max="12812" width="9.5703125" style="656" customWidth="1"/>
    <col min="12813" max="12816" width="12" style="656" customWidth="1"/>
    <col min="12817" max="12817" width="12.5703125" style="656" customWidth="1"/>
    <col min="12818" max="12818" width="11" style="656" customWidth="1"/>
    <col min="12819" max="12819" width="10.85546875" style="656" customWidth="1"/>
    <col min="12820" max="12821" width="10.7109375" style="656" customWidth="1"/>
    <col min="12822" max="12822" width="9.140625" style="656"/>
    <col min="12823" max="12823" width="12.85546875" style="656" customWidth="1"/>
    <col min="12824" max="12824" width="23.42578125" style="656" customWidth="1"/>
    <col min="12825" max="12826" width="9.140625" style="656"/>
    <col min="12827" max="12827" width="10.5703125" style="656" bestFit="1" customWidth="1"/>
    <col min="12828" max="12828" width="11.28515625" style="656" customWidth="1"/>
    <col min="12829" max="13056" width="9.140625" style="656"/>
    <col min="13057" max="13057" width="88.85546875" style="656" customWidth="1"/>
    <col min="13058" max="13058" width="12.7109375" style="656" customWidth="1"/>
    <col min="13059" max="13059" width="12.85546875" style="656" customWidth="1"/>
    <col min="13060" max="13060" width="12.28515625" style="656" customWidth="1"/>
    <col min="13061" max="13061" width="10.28515625" style="656" customWidth="1"/>
    <col min="13062" max="13062" width="8.7109375" style="656" customWidth="1"/>
    <col min="13063" max="13063" width="11" style="656" customWidth="1"/>
    <col min="13064" max="13064" width="9.42578125" style="656" customWidth="1"/>
    <col min="13065" max="13065" width="10.42578125" style="656" customWidth="1"/>
    <col min="13066" max="13066" width="12.28515625" style="656" customWidth="1"/>
    <col min="13067" max="13068" width="9.5703125" style="656" customWidth="1"/>
    <col min="13069" max="13072" width="12" style="656" customWidth="1"/>
    <col min="13073" max="13073" width="12.5703125" style="656" customWidth="1"/>
    <col min="13074" max="13074" width="11" style="656" customWidth="1"/>
    <col min="13075" max="13075" width="10.85546875" style="656" customWidth="1"/>
    <col min="13076" max="13077" width="10.7109375" style="656" customWidth="1"/>
    <col min="13078" max="13078" width="9.140625" style="656"/>
    <col min="13079" max="13079" width="12.85546875" style="656" customWidth="1"/>
    <col min="13080" max="13080" width="23.42578125" style="656" customWidth="1"/>
    <col min="13081" max="13082" width="9.140625" style="656"/>
    <col min="13083" max="13083" width="10.5703125" style="656" bestFit="1" customWidth="1"/>
    <col min="13084" max="13084" width="11.28515625" style="656" customWidth="1"/>
    <col min="13085" max="13312" width="9.140625" style="656"/>
    <col min="13313" max="13313" width="88.85546875" style="656" customWidth="1"/>
    <col min="13314" max="13314" width="12.7109375" style="656" customWidth="1"/>
    <col min="13315" max="13315" width="12.85546875" style="656" customWidth="1"/>
    <col min="13316" max="13316" width="12.28515625" style="656" customWidth="1"/>
    <col min="13317" max="13317" width="10.28515625" style="656" customWidth="1"/>
    <col min="13318" max="13318" width="8.7109375" style="656" customWidth="1"/>
    <col min="13319" max="13319" width="11" style="656" customWidth="1"/>
    <col min="13320" max="13320" width="9.42578125" style="656" customWidth="1"/>
    <col min="13321" max="13321" width="10.42578125" style="656" customWidth="1"/>
    <col min="13322" max="13322" width="12.28515625" style="656" customWidth="1"/>
    <col min="13323" max="13324" width="9.5703125" style="656" customWidth="1"/>
    <col min="13325" max="13328" width="12" style="656" customWidth="1"/>
    <col min="13329" max="13329" width="12.5703125" style="656" customWidth="1"/>
    <col min="13330" max="13330" width="11" style="656" customWidth="1"/>
    <col min="13331" max="13331" width="10.85546875" style="656" customWidth="1"/>
    <col min="13332" max="13333" width="10.7109375" style="656" customWidth="1"/>
    <col min="13334" max="13334" width="9.140625" style="656"/>
    <col min="13335" max="13335" width="12.85546875" style="656" customWidth="1"/>
    <col min="13336" max="13336" width="23.42578125" style="656" customWidth="1"/>
    <col min="13337" max="13338" width="9.140625" style="656"/>
    <col min="13339" max="13339" width="10.5703125" style="656" bestFit="1" customWidth="1"/>
    <col min="13340" max="13340" width="11.28515625" style="656" customWidth="1"/>
    <col min="13341" max="13568" width="9.140625" style="656"/>
    <col min="13569" max="13569" width="88.85546875" style="656" customWidth="1"/>
    <col min="13570" max="13570" width="12.7109375" style="656" customWidth="1"/>
    <col min="13571" max="13571" width="12.85546875" style="656" customWidth="1"/>
    <col min="13572" max="13572" width="12.28515625" style="656" customWidth="1"/>
    <col min="13573" max="13573" width="10.28515625" style="656" customWidth="1"/>
    <col min="13574" max="13574" width="8.7109375" style="656" customWidth="1"/>
    <col min="13575" max="13575" width="11" style="656" customWidth="1"/>
    <col min="13576" max="13576" width="9.42578125" style="656" customWidth="1"/>
    <col min="13577" max="13577" width="10.42578125" style="656" customWidth="1"/>
    <col min="13578" max="13578" width="12.28515625" style="656" customWidth="1"/>
    <col min="13579" max="13580" width="9.5703125" style="656" customWidth="1"/>
    <col min="13581" max="13584" width="12" style="656" customWidth="1"/>
    <col min="13585" max="13585" width="12.5703125" style="656" customWidth="1"/>
    <col min="13586" max="13586" width="11" style="656" customWidth="1"/>
    <col min="13587" max="13587" width="10.85546875" style="656" customWidth="1"/>
    <col min="13588" max="13589" width="10.7109375" style="656" customWidth="1"/>
    <col min="13590" max="13590" width="9.140625" style="656"/>
    <col min="13591" max="13591" width="12.85546875" style="656" customWidth="1"/>
    <col min="13592" max="13592" width="23.42578125" style="656" customWidth="1"/>
    <col min="13593" max="13594" width="9.140625" style="656"/>
    <col min="13595" max="13595" width="10.5703125" style="656" bestFit="1" customWidth="1"/>
    <col min="13596" max="13596" width="11.28515625" style="656" customWidth="1"/>
    <col min="13597" max="13824" width="9.140625" style="656"/>
    <col min="13825" max="13825" width="88.85546875" style="656" customWidth="1"/>
    <col min="13826" max="13826" width="12.7109375" style="656" customWidth="1"/>
    <col min="13827" max="13827" width="12.85546875" style="656" customWidth="1"/>
    <col min="13828" max="13828" width="12.28515625" style="656" customWidth="1"/>
    <col min="13829" max="13829" width="10.28515625" style="656" customWidth="1"/>
    <col min="13830" max="13830" width="8.7109375" style="656" customWidth="1"/>
    <col min="13831" max="13831" width="11" style="656" customWidth="1"/>
    <col min="13832" max="13832" width="9.42578125" style="656" customWidth="1"/>
    <col min="13833" max="13833" width="10.42578125" style="656" customWidth="1"/>
    <col min="13834" max="13834" width="12.28515625" style="656" customWidth="1"/>
    <col min="13835" max="13836" width="9.5703125" style="656" customWidth="1"/>
    <col min="13837" max="13840" width="12" style="656" customWidth="1"/>
    <col min="13841" max="13841" width="12.5703125" style="656" customWidth="1"/>
    <col min="13842" max="13842" width="11" style="656" customWidth="1"/>
    <col min="13843" max="13843" width="10.85546875" style="656" customWidth="1"/>
    <col min="13844" max="13845" width="10.7109375" style="656" customWidth="1"/>
    <col min="13846" max="13846" width="9.140625" style="656"/>
    <col min="13847" max="13847" width="12.85546875" style="656" customWidth="1"/>
    <col min="13848" max="13848" width="23.42578125" style="656" customWidth="1"/>
    <col min="13849" max="13850" width="9.140625" style="656"/>
    <col min="13851" max="13851" width="10.5703125" style="656" bestFit="1" customWidth="1"/>
    <col min="13852" max="13852" width="11.28515625" style="656" customWidth="1"/>
    <col min="13853" max="14080" width="9.140625" style="656"/>
    <col min="14081" max="14081" width="88.85546875" style="656" customWidth="1"/>
    <col min="14082" max="14082" width="12.7109375" style="656" customWidth="1"/>
    <col min="14083" max="14083" width="12.85546875" style="656" customWidth="1"/>
    <col min="14084" max="14084" width="12.28515625" style="656" customWidth="1"/>
    <col min="14085" max="14085" width="10.28515625" style="656" customWidth="1"/>
    <col min="14086" max="14086" width="8.7109375" style="656" customWidth="1"/>
    <col min="14087" max="14087" width="11" style="656" customWidth="1"/>
    <col min="14088" max="14088" width="9.42578125" style="656" customWidth="1"/>
    <col min="14089" max="14089" width="10.42578125" style="656" customWidth="1"/>
    <col min="14090" max="14090" width="12.28515625" style="656" customWidth="1"/>
    <col min="14091" max="14092" width="9.5703125" style="656" customWidth="1"/>
    <col min="14093" max="14096" width="12" style="656" customWidth="1"/>
    <col min="14097" max="14097" width="12.5703125" style="656" customWidth="1"/>
    <col min="14098" max="14098" width="11" style="656" customWidth="1"/>
    <col min="14099" max="14099" width="10.85546875" style="656" customWidth="1"/>
    <col min="14100" max="14101" width="10.7109375" style="656" customWidth="1"/>
    <col min="14102" max="14102" width="9.140625" style="656"/>
    <col min="14103" max="14103" width="12.85546875" style="656" customWidth="1"/>
    <col min="14104" max="14104" width="23.42578125" style="656" customWidth="1"/>
    <col min="14105" max="14106" width="9.140625" style="656"/>
    <col min="14107" max="14107" width="10.5703125" style="656" bestFit="1" customWidth="1"/>
    <col min="14108" max="14108" width="11.28515625" style="656" customWidth="1"/>
    <col min="14109" max="14336" width="9.140625" style="656"/>
    <col min="14337" max="14337" width="88.85546875" style="656" customWidth="1"/>
    <col min="14338" max="14338" width="12.7109375" style="656" customWidth="1"/>
    <col min="14339" max="14339" width="12.85546875" style="656" customWidth="1"/>
    <col min="14340" max="14340" width="12.28515625" style="656" customWidth="1"/>
    <col min="14341" max="14341" width="10.28515625" style="656" customWidth="1"/>
    <col min="14342" max="14342" width="8.7109375" style="656" customWidth="1"/>
    <col min="14343" max="14343" width="11" style="656" customWidth="1"/>
    <col min="14344" max="14344" width="9.42578125" style="656" customWidth="1"/>
    <col min="14345" max="14345" width="10.42578125" style="656" customWidth="1"/>
    <col min="14346" max="14346" width="12.28515625" style="656" customWidth="1"/>
    <col min="14347" max="14348" width="9.5703125" style="656" customWidth="1"/>
    <col min="14349" max="14352" width="12" style="656" customWidth="1"/>
    <col min="14353" max="14353" width="12.5703125" style="656" customWidth="1"/>
    <col min="14354" max="14354" width="11" style="656" customWidth="1"/>
    <col min="14355" max="14355" width="10.85546875" style="656" customWidth="1"/>
    <col min="14356" max="14357" width="10.7109375" style="656" customWidth="1"/>
    <col min="14358" max="14358" width="9.140625" style="656"/>
    <col min="14359" max="14359" width="12.85546875" style="656" customWidth="1"/>
    <col min="14360" max="14360" width="23.42578125" style="656" customWidth="1"/>
    <col min="14361" max="14362" width="9.140625" style="656"/>
    <col min="14363" max="14363" width="10.5703125" style="656" bestFit="1" customWidth="1"/>
    <col min="14364" max="14364" width="11.28515625" style="656" customWidth="1"/>
    <col min="14365" max="14592" width="9.140625" style="656"/>
    <col min="14593" max="14593" width="88.85546875" style="656" customWidth="1"/>
    <col min="14594" max="14594" width="12.7109375" style="656" customWidth="1"/>
    <col min="14595" max="14595" width="12.85546875" style="656" customWidth="1"/>
    <col min="14596" max="14596" width="12.28515625" style="656" customWidth="1"/>
    <col min="14597" max="14597" width="10.28515625" style="656" customWidth="1"/>
    <col min="14598" max="14598" width="8.7109375" style="656" customWidth="1"/>
    <col min="14599" max="14599" width="11" style="656" customWidth="1"/>
    <col min="14600" max="14600" width="9.42578125" style="656" customWidth="1"/>
    <col min="14601" max="14601" width="10.42578125" style="656" customWidth="1"/>
    <col min="14602" max="14602" width="12.28515625" style="656" customWidth="1"/>
    <col min="14603" max="14604" width="9.5703125" style="656" customWidth="1"/>
    <col min="14605" max="14608" width="12" style="656" customWidth="1"/>
    <col min="14609" max="14609" width="12.5703125" style="656" customWidth="1"/>
    <col min="14610" max="14610" width="11" style="656" customWidth="1"/>
    <col min="14611" max="14611" width="10.85546875" style="656" customWidth="1"/>
    <col min="14612" max="14613" width="10.7109375" style="656" customWidth="1"/>
    <col min="14614" max="14614" width="9.140625" style="656"/>
    <col min="14615" max="14615" width="12.85546875" style="656" customWidth="1"/>
    <col min="14616" max="14616" width="23.42578125" style="656" customWidth="1"/>
    <col min="14617" max="14618" width="9.140625" style="656"/>
    <col min="14619" max="14619" width="10.5703125" style="656" bestFit="1" customWidth="1"/>
    <col min="14620" max="14620" width="11.28515625" style="656" customWidth="1"/>
    <col min="14621" max="14848" width="9.140625" style="656"/>
    <col min="14849" max="14849" width="88.85546875" style="656" customWidth="1"/>
    <col min="14850" max="14850" width="12.7109375" style="656" customWidth="1"/>
    <col min="14851" max="14851" width="12.85546875" style="656" customWidth="1"/>
    <col min="14852" max="14852" width="12.28515625" style="656" customWidth="1"/>
    <col min="14853" max="14853" width="10.28515625" style="656" customWidth="1"/>
    <col min="14854" max="14854" width="8.7109375" style="656" customWidth="1"/>
    <col min="14855" max="14855" width="11" style="656" customWidth="1"/>
    <col min="14856" max="14856" width="9.42578125" style="656" customWidth="1"/>
    <col min="14857" max="14857" width="10.42578125" style="656" customWidth="1"/>
    <col min="14858" max="14858" width="12.28515625" style="656" customWidth="1"/>
    <col min="14859" max="14860" width="9.5703125" style="656" customWidth="1"/>
    <col min="14861" max="14864" width="12" style="656" customWidth="1"/>
    <col min="14865" max="14865" width="12.5703125" style="656" customWidth="1"/>
    <col min="14866" max="14866" width="11" style="656" customWidth="1"/>
    <col min="14867" max="14867" width="10.85546875" style="656" customWidth="1"/>
    <col min="14868" max="14869" width="10.7109375" style="656" customWidth="1"/>
    <col min="14870" max="14870" width="9.140625" style="656"/>
    <col min="14871" max="14871" width="12.85546875" style="656" customWidth="1"/>
    <col min="14872" max="14872" width="23.42578125" style="656" customWidth="1"/>
    <col min="14873" max="14874" width="9.140625" style="656"/>
    <col min="14875" max="14875" width="10.5703125" style="656" bestFit="1" customWidth="1"/>
    <col min="14876" max="14876" width="11.28515625" style="656" customWidth="1"/>
    <col min="14877" max="15104" width="9.140625" style="656"/>
    <col min="15105" max="15105" width="88.85546875" style="656" customWidth="1"/>
    <col min="15106" max="15106" width="12.7109375" style="656" customWidth="1"/>
    <col min="15107" max="15107" width="12.85546875" style="656" customWidth="1"/>
    <col min="15108" max="15108" width="12.28515625" style="656" customWidth="1"/>
    <col min="15109" max="15109" width="10.28515625" style="656" customWidth="1"/>
    <col min="15110" max="15110" width="8.7109375" style="656" customWidth="1"/>
    <col min="15111" max="15111" width="11" style="656" customWidth="1"/>
    <col min="15112" max="15112" width="9.42578125" style="656" customWidth="1"/>
    <col min="15113" max="15113" width="10.42578125" style="656" customWidth="1"/>
    <col min="15114" max="15114" width="12.28515625" style="656" customWidth="1"/>
    <col min="15115" max="15116" width="9.5703125" style="656" customWidth="1"/>
    <col min="15117" max="15120" width="12" style="656" customWidth="1"/>
    <col min="15121" max="15121" width="12.5703125" style="656" customWidth="1"/>
    <col min="15122" max="15122" width="11" style="656" customWidth="1"/>
    <col min="15123" max="15123" width="10.85546875" style="656" customWidth="1"/>
    <col min="15124" max="15125" width="10.7109375" style="656" customWidth="1"/>
    <col min="15126" max="15126" width="9.140625" style="656"/>
    <col min="15127" max="15127" width="12.85546875" style="656" customWidth="1"/>
    <col min="15128" max="15128" width="23.42578125" style="656" customWidth="1"/>
    <col min="15129" max="15130" width="9.140625" style="656"/>
    <col min="15131" max="15131" width="10.5703125" style="656" bestFit="1" customWidth="1"/>
    <col min="15132" max="15132" width="11.28515625" style="656" customWidth="1"/>
    <col min="15133" max="15360" width="9.140625" style="656"/>
    <col min="15361" max="15361" width="88.85546875" style="656" customWidth="1"/>
    <col min="15362" max="15362" width="12.7109375" style="656" customWidth="1"/>
    <col min="15363" max="15363" width="12.85546875" style="656" customWidth="1"/>
    <col min="15364" max="15364" width="12.28515625" style="656" customWidth="1"/>
    <col min="15365" max="15365" width="10.28515625" style="656" customWidth="1"/>
    <col min="15366" max="15366" width="8.7109375" style="656" customWidth="1"/>
    <col min="15367" max="15367" width="11" style="656" customWidth="1"/>
    <col min="15368" max="15368" width="9.42578125" style="656" customWidth="1"/>
    <col min="15369" max="15369" width="10.42578125" style="656" customWidth="1"/>
    <col min="15370" max="15370" width="12.28515625" style="656" customWidth="1"/>
    <col min="15371" max="15372" width="9.5703125" style="656" customWidth="1"/>
    <col min="15373" max="15376" width="12" style="656" customWidth="1"/>
    <col min="15377" max="15377" width="12.5703125" style="656" customWidth="1"/>
    <col min="15378" max="15378" width="11" style="656" customWidth="1"/>
    <col min="15379" max="15379" width="10.85546875" style="656" customWidth="1"/>
    <col min="15380" max="15381" width="10.7109375" style="656" customWidth="1"/>
    <col min="15382" max="15382" width="9.140625" style="656"/>
    <col min="15383" max="15383" width="12.85546875" style="656" customWidth="1"/>
    <col min="15384" max="15384" width="23.42578125" style="656" customWidth="1"/>
    <col min="15385" max="15386" width="9.140625" style="656"/>
    <col min="15387" max="15387" width="10.5703125" style="656" bestFit="1" customWidth="1"/>
    <col min="15388" max="15388" width="11.28515625" style="656" customWidth="1"/>
    <col min="15389" max="15616" width="9.140625" style="656"/>
    <col min="15617" max="15617" width="88.85546875" style="656" customWidth="1"/>
    <col min="15618" max="15618" width="12.7109375" style="656" customWidth="1"/>
    <col min="15619" max="15619" width="12.85546875" style="656" customWidth="1"/>
    <col min="15620" max="15620" width="12.28515625" style="656" customWidth="1"/>
    <col min="15621" max="15621" width="10.28515625" style="656" customWidth="1"/>
    <col min="15622" max="15622" width="8.7109375" style="656" customWidth="1"/>
    <col min="15623" max="15623" width="11" style="656" customWidth="1"/>
    <col min="15624" max="15624" width="9.42578125" style="656" customWidth="1"/>
    <col min="15625" max="15625" width="10.42578125" style="656" customWidth="1"/>
    <col min="15626" max="15626" width="12.28515625" style="656" customWidth="1"/>
    <col min="15627" max="15628" width="9.5703125" style="656" customWidth="1"/>
    <col min="15629" max="15632" width="12" style="656" customWidth="1"/>
    <col min="15633" max="15633" width="12.5703125" style="656" customWidth="1"/>
    <col min="15634" max="15634" width="11" style="656" customWidth="1"/>
    <col min="15635" max="15635" width="10.85546875" style="656" customWidth="1"/>
    <col min="15636" max="15637" width="10.7109375" style="656" customWidth="1"/>
    <col min="15638" max="15638" width="9.140625" style="656"/>
    <col min="15639" max="15639" width="12.85546875" style="656" customWidth="1"/>
    <col min="15640" max="15640" width="23.42578125" style="656" customWidth="1"/>
    <col min="15641" max="15642" width="9.140625" style="656"/>
    <col min="15643" max="15643" width="10.5703125" style="656" bestFit="1" customWidth="1"/>
    <col min="15644" max="15644" width="11.28515625" style="656" customWidth="1"/>
    <col min="15645" max="15872" width="9.140625" style="656"/>
    <col min="15873" max="15873" width="88.85546875" style="656" customWidth="1"/>
    <col min="15874" max="15874" width="12.7109375" style="656" customWidth="1"/>
    <col min="15875" max="15875" width="12.85546875" style="656" customWidth="1"/>
    <col min="15876" max="15876" width="12.28515625" style="656" customWidth="1"/>
    <col min="15877" max="15877" width="10.28515625" style="656" customWidth="1"/>
    <col min="15878" max="15878" width="8.7109375" style="656" customWidth="1"/>
    <col min="15879" max="15879" width="11" style="656" customWidth="1"/>
    <col min="15880" max="15880" width="9.42578125" style="656" customWidth="1"/>
    <col min="15881" max="15881" width="10.42578125" style="656" customWidth="1"/>
    <col min="15882" max="15882" width="12.28515625" style="656" customWidth="1"/>
    <col min="15883" max="15884" width="9.5703125" style="656" customWidth="1"/>
    <col min="15885" max="15888" width="12" style="656" customWidth="1"/>
    <col min="15889" max="15889" width="12.5703125" style="656" customWidth="1"/>
    <col min="15890" max="15890" width="11" style="656" customWidth="1"/>
    <col min="15891" max="15891" width="10.85546875" style="656" customWidth="1"/>
    <col min="15892" max="15893" width="10.7109375" style="656" customWidth="1"/>
    <col min="15894" max="15894" width="9.140625" style="656"/>
    <col min="15895" max="15895" width="12.85546875" style="656" customWidth="1"/>
    <col min="15896" max="15896" width="23.42578125" style="656" customWidth="1"/>
    <col min="15897" max="15898" width="9.140625" style="656"/>
    <col min="15899" max="15899" width="10.5703125" style="656" bestFit="1" customWidth="1"/>
    <col min="15900" max="15900" width="11.28515625" style="656" customWidth="1"/>
    <col min="15901" max="16128" width="9.140625" style="656"/>
    <col min="16129" max="16129" width="88.85546875" style="656" customWidth="1"/>
    <col min="16130" max="16130" width="12.7109375" style="656" customWidth="1"/>
    <col min="16131" max="16131" width="12.85546875" style="656" customWidth="1"/>
    <col min="16132" max="16132" width="12.28515625" style="656" customWidth="1"/>
    <col min="16133" max="16133" width="10.28515625" style="656" customWidth="1"/>
    <col min="16134" max="16134" width="8.7109375" style="656" customWidth="1"/>
    <col min="16135" max="16135" width="11" style="656" customWidth="1"/>
    <col min="16136" max="16136" width="9.42578125" style="656" customWidth="1"/>
    <col min="16137" max="16137" width="10.42578125" style="656" customWidth="1"/>
    <col min="16138" max="16138" width="12.28515625" style="656" customWidth="1"/>
    <col min="16139" max="16140" width="9.5703125" style="656" customWidth="1"/>
    <col min="16141" max="16144" width="12" style="656" customWidth="1"/>
    <col min="16145" max="16145" width="12.5703125" style="656" customWidth="1"/>
    <col min="16146" max="16146" width="11" style="656" customWidth="1"/>
    <col min="16147" max="16147" width="10.85546875" style="656" customWidth="1"/>
    <col min="16148" max="16149" width="10.7109375" style="656" customWidth="1"/>
    <col min="16150" max="16150" width="9.140625" style="656"/>
    <col min="16151" max="16151" width="12.85546875" style="656" customWidth="1"/>
    <col min="16152" max="16152" width="23.42578125" style="656" customWidth="1"/>
    <col min="16153" max="16154" width="9.140625" style="656"/>
    <col min="16155" max="16155" width="10.5703125" style="656" bestFit="1" customWidth="1"/>
    <col min="16156" max="16156" width="11.28515625" style="656" customWidth="1"/>
    <col min="16157" max="16384" width="9.140625" style="656"/>
  </cols>
  <sheetData>
    <row r="1" spans="1:23" ht="39.75" customHeight="1" x14ac:dyDescent="0.35">
      <c r="A1" s="3887" t="s">
        <v>340</v>
      </c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  <c r="R1" s="3887"/>
      <c r="S1" s="3887"/>
      <c r="T1" s="653"/>
      <c r="U1" s="653"/>
      <c r="V1" s="653"/>
      <c r="W1" s="653"/>
    </row>
    <row r="2" spans="1:23" ht="28.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3" ht="37.5" customHeight="1" x14ac:dyDescent="0.35">
      <c r="A3" s="3887" t="s">
        <v>364</v>
      </c>
      <c r="B3" s="3887"/>
      <c r="C3" s="3887"/>
      <c r="D3" s="3887"/>
      <c r="E3" s="3887"/>
      <c r="F3" s="3887"/>
      <c r="G3" s="3887"/>
      <c r="H3" s="3887"/>
      <c r="I3" s="3887"/>
      <c r="J3" s="3887"/>
      <c r="K3" s="3887"/>
      <c r="L3" s="3887"/>
      <c r="M3" s="3887"/>
      <c r="N3" s="3887"/>
      <c r="O3" s="3887"/>
      <c r="P3" s="3887"/>
      <c r="Q3" s="3887"/>
      <c r="R3" s="3887"/>
      <c r="S3" s="3887"/>
      <c r="T3" s="1654"/>
      <c r="U3" s="1654"/>
    </row>
    <row r="4" spans="1:23" ht="33" customHeight="1" thickBot="1" x14ac:dyDescent="0.4">
      <c r="A4" s="659"/>
    </row>
    <row r="5" spans="1:23" ht="33" customHeight="1" x14ac:dyDescent="0.35">
      <c r="A5" s="3888" t="s">
        <v>9</v>
      </c>
      <c r="B5" s="3890" t="s">
        <v>0</v>
      </c>
      <c r="C5" s="3891"/>
      <c r="D5" s="3892"/>
      <c r="E5" s="3890" t="s">
        <v>1</v>
      </c>
      <c r="F5" s="3891"/>
      <c r="G5" s="3892"/>
      <c r="H5" s="3890" t="s">
        <v>2</v>
      </c>
      <c r="I5" s="3891"/>
      <c r="J5" s="3892"/>
      <c r="K5" s="3890" t="s">
        <v>3</v>
      </c>
      <c r="L5" s="3891"/>
      <c r="M5" s="3892"/>
      <c r="N5" s="3890">
        <v>5</v>
      </c>
      <c r="O5" s="3899"/>
      <c r="P5" s="3900"/>
      <c r="Q5" s="3904" t="s">
        <v>6</v>
      </c>
      <c r="R5" s="3905"/>
      <c r="S5" s="3906"/>
      <c r="T5" s="660"/>
      <c r="U5" s="660"/>
    </row>
    <row r="6" spans="1:23" ht="33" customHeight="1" thickBot="1" x14ac:dyDescent="0.4">
      <c r="A6" s="3876"/>
      <c r="B6" s="3893"/>
      <c r="C6" s="3894"/>
      <c r="D6" s="3895"/>
      <c r="E6" s="3896"/>
      <c r="F6" s="3897"/>
      <c r="G6" s="3898"/>
      <c r="H6" s="3896"/>
      <c r="I6" s="3897"/>
      <c r="J6" s="3898"/>
      <c r="K6" s="3893"/>
      <c r="L6" s="3894"/>
      <c r="M6" s="3895"/>
      <c r="N6" s="3901"/>
      <c r="O6" s="3902"/>
      <c r="P6" s="3903"/>
      <c r="Q6" s="3907"/>
      <c r="R6" s="3908"/>
      <c r="S6" s="3909"/>
      <c r="T6" s="660"/>
      <c r="U6" s="660"/>
    </row>
    <row r="7" spans="1:23" ht="99.75" customHeight="1" thickBot="1" x14ac:dyDescent="0.4">
      <c r="A7" s="3889"/>
      <c r="B7" s="1082" t="s">
        <v>26</v>
      </c>
      <c r="C7" s="1083" t="s">
        <v>27</v>
      </c>
      <c r="D7" s="1084" t="s">
        <v>4</v>
      </c>
      <c r="E7" s="1082" t="s">
        <v>26</v>
      </c>
      <c r="F7" s="1083" t="s">
        <v>27</v>
      </c>
      <c r="G7" s="1084" t="s">
        <v>4</v>
      </c>
      <c r="H7" s="1082" t="s">
        <v>26</v>
      </c>
      <c r="I7" s="1083" t="s">
        <v>27</v>
      </c>
      <c r="J7" s="1084" t="s">
        <v>4</v>
      </c>
      <c r="K7" s="1082" t="s">
        <v>26</v>
      </c>
      <c r="L7" s="1083" t="s">
        <v>27</v>
      </c>
      <c r="M7" s="1084" t="s">
        <v>4</v>
      </c>
      <c r="N7" s="1082" t="s">
        <v>26</v>
      </c>
      <c r="O7" s="1083" t="s">
        <v>27</v>
      </c>
      <c r="P7" s="1084" t="s">
        <v>4</v>
      </c>
      <c r="Q7" s="1082" t="s">
        <v>26</v>
      </c>
      <c r="R7" s="1083" t="s">
        <v>27</v>
      </c>
      <c r="S7" s="1085" t="s">
        <v>4</v>
      </c>
      <c r="T7" s="660"/>
      <c r="U7" s="660"/>
    </row>
    <row r="8" spans="1:23" ht="28.5" customHeight="1" x14ac:dyDescent="0.35">
      <c r="A8" s="1658" t="s">
        <v>22</v>
      </c>
      <c r="B8" s="848"/>
      <c r="C8" s="849"/>
      <c r="D8" s="1659"/>
      <c r="E8" s="848"/>
      <c r="F8" s="849"/>
      <c r="G8" s="1659"/>
      <c r="H8" s="848"/>
      <c r="I8" s="849"/>
      <c r="J8" s="1659"/>
      <c r="K8" s="1094"/>
      <c r="L8" s="849"/>
      <c r="M8" s="1660"/>
      <c r="N8" s="1692"/>
      <c r="O8" s="1661"/>
      <c r="P8" s="1661"/>
      <c r="Q8" s="850"/>
      <c r="R8" s="850"/>
      <c r="S8" s="851"/>
      <c r="T8" s="660"/>
      <c r="U8" s="660"/>
    </row>
    <row r="9" spans="1:23" ht="28.5" customHeight="1" x14ac:dyDescent="0.35">
      <c r="A9" s="1662" t="s">
        <v>31</v>
      </c>
      <c r="B9" s="1663">
        <f t="shared" ref="B9:M12" si="0">B22+B16</f>
        <v>56</v>
      </c>
      <c r="C9" s="1664">
        <f t="shared" si="0"/>
        <v>21</v>
      </c>
      <c r="D9" s="1665">
        <f t="shared" si="0"/>
        <v>77</v>
      </c>
      <c r="E9" s="1663">
        <f t="shared" si="0"/>
        <v>62</v>
      </c>
      <c r="F9" s="1664">
        <f t="shared" si="0"/>
        <v>14</v>
      </c>
      <c r="G9" s="1665">
        <f t="shared" si="0"/>
        <v>76</v>
      </c>
      <c r="H9" s="1663">
        <f t="shared" si="0"/>
        <v>57</v>
      </c>
      <c r="I9" s="1664">
        <f t="shared" si="0"/>
        <v>11</v>
      </c>
      <c r="J9" s="1665">
        <f t="shared" si="0"/>
        <v>68</v>
      </c>
      <c r="K9" s="1663">
        <f t="shared" si="0"/>
        <v>48</v>
      </c>
      <c r="L9" s="1664">
        <f t="shared" si="0"/>
        <v>16</v>
      </c>
      <c r="M9" s="1690">
        <f t="shared" si="0"/>
        <v>64</v>
      </c>
      <c r="N9" s="1693">
        <f>SUM(N16+N22)</f>
        <v>65</v>
      </c>
      <c r="O9" s="1377">
        <f>SUM(O16+O22)</f>
        <v>18</v>
      </c>
      <c r="P9" s="1377">
        <f>SUM(P16+P22)</f>
        <v>83</v>
      </c>
      <c r="Q9" s="1666">
        <f>B9+E9+H9+K9+N9</f>
        <v>288</v>
      </c>
      <c r="R9" s="1666">
        <f>C9+F9+I9+L9+O9</f>
        <v>80</v>
      </c>
      <c r="S9" s="1667">
        <f>SUM(Q9:R9)</f>
        <v>368</v>
      </c>
      <c r="T9" s="660"/>
      <c r="U9" s="660"/>
    </row>
    <row r="10" spans="1:23" ht="28.5" customHeight="1" x14ac:dyDescent="0.35">
      <c r="A10" s="1662" t="s">
        <v>32</v>
      </c>
      <c r="B10" s="1099">
        <f>B23+B17</f>
        <v>149</v>
      </c>
      <c r="C10" s="1351">
        <f t="shared" si="0"/>
        <v>3</v>
      </c>
      <c r="D10" s="1377">
        <f t="shared" si="0"/>
        <v>152</v>
      </c>
      <c r="E10" s="1099">
        <f t="shared" si="0"/>
        <v>165</v>
      </c>
      <c r="F10" s="1351">
        <f t="shared" si="0"/>
        <v>0</v>
      </c>
      <c r="G10" s="1377">
        <f t="shared" si="0"/>
        <v>165</v>
      </c>
      <c r="H10" s="1099">
        <f t="shared" si="0"/>
        <v>158</v>
      </c>
      <c r="I10" s="1351">
        <f t="shared" si="0"/>
        <v>4</v>
      </c>
      <c r="J10" s="1377">
        <f t="shared" si="0"/>
        <v>162</v>
      </c>
      <c r="K10" s="1099">
        <f t="shared" si="0"/>
        <v>130</v>
      </c>
      <c r="L10" s="1351">
        <f t="shared" si="0"/>
        <v>5</v>
      </c>
      <c r="M10" s="1691">
        <f t="shared" si="0"/>
        <v>135</v>
      </c>
      <c r="N10" s="1376">
        <v>0</v>
      </c>
      <c r="O10" s="1377">
        <v>0</v>
      </c>
      <c r="P10" s="1377">
        <v>0</v>
      </c>
      <c r="Q10" s="1666">
        <f t="shared" ref="Q10:R12" si="1">B10+E10+H10+K10</f>
        <v>602</v>
      </c>
      <c r="R10" s="1666">
        <f t="shared" si="1"/>
        <v>12</v>
      </c>
      <c r="S10" s="1667">
        <f>SUM(Q10:R10)</f>
        <v>614</v>
      </c>
      <c r="T10" s="660"/>
      <c r="U10" s="660"/>
    </row>
    <row r="11" spans="1:23" ht="63" customHeight="1" x14ac:dyDescent="0.35">
      <c r="A11" s="1662" t="s">
        <v>351</v>
      </c>
      <c r="B11" s="1099">
        <f>B24+B18</f>
        <v>11</v>
      </c>
      <c r="C11" s="1351">
        <f t="shared" si="0"/>
        <v>0</v>
      </c>
      <c r="D11" s="1377">
        <f t="shared" si="0"/>
        <v>11</v>
      </c>
      <c r="E11" s="1099">
        <v>0</v>
      </c>
      <c r="F11" s="1351">
        <v>0</v>
      </c>
      <c r="G11" s="1377">
        <v>0</v>
      </c>
      <c r="H11" s="1099">
        <v>0</v>
      </c>
      <c r="I11" s="1351">
        <v>0</v>
      </c>
      <c r="J11" s="1377">
        <v>0</v>
      </c>
      <c r="K11" s="1099">
        <v>0</v>
      </c>
      <c r="L11" s="1351">
        <v>0</v>
      </c>
      <c r="M11" s="1691">
        <v>0</v>
      </c>
      <c r="N11" s="1376">
        <v>0</v>
      </c>
      <c r="O11" s="1377">
        <v>0</v>
      </c>
      <c r="P11" s="1377">
        <v>0</v>
      </c>
      <c r="Q11" s="1666">
        <f t="shared" si="1"/>
        <v>11</v>
      </c>
      <c r="R11" s="1666">
        <f t="shared" si="1"/>
        <v>0</v>
      </c>
      <c r="S11" s="1667">
        <f>SUM(Q11:R11)</f>
        <v>11</v>
      </c>
      <c r="T11" s="660"/>
      <c r="U11" s="660"/>
    </row>
    <row r="12" spans="1:23" ht="27.75" customHeight="1" thickBot="1" x14ac:dyDescent="0.4">
      <c r="A12" s="1662" t="s">
        <v>34</v>
      </c>
      <c r="B12" s="1099">
        <f>B19+B25</f>
        <v>5</v>
      </c>
      <c r="C12" s="1351">
        <f>C25+C18</f>
        <v>0</v>
      </c>
      <c r="D12" s="1377">
        <f t="shared" si="0"/>
        <v>5</v>
      </c>
      <c r="E12" s="1099">
        <f t="shared" si="0"/>
        <v>22</v>
      </c>
      <c r="F12" s="1351">
        <f t="shared" si="0"/>
        <v>0</v>
      </c>
      <c r="G12" s="1377">
        <f t="shared" si="0"/>
        <v>22</v>
      </c>
      <c r="H12" s="1099">
        <f t="shared" si="0"/>
        <v>17</v>
      </c>
      <c r="I12" s="1351">
        <f t="shared" si="0"/>
        <v>0</v>
      </c>
      <c r="J12" s="1377">
        <f t="shared" si="0"/>
        <v>17</v>
      </c>
      <c r="K12" s="1099">
        <f t="shared" si="0"/>
        <v>20</v>
      </c>
      <c r="L12" s="1351">
        <f t="shared" si="0"/>
        <v>0</v>
      </c>
      <c r="M12" s="1691">
        <f t="shared" si="0"/>
        <v>20</v>
      </c>
      <c r="N12" s="1376">
        <v>0</v>
      </c>
      <c r="O12" s="1377">
        <v>0</v>
      </c>
      <c r="P12" s="1377">
        <v>0</v>
      </c>
      <c r="Q12" s="1666">
        <f t="shared" si="1"/>
        <v>64</v>
      </c>
      <c r="R12" s="1666">
        <f t="shared" si="1"/>
        <v>0</v>
      </c>
      <c r="S12" s="1667">
        <f>SUM(Q12:R12)</f>
        <v>64</v>
      </c>
      <c r="T12" s="660"/>
      <c r="U12" s="660"/>
    </row>
    <row r="13" spans="1:23" ht="45" customHeight="1" thickBot="1" x14ac:dyDescent="0.4">
      <c r="A13" s="1668" t="s">
        <v>12</v>
      </c>
      <c r="B13" s="1103">
        <f t="shared" ref="B13:R13" si="2">SUM(B9:B12)</f>
        <v>221</v>
      </c>
      <c r="C13" s="1103">
        <f t="shared" si="2"/>
        <v>24</v>
      </c>
      <c r="D13" s="1103">
        <f t="shared" si="2"/>
        <v>245</v>
      </c>
      <c r="E13" s="1103">
        <f t="shared" si="2"/>
        <v>249</v>
      </c>
      <c r="F13" s="1103">
        <f t="shared" si="2"/>
        <v>14</v>
      </c>
      <c r="G13" s="1103">
        <f t="shared" si="2"/>
        <v>263</v>
      </c>
      <c r="H13" s="1103">
        <f t="shared" si="2"/>
        <v>232</v>
      </c>
      <c r="I13" s="1103">
        <f t="shared" si="2"/>
        <v>15</v>
      </c>
      <c r="J13" s="1103">
        <f t="shared" si="2"/>
        <v>247</v>
      </c>
      <c r="K13" s="1103">
        <f t="shared" si="2"/>
        <v>198</v>
      </c>
      <c r="L13" s="1103">
        <f t="shared" si="2"/>
        <v>21</v>
      </c>
      <c r="M13" s="1172">
        <f t="shared" si="2"/>
        <v>219</v>
      </c>
      <c r="N13" s="1103">
        <f>SUM(N9)</f>
        <v>65</v>
      </c>
      <c r="O13" s="1103">
        <f>SUM(O9)</f>
        <v>18</v>
      </c>
      <c r="P13" s="1103">
        <f>SUM(P9)</f>
        <v>83</v>
      </c>
      <c r="Q13" s="1103">
        <f>SUM(Q9:Q12)</f>
        <v>965</v>
      </c>
      <c r="R13" s="1103">
        <f t="shared" si="2"/>
        <v>92</v>
      </c>
      <c r="S13" s="1105">
        <f>SUM(S9:S12)</f>
        <v>1057</v>
      </c>
      <c r="T13" s="660"/>
      <c r="U13" s="660"/>
    </row>
    <row r="14" spans="1:23" ht="31.5" customHeight="1" thickBot="1" x14ac:dyDescent="0.4">
      <c r="A14" s="1668" t="s">
        <v>23</v>
      </c>
      <c r="B14" s="1669"/>
      <c r="C14" s="1670"/>
      <c r="D14" s="1671"/>
      <c r="E14" s="563"/>
      <c r="F14" s="563"/>
      <c r="G14" s="884"/>
      <c r="H14" s="563"/>
      <c r="I14" s="563"/>
      <c r="J14" s="18"/>
      <c r="K14" s="1106"/>
      <c r="L14" s="563"/>
      <c r="M14" s="18"/>
      <c r="N14" s="1694"/>
      <c r="O14" s="18"/>
      <c r="P14" s="18"/>
      <c r="Q14" s="1672"/>
      <c r="R14" s="1673"/>
      <c r="S14" s="961"/>
      <c r="T14" s="661"/>
      <c r="U14" s="661"/>
    </row>
    <row r="15" spans="1:23" ht="24.95" customHeight="1" x14ac:dyDescent="0.35">
      <c r="A15" s="1674" t="s">
        <v>11</v>
      </c>
      <c r="B15" s="1675"/>
      <c r="C15" s="1676"/>
      <c r="D15" s="1677"/>
      <c r="E15" s="1678"/>
      <c r="F15" s="1676"/>
      <c r="G15" s="1677"/>
      <c r="H15" s="1678"/>
      <c r="I15" s="1676" t="s">
        <v>7</v>
      </c>
      <c r="J15" s="1679"/>
      <c r="K15" s="1675"/>
      <c r="L15" s="1676"/>
      <c r="M15" s="1679"/>
      <c r="N15" s="1695"/>
      <c r="O15" s="1681"/>
      <c r="P15" s="1682"/>
      <c r="Q15" s="1680"/>
      <c r="R15" s="1681"/>
      <c r="S15" s="1682"/>
      <c r="T15" s="662"/>
      <c r="U15" s="662"/>
    </row>
    <row r="16" spans="1:23" ht="24.95" customHeight="1" x14ac:dyDescent="0.35">
      <c r="A16" s="1662" t="s">
        <v>31</v>
      </c>
      <c r="B16" s="1376">
        <v>54</v>
      </c>
      <c r="C16" s="1351">
        <v>20</v>
      </c>
      <c r="D16" s="1352">
        <f>SUM(B16:C16)</f>
        <v>74</v>
      </c>
      <c r="E16" s="1377">
        <v>61</v>
      </c>
      <c r="F16" s="1351">
        <v>14</v>
      </c>
      <c r="G16" s="1357">
        <f>SUM(E16:F16)</f>
        <v>75</v>
      </c>
      <c r="H16" s="1376">
        <v>56</v>
      </c>
      <c r="I16" s="1351">
        <v>8</v>
      </c>
      <c r="J16" s="1357">
        <f>SUM(H16:I16)</f>
        <v>64</v>
      </c>
      <c r="K16" s="1376">
        <v>47</v>
      </c>
      <c r="L16" s="1351">
        <v>14</v>
      </c>
      <c r="M16" s="1357">
        <f>SUM(K16:L16)</f>
        <v>61</v>
      </c>
      <c r="N16" s="1696">
        <v>60</v>
      </c>
      <c r="O16" s="1697">
        <v>18</v>
      </c>
      <c r="P16" s="1698">
        <f>SUM(N16:O16)</f>
        <v>78</v>
      </c>
      <c r="Q16" s="1666">
        <f>B16+E16+H16+K16+N16</f>
        <v>278</v>
      </c>
      <c r="R16" s="1683">
        <f>C16+F16+I16+L16+O16</f>
        <v>74</v>
      </c>
      <c r="S16" s="1667">
        <f t="shared" ref="S16:S25" si="3">SUM(Q16:R16)</f>
        <v>352</v>
      </c>
      <c r="T16" s="662"/>
      <c r="U16" s="662"/>
    </row>
    <row r="17" spans="1:21" ht="32.25" customHeight="1" x14ac:dyDescent="0.35">
      <c r="A17" s="1662" t="s">
        <v>32</v>
      </c>
      <c r="B17" s="1376">
        <v>146</v>
      </c>
      <c r="C17" s="1351"/>
      <c r="D17" s="1352">
        <f>SUM(B17:C17)</f>
        <v>146</v>
      </c>
      <c r="E17" s="1377">
        <v>160</v>
      </c>
      <c r="F17" s="1351"/>
      <c r="G17" s="1357">
        <f>SUM(E17:F17)</f>
        <v>160</v>
      </c>
      <c r="H17" s="1376">
        <v>155</v>
      </c>
      <c r="I17" s="1351">
        <v>2</v>
      </c>
      <c r="J17" s="1357">
        <f>SUM(H17:I17)</f>
        <v>157</v>
      </c>
      <c r="K17" s="1376">
        <v>129</v>
      </c>
      <c r="L17" s="1351">
        <v>3</v>
      </c>
      <c r="M17" s="1357">
        <f>SUM(K17:L17)</f>
        <v>132</v>
      </c>
      <c r="N17" s="1376">
        <v>0</v>
      </c>
      <c r="O17" s="1351">
        <v>0</v>
      </c>
      <c r="P17" s="1352">
        <v>0</v>
      </c>
      <c r="Q17" s="1666">
        <f t="shared" ref="Q17:R19" si="4">B17+E17+H17+K17</f>
        <v>590</v>
      </c>
      <c r="R17" s="1683">
        <f t="shared" si="4"/>
        <v>5</v>
      </c>
      <c r="S17" s="1667">
        <f t="shared" si="3"/>
        <v>595</v>
      </c>
      <c r="T17" s="662"/>
      <c r="U17" s="662"/>
    </row>
    <row r="18" spans="1:21" ht="57" customHeight="1" x14ac:dyDescent="0.35">
      <c r="A18" s="1662" t="s">
        <v>351</v>
      </c>
      <c r="B18" s="1376">
        <v>11</v>
      </c>
      <c r="C18" s="1351">
        <v>0</v>
      </c>
      <c r="D18" s="1352">
        <f>SUM(B18:C18)</f>
        <v>11</v>
      </c>
      <c r="E18" s="1377">
        <v>0</v>
      </c>
      <c r="F18" s="1351">
        <v>0</v>
      </c>
      <c r="G18" s="1357">
        <f>SUM(E18:F18)</f>
        <v>0</v>
      </c>
      <c r="H18" s="1376">
        <v>0</v>
      </c>
      <c r="I18" s="1351">
        <v>0</v>
      </c>
      <c r="J18" s="1357">
        <f>SUM(H18:I18)</f>
        <v>0</v>
      </c>
      <c r="K18" s="1376">
        <v>0</v>
      </c>
      <c r="L18" s="1351">
        <v>0</v>
      </c>
      <c r="M18" s="1357">
        <f>SUM(K18:L18)</f>
        <v>0</v>
      </c>
      <c r="N18" s="1376">
        <v>0</v>
      </c>
      <c r="O18" s="1351">
        <v>0</v>
      </c>
      <c r="P18" s="1352">
        <v>0</v>
      </c>
      <c r="Q18" s="1666">
        <f t="shared" si="4"/>
        <v>11</v>
      </c>
      <c r="R18" s="1683">
        <f t="shared" si="4"/>
        <v>0</v>
      </c>
      <c r="S18" s="1667">
        <f t="shared" si="3"/>
        <v>11</v>
      </c>
      <c r="T18" s="662"/>
      <c r="U18" s="662"/>
    </row>
    <row r="19" spans="1:21" ht="33" customHeight="1" thickBot="1" x14ac:dyDescent="0.4">
      <c r="A19" s="1662" t="s">
        <v>34</v>
      </c>
      <c r="B19" s="1376">
        <v>5</v>
      </c>
      <c r="C19" s="1351"/>
      <c r="D19" s="1352">
        <f>SUM(B19:C19)</f>
        <v>5</v>
      </c>
      <c r="E19" s="1377">
        <v>22</v>
      </c>
      <c r="F19" s="1351"/>
      <c r="G19" s="1357">
        <f>SUM(E19:F19)</f>
        <v>22</v>
      </c>
      <c r="H19" s="1376">
        <v>16</v>
      </c>
      <c r="I19" s="1351"/>
      <c r="J19" s="1357">
        <f>SUM(H19:I19)</f>
        <v>16</v>
      </c>
      <c r="K19" s="1376">
        <v>20</v>
      </c>
      <c r="L19" s="1351"/>
      <c r="M19" s="1357">
        <f>SUM(K19:L19)</f>
        <v>20</v>
      </c>
      <c r="N19" s="1699"/>
      <c r="O19" s="1700"/>
      <c r="P19" s="1701">
        <v>0</v>
      </c>
      <c r="Q19" s="1684">
        <f t="shared" si="4"/>
        <v>63</v>
      </c>
      <c r="R19" s="1685">
        <f t="shared" si="4"/>
        <v>0</v>
      </c>
      <c r="S19" s="1686">
        <f t="shared" si="3"/>
        <v>63</v>
      </c>
      <c r="T19" s="663"/>
      <c r="U19" s="663"/>
    </row>
    <row r="20" spans="1:21" ht="24.95" customHeight="1" thickBot="1" x14ac:dyDescent="0.4">
      <c r="A20" s="1117" t="s">
        <v>8</v>
      </c>
      <c r="B20" s="1118">
        <f t="shared" ref="B20:M20" si="5">SUM(B16:B19)</f>
        <v>216</v>
      </c>
      <c r="C20" s="1118">
        <f t="shared" si="5"/>
        <v>20</v>
      </c>
      <c r="D20" s="1129">
        <f t="shared" si="5"/>
        <v>236</v>
      </c>
      <c r="E20" s="1702">
        <f t="shared" si="5"/>
        <v>243</v>
      </c>
      <c r="F20" s="1118">
        <f t="shared" si="5"/>
        <v>14</v>
      </c>
      <c r="G20" s="1129">
        <f t="shared" si="5"/>
        <v>257</v>
      </c>
      <c r="H20" s="1703">
        <f t="shared" si="5"/>
        <v>227</v>
      </c>
      <c r="I20" s="1703">
        <f t="shared" si="5"/>
        <v>10</v>
      </c>
      <c r="J20" s="1704">
        <f t="shared" si="5"/>
        <v>237</v>
      </c>
      <c r="K20" s="1703">
        <f t="shared" si="5"/>
        <v>196</v>
      </c>
      <c r="L20" s="1703">
        <f t="shared" si="5"/>
        <v>17</v>
      </c>
      <c r="M20" s="1704">
        <f t="shared" si="5"/>
        <v>213</v>
      </c>
      <c r="N20" s="1129">
        <f>SUM(N16:N19)</f>
        <v>60</v>
      </c>
      <c r="O20" s="1129">
        <f>SUM(O16:O19)</f>
        <v>18</v>
      </c>
      <c r="P20" s="1129">
        <f>SUM(N20:O20)</f>
        <v>78</v>
      </c>
      <c r="Q20" s="1687">
        <f>B20+E20+H20+K20+N20</f>
        <v>942</v>
      </c>
      <c r="R20" s="1688">
        <f>C20+F20+I20+L20+O20</f>
        <v>79</v>
      </c>
      <c r="S20" s="1689">
        <f t="shared" si="3"/>
        <v>1021</v>
      </c>
      <c r="T20" s="662"/>
      <c r="U20" s="662"/>
    </row>
    <row r="21" spans="1:21" ht="33" customHeight="1" x14ac:dyDescent="0.35">
      <c r="A21" s="1374" t="s">
        <v>25</v>
      </c>
      <c r="B21" s="1705"/>
      <c r="C21" s="1706"/>
      <c r="D21" s="1707"/>
      <c r="E21" s="1122"/>
      <c r="F21" s="1706"/>
      <c r="G21" s="1708"/>
      <c r="H21" s="1709"/>
      <c r="I21" s="1710"/>
      <c r="J21" s="1711"/>
      <c r="K21" s="1709"/>
      <c r="L21" s="1710"/>
      <c r="M21" s="1711"/>
      <c r="N21" s="1712"/>
      <c r="O21" s="1710"/>
      <c r="P21" s="1713"/>
      <c r="Q21" s="850">
        <f>B21+E21+H21+K21</f>
        <v>0</v>
      </c>
      <c r="R21" s="967">
        <f>C21+F21+I21+L21</f>
        <v>0</v>
      </c>
      <c r="S21" s="851">
        <f t="shared" si="3"/>
        <v>0</v>
      </c>
      <c r="T21" s="662"/>
      <c r="U21" s="662"/>
    </row>
    <row r="22" spans="1:21" ht="24.95" customHeight="1" x14ac:dyDescent="0.35">
      <c r="A22" s="1662" t="s">
        <v>31</v>
      </c>
      <c r="B22" s="1376">
        <v>2</v>
      </c>
      <c r="C22" s="1351">
        <v>1</v>
      </c>
      <c r="D22" s="1352">
        <f>SUM(B22:C22)</f>
        <v>3</v>
      </c>
      <c r="E22" s="1377">
        <v>1</v>
      </c>
      <c r="F22" s="1351">
        <v>0</v>
      </c>
      <c r="G22" s="1357">
        <f>SUM(E22:F22)</f>
        <v>1</v>
      </c>
      <c r="H22" s="1376">
        <v>1</v>
      </c>
      <c r="I22" s="1351">
        <v>3</v>
      </c>
      <c r="J22" s="1357">
        <f>SUM(H22:I22)</f>
        <v>4</v>
      </c>
      <c r="K22" s="1376">
        <v>1</v>
      </c>
      <c r="L22" s="1351">
        <v>2</v>
      </c>
      <c r="M22" s="1357">
        <f>SUM(K22:L22)</f>
        <v>3</v>
      </c>
      <c r="N22" s="1376">
        <v>5</v>
      </c>
      <c r="O22" s="1351">
        <v>0</v>
      </c>
      <c r="P22" s="1352">
        <f>SUM(N22:O22)</f>
        <v>5</v>
      </c>
      <c r="Q22" s="1666">
        <f>B22+E22+H22+K22+N22</f>
        <v>10</v>
      </c>
      <c r="R22" s="1683">
        <f>C22+F22+I22+L22+O22</f>
        <v>6</v>
      </c>
      <c r="S22" s="1667">
        <f t="shared" si="3"/>
        <v>16</v>
      </c>
      <c r="T22" s="663"/>
      <c r="U22" s="663"/>
    </row>
    <row r="23" spans="1:21" ht="32.25" customHeight="1" x14ac:dyDescent="0.35">
      <c r="A23" s="1662" t="s">
        <v>32</v>
      </c>
      <c r="B23" s="1376">
        <v>3</v>
      </c>
      <c r="C23" s="1351">
        <v>3</v>
      </c>
      <c r="D23" s="1352">
        <f>SUM(B23:C23)</f>
        <v>6</v>
      </c>
      <c r="E23" s="1377">
        <v>5</v>
      </c>
      <c r="F23" s="1351">
        <v>0</v>
      </c>
      <c r="G23" s="1357">
        <f>SUM(E23:F23)</f>
        <v>5</v>
      </c>
      <c r="H23" s="1376">
        <v>3</v>
      </c>
      <c r="I23" s="1351">
        <v>2</v>
      </c>
      <c r="J23" s="1357">
        <f>SUM(H23:I23)</f>
        <v>5</v>
      </c>
      <c r="K23" s="1376">
        <v>1</v>
      </c>
      <c r="L23" s="1351">
        <v>2</v>
      </c>
      <c r="M23" s="1357">
        <f>SUM(K23:L23)</f>
        <v>3</v>
      </c>
      <c r="N23" s="1376">
        <v>0</v>
      </c>
      <c r="O23" s="1351">
        <v>0</v>
      </c>
      <c r="P23" s="1352">
        <v>0</v>
      </c>
      <c r="Q23" s="1666">
        <f>B23+E23+H23+K23</f>
        <v>12</v>
      </c>
      <c r="R23" s="1683">
        <f>C23+F23+I23+L23</f>
        <v>7</v>
      </c>
      <c r="S23" s="1667">
        <f t="shared" si="3"/>
        <v>19</v>
      </c>
      <c r="T23" s="664"/>
      <c r="U23" s="664"/>
    </row>
    <row r="24" spans="1:21" ht="32.25" hidden="1" customHeight="1" thickBot="1" x14ac:dyDescent="0.4">
      <c r="A24" s="1662" t="s">
        <v>33</v>
      </c>
      <c r="B24" s="1376"/>
      <c r="C24" s="1351"/>
      <c r="D24" s="1352"/>
      <c r="E24" s="1377"/>
      <c r="F24" s="1351"/>
      <c r="G24" s="1357"/>
      <c r="H24" s="1376"/>
      <c r="I24" s="1351"/>
      <c r="J24" s="1357"/>
      <c r="K24" s="1376"/>
      <c r="L24" s="1351"/>
      <c r="M24" s="1357"/>
      <c r="N24" s="1376"/>
      <c r="O24" s="1351"/>
      <c r="P24" s="1352">
        <v>0</v>
      </c>
      <c r="Q24" s="1666"/>
      <c r="R24" s="1683"/>
      <c r="S24" s="1667"/>
      <c r="T24" s="664"/>
      <c r="U24" s="664"/>
    </row>
    <row r="25" spans="1:21" ht="32.25" customHeight="1" thickBot="1" x14ac:dyDescent="0.4">
      <c r="A25" s="1662" t="s">
        <v>34</v>
      </c>
      <c r="B25" s="1376">
        <v>0</v>
      </c>
      <c r="C25" s="1351">
        <v>0</v>
      </c>
      <c r="D25" s="1352">
        <f>SUM(B25:C25)</f>
        <v>0</v>
      </c>
      <c r="E25" s="1377">
        <v>0</v>
      </c>
      <c r="F25" s="1351">
        <v>0</v>
      </c>
      <c r="G25" s="1357">
        <f>SUM(E25:F25)</f>
        <v>0</v>
      </c>
      <c r="H25" s="1376">
        <v>1</v>
      </c>
      <c r="I25" s="1351">
        <v>0</v>
      </c>
      <c r="J25" s="1357">
        <f>SUM(H25:I25)</f>
        <v>1</v>
      </c>
      <c r="K25" s="1376">
        <v>0</v>
      </c>
      <c r="L25" s="1351">
        <v>0</v>
      </c>
      <c r="M25" s="1357">
        <f>SUM(K25:L25)</f>
        <v>0</v>
      </c>
      <c r="N25" s="1714">
        <v>0</v>
      </c>
      <c r="O25" s="1145">
        <v>0</v>
      </c>
      <c r="P25" s="1380">
        <v>0</v>
      </c>
      <c r="Q25" s="1666">
        <f>B25+E25+H25+K25</f>
        <v>1</v>
      </c>
      <c r="R25" s="1683">
        <f>C25+F25+I25+L25</f>
        <v>0</v>
      </c>
      <c r="S25" s="1667">
        <f t="shared" si="3"/>
        <v>1</v>
      </c>
      <c r="T25" s="663"/>
      <c r="U25" s="663"/>
    </row>
    <row r="26" spans="1:21" ht="26.25" thickBot="1" x14ac:dyDescent="0.4">
      <c r="A26" s="1086" t="s">
        <v>13</v>
      </c>
      <c r="B26" s="1128">
        <f t="shared" ref="B26:M26" si="6">SUM(B22:B25)</f>
        <v>5</v>
      </c>
      <c r="C26" s="1128">
        <f t="shared" si="6"/>
        <v>4</v>
      </c>
      <c r="D26" s="1129">
        <f t="shared" si="6"/>
        <v>9</v>
      </c>
      <c r="E26" s="1381">
        <f t="shared" si="6"/>
        <v>6</v>
      </c>
      <c r="F26" s="1128">
        <f t="shared" si="6"/>
        <v>0</v>
      </c>
      <c r="G26" s="1129">
        <f t="shared" si="6"/>
        <v>6</v>
      </c>
      <c r="H26" s="1381">
        <f t="shared" si="6"/>
        <v>5</v>
      </c>
      <c r="I26" s="1128">
        <f t="shared" si="6"/>
        <v>5</v>
      </c>
      <c r="J26" s="1128">
        <f t="shared" si="6"/>
        <v>10</v>
      </c>
      <c r="K26" s="1128">
        <f t="shared" si="6"/>
        <v>2</v>
      </c>
      <c r="L26" s="1128">
        <f t="shared" si="6"/>
        <v>4</v>
      </c>
      <c r="M26" s="1128">
        <f t="shared" si="6"/>
        <v>6</v>
      </c>
      <c r="N26" s="1129">
        <f>SUM(N22:N25)</f>
        <v>5</v>
      </c>
      <c r="O26" s="1129">
        <f>SUM(O22:O25)</f>
        <v>0</v>
      </c>
      <c r="P26" s="1129">
        <f>SUM(N26:O26)</f>
        <v>5</v>
      </c>
      <c r="Q26" s="1087">
        <f>SUM(Q21:Q25)</f>
        <v>23</v>
      </c>
      <c r="R26" s="1087">
        <f>SUM(R21:R25)</f>
        <v>13</v>
      </c>
      <c r="S26" s="1088">
        <f>SUM(S21:S25)</f>
        <v>36</v>
      </c>
      <c r="T26" s="665"/>
      <c r="U26" s="665"/>
    </row>
    <row r="27" spans="1:21" ht="37.5" customHeight="1" thickBot="1" x14ac:dyDescent="0.4">
      <c r="A27" s="1131" t="s">
        <v>10</v>
      </c>
      <c r="B27" s="1103">
        <f t="shared" ref="B27:L27" si="7">B20</f>
        <v>216</v>
      </c>
      <c r="C27" s="1103">
        <f t="shared" si="7"/>
        <v>20</v>
      </c>
      <c r="D27" s="1105">
        <f t="shared" si="7"/>
        <v>236</v>
      </c>
      <c r="E27" s="1132">
        <f t="shared" si="7"/>
        <v>243</v>
      </c>
      <c r="F27" s="1103">
        <f t="shared" si="7"/>
        <v>14</v>
      </c>
      <c r="G27" s="1103">
        <f t="shared" si="7"/>
        <v>257</v>
      </c>
      <c r="H27" s="1103">
        <f t="shared" si="7"/>
        <v>227</v>
      </c>
      <c r="I27" s="1103">
        <f t="shared" si="7"/>
        <v>10</v>
      </c>
      <c r="J27" s="1103">
        <f t="shared" si="7"/>
        <v>237</v>
      </c>
      <c r="K27" s="1103">
        <f t="shared" si="7"/>
        <v>196</v>
      </c>
      <c r="L27" s="1103">
        <f t="shared" si="7"/>
        <v>17</v>
      </c>
      <c r="M27" s="1172">
        <f>M20</f>
        <v>213</v>
      </c>
      <c r="N27" s="1105">
        <f>SUM(N20)</f>
        <v>60</v>
      </c>
      <c r="O27" s="1105">
        <f>SUM(O20)</f>
        <v>18</v>
      </c>
      <c r="P27" s="1105">
        <f>SUM(N27:O27)</f>
        <v>78</v>
      </c>
      <c r="Q27" s="1103">
        <f>Q20</f>
        <v>942</v>
      </c>
      <c r="R27" s="1103">
        <f>R20</f>
        <v>79</v>
      </c>
      <c r="S27" s="1105">
        <f>Q27+R27</f>
        <v>1021</v>
      </c>
      <c r="T27" s="665"/>
      <c r="U27" s="665"/>
    </row>
    <row r="28" spans="1:21" ht="38.25" customHeight="1" thickBot="1" x14ac:dyDescent="0.4">
      <c r="A28" s="1131" t="s">
        <v>14</v>
      </c>
      <c r="B28" s="1103">
        <f t="shared" ref="B28:S28" si="8">B26</f>
        <v>5</v>
      </c>
      <c r="C28" s="1103">
        <f t="shared" si="8"/>
        <v>4</v>
      </c>
      <c r="D28" s="1105">
        <f t="shared" si="8"/>
        <v>9</v>
      </c>
      <c r="E28" s="1132">
        <f t="shared" si="8"/>
        <v>6</v>
      </c>
      <c r="F28" s="1103">
        <f t="shared" si="8"/>
        <v>0</v>
      </c>
      <c r="G28" s="1103">
        <f t="shared" si="8"/>
        <v>6</v>
      </c>
      <c r="H28" s="1103">
        <f t="shared" si="8"/>
        <v>5</v>
      </c>
      <c r="I28" s="1103">
        <f t="shared" si="8"/>
        <v>5</v>
      </c>
      <c r="J28" s="1103">
        <f t="shared" si="8"/>
        <v>10</v>
      </c>
      <c r="K28" s="1103">
        <f t="shared" si="8"/>
        <v>2</v>
      </c>
      <c r="L28" s="1103">
        <f t="shared" si="8"/>
        <v>4</v>
      </c>
      <c r="M28" s="1172">
        <f>M26</f>
        <v>6</v>
      </c>
      <c r="N28" s="1105">
        <f>SUM(N26)</f>
        <v>5</v>
      </c>
      <c r="O28" s="1105">
        <f>SUM(O26)</f>
        <v>0</v>
      </c>
      <c r="P28" s="1105">
        <f>SUM(N28:O28)</f>
        <v>5</v>
      </c>
      <c r="Q28" s="1103">
        <f t="shared" si="8"/>
        <v>23</v>
      </c>
      <c r="R28" s="1103">
        <f>R26</f>
        <v>13</v>
      </c>
      <c r="S28" s="1105">
        <f t="shared" si="8"/>
        <v>36</v>
      </c>
      <c r="T28" s="666"/>
    </row>
    <row r="29" spans="1:21" ht="32.25" customHeight="1" thickBot="1" x14ac:dyDescent="0.4">
      <c r="A29" s="1133" t="s">
        <v>15</v>
      </c>
      <c r="B29" s="1134">
        <f t="shared" ref="B29:R29" si="9">SUM(B27:B28)</f>
        <v>221</v>
      </c>
      <c r="C29" s="1134">
        <f t="shared" si="9"/>
        <v>24</v>
      </c>
      <c r="D29" s="1135">
        <f t="shared" si="9"/>
        <v>245</v>
      </c>
      <c r="E29" s="1136">
        <f t="shared" si="9"/>
        <v>249</v>
      </c>
      <c r="F29" s="1134">
        <f t="shared" si="9"/>
        <v>14</v>
      </c>
      <c r="G29" s="1134">
        <f t="shared" si="9"/>
        <v>263</v>
      </c>
      <c r="H29" s="1134">
        <f t="shared" si="9"/>
        <v>232</v>
      </c>
      <c r="I29" s="1134">
        <f t="shared" si="9"/>
        <v>15</v>
      </c>
      <c r="J29" s="1134">
        <f t="shared" si="9"/>
        <v>247</v>
      </c>
      <c r="K29" s="1134">
        <f>SUM(K27:K28)</f>
        <v>198</v>
      </c>
      <c r="L29" s="1134">
        <f t="shared" si="9"/>
        <v>21</v>
      </c>
      <c r="M29" s="1207">
        <f t="shared" si="9"/>
        <v>219</v>
      </c>
      <c r="N29" s="1135">
        <f>SUM(N27:N28)</f>
        <v>65</v>
      </c>
      <c r="O29" s="1135">
        <f>SUM(O27:O28)</f>
        <v>18</v>
      </c>
      <c r="P29" s="1135">
        <f>SUM(P27:P28)</f>
        <v>83</v>
      </c>
      <c r="Q29" s="1134">
        <f t="shared" si="9"/>
        <v>965</v>
      </c>
      <c r="R29" s="1134">
        <f t="shared" si="9"/>
        <v>92</v>
      </c>
      <c r="S29" s="1135">
        <f>SUM(S27:S28)</f>
        <v>1057</v>
      </c>
      <c r="T29" s="665"/>
      <c r="U29" s="665"/>
    </row>
    <row r="30" spans="1:21" ht="30.75" customHeight="1" x14ac:dyDescent="0.35">
      <c r="A30" s="3871"/>
      <c r="B30" s="3871"/>
      <c r="C30" s="3871"/>
      <c r="D30" s="3871"/>
      <c r="E30" s="3871"/>
      <c r="F30" s="3871"/>
      <c r="G30" s="3871"/>
      <c r="H30" s="3871"/>
      <c r="I30" s="3871"/>
      <c r="J30" s="3871"/>
      <c r="K30" s="3871"/>
      <c r="L30" s="3871"/>
      <c r="M30" s="3871"/>
      <c r="N30" s="3871"/>
      <c r="O30" s="3871"/>
      <c r="P30" s="3871"/>
      <c r="Q30" s="3871"/>
      <c r="R30" s="3871"/>
      <c r="S30" s="3871"/>
    </row>
    <row r="31" spans="1:21" ht="25.5" x14ac:dyDescent="0.35">
      <c r="B31" s="666"/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</row>
    <row r="32" spans="1:21" ht="45" customHeight="1" x14ac:dyDescent="0.35"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</row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0" zoomScale="45" zoomScaleNormal="45" workbookViewId="0">
      <selection activeCell="K22" sqref="K22"/>
    </sheetView>
  </sheetViews>
  <sheetFormatPr defaultRowHeight="25.5" x14ac:dyDescent="0.35"/>
  <cols>
    <col min="1" max="1" width="3" style="657" customWidth="1"/>
    <col min="2" max="2" width="92.140625" style="657" customWidth="1"/>
    <col min="3" max="3" width="17.140625" style="657" customWidth="1"/>
    <col min="4" max="4" width="18" style="657" customWidth="1"/>
    <col min="5" max="5" width="15.7109375" style="657" customWidth="1"/>
    <col min="6" max="6" width="16" style="657" customWidth="1"/>
    <col min="7" max="20" width="15.7109375" style="657" customWidth="1"/>
    <col min="21" max="21" width="14.28515625" style="657" customWidth="1"/>
    <col min="22" max="22" width="10.5703125" style="657" bestFit="1" customWidth="1"/>
    <col min="23" max="23" width="9.28515625" style="657" bestFit="1" customWidth="1"/>
    <col min="24" max="256" width="9.140625" style="657"/>
    <col min="257" max="257" width="3" style="657" customWidth="1"/>
    <col min="258" max="258" width="92.140625" style="657" customWidth="1"/>
    <col min="259" max="259" width="17.140625" style="657" customWidth="1"/>
    <col min="260" max="260" width="18" style="657" customWidth="1"/>
    <col min="261" max="261" width="15.7109375" style="657" customWidth="1"/>
    <col min="262" max="262" width="16" style="657" customWidth="1"/>
    <col min="263" max="276" width="15.7109375" style="657" customWidth="1"/>
    <col min="277" max="277" width="14.28515625" style="657" customWidth="1"/>
    <col min="278" max="278" width="10.5703125" style="657" bestFit="1" customWidth="1"/>
    <col min="279" max="279" width="9.28515625" style="657" bestFit="1" customWidth="1"/>
    <col min="280" max="512" width="9.140625" style="657"/>
    <col min="513" max="513" width="3" style="657" customWidth="1"/>
    <col min="514" max="514" width="92.140625" style="657" customWidth="1"/>
    <col min="515" max="515" width="17.140625" style="657" customWidth="1"/>
    <col min="516" max="516" width="18" style="657" customWidth="1"/>
    <col min="517" max="517" width="15.7109375" style="657" customWidth="1"/>
    <col min="518" max="518" width="16" style="657" customWidth="1"/>
    <col min="519" max="532" width="15.7109375" style="657" customWidth="1"/>
    <col min="533" max="533" width="14.28515625" style="657" customWidth="1"/>
    <col min="534" max="534" width="10.5703125" style="657" bestFit="1" customWidth="1"/>
    <col min="535" max="535" width="9.28515625" style="657" bestFit="1" customWidth="1"/>
    <col min="536" max="768" width="9.140625" style="657"/>
    <col min="769" max="769" width="3" style="657" customWidth="1"/>
    <col min="770" max="770" width="92.140625" style="657" customWidth="1"/>
    <col min="771" max="771" width="17.140625" style="657" customWidth="1"/>
    <col min="772" max="772" width="18" style="657" customWidth="1"/>
    <col min="773" max="773" width="15.7109375" style="657" customWidth="1"/>
    <col min="774" max="774" width="16" style="657" customWidth="1"/>
    <col min="775" max="788" width="15.7109375" style="657" customWidth="1"/>
    <col min="789" max="789" width="14.28515625" style="657" customWidth="1"/>
    <col min="790" max="790" width="10.5703125" style="657" bestFit="1" customWidth="1"/>
    <col min="791" max="791" width="9.28515625" style="657" bestFit="1" customWidth="1"/>
    <col min="792" max="1024" width="9.140625" style="657"/>
    <col min="1025" max="1025" width="3" style="657" customWidth="1"/>
    <col min="1026" max="1026" width="92.140625" style="657" customWidth="1"/>
    <col min="1027" max="1027" width="17.140625" style="657" customWidth="1"/>
    <col min="1028" max="1028" width="18" style="657" customWidth="1"/>
    <col min="1029" max="1029" width="15.7109375" style="657" customWidth="1"/>
    <col min="1030" max="1030" width="16" style="657" customWidth="1"/>
    <col min="1031" max="1044" width="15.7109375" style="657" customWidth="1"/>
    <col min="1045" max="1045" width="14.28515625" style="657" customWidth="1"/>
    <col min="1046" max="1046" width="10.5703125" style="657" bestFit="1" customWidth="1"/>
    <col min="1047" max="1047" width="9.28515625" style="657" bestFit="1" customWidth="1"/>
    <col min="1048" max="1280" width="9.140625" style="657"/>
    <col min="1281" max="1281" width="3" style="657" customWidth="1"/>
    <col min="1282" max="1282" width="92.140625" style="657" customWidth="1"/>
    <col min="1283" max="1283" width="17.140625" style="657" customWidth="1"/>
    <col min="1284" max="1284" width="18" style="657" customWidth="1"/>
    <col min="1285" max="1285" width="15.7109375" style="657" customWidth="1"/>
    <col min="1286" max="1286" width="16" style="657" customWidth="1"/>
    <col min="1287" max="1300" width="15.7109375" style="657" customWidth="1"/>
    <col min="1301" max="1301" width="14.28515625" style="657" customWidth="1"/>
    <col min="1302" max="1302" width="10.5703125" style="657" bestFit="1" customWidth="1"/>
    <col min="1303" max="1303" width="9.28515625" style="657" bestFit="1" customWidth="1"/>
    <col min="1304" max="1536" width="9.140625" style="657"/>
    <col min="1537" max="1537" width="3" style="657" customWidth="1"/>
    <col min="1538" max="1538" width="92.140625" style="657" customWidth="1"/>
    <col min="1539" max="1539" width="17.140625" style="657" customWidth="1"/>
    <col min="1540" max="1540" width="18" style="657" customWidth="1"/>
    <col min="1541" max="1541" width="15.7109375" style="657" customWidth="1"/>
    <col min="1542" max="1542" width="16" style="657" customWidth="1"/>
    <col min="1543" max="1556" width="15.7109375" style="657" customWidth="1"/>
    <col min="1557" max="1557" width="14.28515625" style="657" customWidth="1"/>
    <col min="1558" max="1558" width="10.5703125" style="657" bestFit="1" customWidth="1"/>
    <col min="1559" max="1559" width="9.28515625" style="657" bestFit="1" customWidth="1"/>
    <col min="1560" max="1792" width="9.140625" style="657"/>
    <col min="1793" max="1793" width="3" style="657" customWidth="1"/>
    <col min="1794" max="1794" width="92.140625" style="657" customWidth="1"/>
    <col min="1795" max="1795" width="17.140625" style="657" customWidth="1"/>
    <col min="1796" max="1796" width="18" style="657" customWidth="1"/>
    <col min="1797" max="1797" width="15.7109375" style="657" customWidth="1"/>
    <col min="1798" max="1798" width="16" style="657" customWidth="1"/>
    <col min="1799" max="1812" width="15.7109375" style="657" customWidth="1"/>
    <col min="1813" max="1813" width="14.28515625" style="657" customWidth="1"/>
    <col min="1814" max="1814" width="10.5703125" style="657" bestFit="1" customWidth="1"/>
    <col min="1815" max="1815" width="9.28515625" style="657" bestFit="1" customWidth="1"/>
    <col min="1816" max="2048" width="9.140625" style="657"/>
    <col min="2049" max="2049" width="3" style="657" customWidth="1"/>
    <col min="2050" max="2050" width="92.140625" style="657" customWidth="1"/>
    <col min="2051" max="2051" width="17.140625" style="657" customWidth="1"/>
    <col min="2052" max="2052" width="18" style="657" customWidth="1"/>
    <col min="2053" max="2053" width="15.7109375" style="657" customWidth="1"/>
    <col min="2054" max="2054" width="16" style="657" customWidth="1"/>
    <col min="2055" max="2068" width="15.7109375" style="657" customWidth="1"/>
    <col min="2069" max="2069" width="14.28515625" style="657" customWidth="1"/>
    <col min="2070" max="2070" width="10.5703125" style="657" bestFit="1" customWidth="1"/>
    <col min="2071" max="2071" width="9.28515625" style="657" bestFit="1" customWidth="1"/>
    <col min="2072" max="2304" width="9.140625" style="657"/>
    <col min="2305" max="2305" width="3" style="657" customWidth="1"/>
    <col min="2306" max="2306" width="92.140625" style="657" customWidth="1"/>
    <col min="2307" max="2307" width="17.140625" style="657" customWidth="1"/>
    <col min="2308" max="2308" width="18" style="657" customWidth="1"/>
    <col min="2309" max="2309" width="15.7109375" style="657" customWidth="1"/>
    <col min="2310" max="2310" width="16" style="657" customWidth="1"/>
    <col min="2311" max="2324" width="15.7109375" style="657" customWidth="1"/>
    <col min="2325" max="2325" width="14.28515625" style="657" customWidth="1"/>
    <col min="2326" max="2326" width="10.5703125" style="657" bestFit="1" customWidth="1"/>
    <col min="2327" max="2327" width="9.28515625" style="657" bestFit="1" customWidth="1"/>
    <col min="2328" max="2560" width="9.140625" style="657"/>
    <col min="2561" max="2561" width="3" style="657" customWidth="1"/>
    <col min="2562" max="2562" width="92.140625" style="657" customWidth="1"/>
    <col min="2563" max="2563" width="17.140625" style="657" customWidth="1"/>
    <col min="2564" max="2564" width="18" style="657" customWidth="1"/>
    <col min="2565" max="2565" width="15.7109375" style="657" customWidth="1"/>
    <col min="2566" max="2566" width="16" style="657" customWidth="1"/>
    <col min="2567" max="2580" width="15.7109375" style="657" customWidth="1"/>
    <col min="2581" max="2581" width="14.28515625" style="657" customWidth="1"/>
    <col min="2582" max="2582" width="10.5703125" style="657" bestFit="1" customWidth="1"/>
    <col min="2583" max="2583" width="9.28515625" style="657" bestFit="1" customWidth="1"/>
    <col min="2584" max="2816" width="9.140625" style="657"/>
    <col min="2817" max="2817" width="3" style="657" customWidth="1"/>
    <col min="2818" max="2818" width="92.140625" style="657" customWidth="1"/>
    <col min="2819" max="2819" width="17.140625" style="657" customWidth="1"/>
    <col min="2820" max="2820" width="18" style="657" customWidth="1"/>
    <col min="2821" max="2821" width="15.7109375" style="657" customWidth="1"/>
    <col min="2822" max="2822" width="16" style="657" customWidth="1"/>
    <col min="2823" max="2836" width="15.7109375" style="657" customWidth="1"/>
    <col min="2837" max="2837" width="14.28515625" style="657" customWidth="1"/>
    <col min="2838" max="2838" width="10.5703125" style="657" bestFit="1" customWidth="1"/>
    <col min="2839" max="2839" width="9.28515625" style="657" bestFit="1" customWidth="1"/>
    <col min="2840" max="3072" width="9.140625" style="657"/>
    <col min="3073" max="3073" width="3" style="657" customWidth="1"/>
    <col min="3074" max="3074" width="92.140625" style="657" customWidth="1"/>
    <col min="3075" max="3075" width="17.140625" style="657" customWidth="1"/>
    <col min="3076" max="3076" width="18" style="657" customWidth="1"/>
    <col min="3077" max="3077" width="15.7109375" style="657" customWidth="1"/>
    <col min="3078" max="3078" width="16" style="657" customWidth="1"/>
    <col min="3079" max="3092" width="15.7109375" style="657" customWidth="1"/>
    <col min="3093" max="3093" width="14.28515625" style="657" customWidth="1"/>
    <col min="3094" max="3094" width="10.5703125" style="657" bestFit="1" customWidth="1"/>
    <col min="3095" max="3095" width="9.28515625" style="657" bestFit="1" customWidth="1"/>
    <col min="3096" max="3328" width="9.140625" style="657"/>
    <col min="3329" max="3329" width="3" style="657" customWidth="1"/>
    <col min="3330" max="3330" width="92.140625" style="657" customWidth="1"/>
    <col min="3331" max="3331" width="17.140625" style="657" customWidth="1"/>
    <col min="3332" max="3332" width="18" style="657" customWidth="1"/>
    <col min="3333" max="3333" width="15.7109375" style="657" customWidth="1"/>
    <col min="3334" max="3334" width="16" style="657" customWidth="1"/>
    <col min="3335" max="3348" width="15.7109375" style="657" customWidth="1"/>
    <col min="3349" max="3349" width="14.28515625" style="657" customWidth="1"/>
    <col min="3350" max="3350" width="10.5703125" style="657" bestFit="1" customWidth="1"/>
    <col min="3351" max="3351" width="9.28515625" style="657" bestFit="1" customWidth="1"/>
    <col min="3352" max="3584" width="9.140625" style="657"/>
    <col min="3585" max="3585" width="3" style="657" customWidth="1"/>
    <col min="3586" max="3586" width="92.140625" style="657" customWidth="1"/>
    <col min="3587" max="3587" width="17.140625" style="657" customWidth="1"/>
    <col min="3588" max="3588" width="18" style="657" customWidth="1"/>
    <col min="3589" max="3589" width="15.7109375" style="657" customWidth="1"/>
    <col min="3590" max="3590" width="16" style="657" customWidth="1"/>
    <col min="3591" max="3604" width="15.7109375" style="657" customWidth="1"/>
    <col min="3605" max="3605" width="14.28515625" style="657" customWidth="1"/>
    <col min="3606" max="3606" width="10.5703125" style="657" bestFit="1" customWidth="1"/>
    <col min="3607" max="3607" width="9.28515625" style="657" bestFit="1" customWidth="1"/>
    <col min="3608" max="3840" width="9.140625" style="657"/>
    <col min="3841" max="3841" width="3" style="657" customWidth="1"/>
    <col min="3842" max="3842" width="92.140625" style="657" customWidth="1"/>
    <col min="3843" max="3843" width="17.140625" style="657" customWidth="1"/>
    <col min="3844" max="3844" width="18" style="657" customWidth="1"/>
    <col min="3845" max="3845" width="15.7109375" style="657" customWidth="1"/>
    <col min="3846" max="3846" width="16" style="657" customWidth="1"/>
    <col min="3847" max="3860" width="15.7109375" style="657" customWidth="1"/>
    <col min="3861" max="3861" width="14.28515625" style="657" customWidth="1"/>
    <col min="3862" max="3862" width="10.5703125" style="657" bestFit="1" customWidth="1"/>
    <col min="3863" max="3863" width="9.28515625" style="657" bestFit="1" customWidth="1"/>
    <col min="3864" max="4096" width="9.140625" style="657"/>
    <col min="4097" max="4097" width="3" style="657" customWidth="1"/>
    <col min="4098" max="4098" width="92.140625" style="657" customWidth="1"/>
    <col min="4099" max="4099" width="17.140625" style="657" customWidth="1"/>
    <col min="4100" max="4100" width="18" style="657" customWidth="1"/>
    <col min="4101" max="4101" width="15.7109375" style="657" customWidth="1"/>
    <col min="4102" max="4102" width="16" style="657" customWidth="1"/>
    <col min="4103" max="4116" width="15.7109375" style="657" customWidth="1"/>
    <col min="4117" max="4117" width="14.28515625" style="657" customWidth="1"/>
    <col min="4118" max="4118" width="10.5703125" style="657" bestFit="1" customWidth="1"/>
    <col min="4119" max="4119" width="9.28515625" style="657" bestFit="1" customWidth="1"/>
    <col min="4120" max="4352" width="9.140625" style="657"/>
    <col min="4353" max="4353" width="3" style="657" customWidth="1"/>
    <col min="4354" max="4354" width="92.140625" style="657" customWidth="1"/>
    <col min="4355" max="4355" width="17.140625" style="657" customWidth="1"/>
    <col min="4356" max="4356" width="18" style="657" customWidth="1"/>
    <col min="4357" max="4357" width="15.7109375" style="657" customWidth="1"/>
    <col min="4358" max="4358" width="16" style="657" customWidth="1"/>
    <col min="4359" max="4372" width="15.7109375" style="657" customWidth="1"/>
    <col min="4373" max="4373" width="14.28515625" style="657" customWidth="1"/>
    <col min="4374" max="4374" width="10.5703125" style="657" bestFit="1" customWidth="1"/>
    <col min="4375" max="4375" width="9.28515625" style="657" bestFit="1" customWidth="1"/>
    <col min="4376" max="4608" width="9.140625" style="657"/>
    <col min="4609" max="4609" width="3" style="657" customWidth="1"/>
    <col min="4610" max="4610" width="92.140625" style="657" customWidth="1"/>
    <col min="4611" max="4611" width="17.140625" style="657" customWidth="1"/>
    <col min="4612" max="4612" width="18" style="657" customWidth="1"/>
    <col min="4613" max="4613" width="15.7109375" style="657" customWidth="1"/>
    <col min="4614" max="4614" width="16" style="657" customWidth="1"/>
    <col min="4615" max="4628" width="15.7109375" style="657" customWidth="1"/>
    <col min="4629" max="4629" width="14.28515625" style="657" customWidth="1"/>
    <col min="4630" max="4630" width="10.5703125" style="657" bestFit="1" customWidth="1"/>
    <col min="4631" max="4631" width="9.28515625" style="657" bestFit="1" customWidth="1"/>
    <col min="4632" max="4864" width="9.140625" style="657"/>
    <col min="4865" max="4865" width="3" style="657" customWidth="1"/>
    <col min="4866" max="4866" width="92.140625" style="657" customWidth="1"/>
    <col min="4867" max="4867" width="17.140625" style="657" customWidth="1"/>
    <col min="4868" max="4868" width="18" style="657" customWidth="1"/>
    <col min="4869" max="4869" width="15.7109375" style="657" customWidth="1"/>
    <col min="4870" max="4870" width="16" style="657" customWidth="1"/>
    <col min="4871" max="4884" width="15.7109375" style="657" customWidth="1"/>
    <col min="4885" max="4885" width="14.28515625" style="657" customWidth="1"/>
    <col min="4886" max="4886" width="10.5703125" style="657" bestFit="1" customWidth="1"/>
    <col min="4887" max="4887" width="9.28515625" style="657" bestFit="1" customWidth="1"/>
    <col min="4888" max="5120" width="9.140625" style="657"/>
    <col min="5121" max="5121" width="3" style="657" customWidth="1"/>
    <col min="5122" max="5122" width="92.140625" style="657" customWidth="1"/>
    <col min="5123" max="5123" width="17.140625" style="657" customWidth="1"/>
    <col min="5124" max="5124" width="18" style="657" customWidth="1"/>
    <col min="5125" max="5125" width="15.7109375" style="657" customWidth="1"/>
    <col min="5126" max="5126" width="16" style="657" customWidth="1"/>
    <col min="5127" max="5140" width="15.7109375" style="657" customWidth="1"/>
    <col min="5141" max="5141" width="14.28515625" style="657" customWidth="1"/>
    <col min="5142" max="5142" width="10.5703125" style="657" bestFit="1" customWidth="1"/>
    <col min="5143" max="5143" width="9.28515625" style="657" bestFit="1" customWidth="1"/>
    <col min="5144" max="5376" width="9.140625" style="657"/>
    <col min="5377" max="5377" width="3" style="657" customWidth="1"/>
    <col min="5378" max="5378" width="92.140625" style="657" customWidth="1"/>
    <col min="5379" max="5379" width="17.140625" style="657" customWidth="1"/>
    <col min="5380" max="5380" width="18" style="657" customWidth="1"/>
    <col min="5381" max="5381" width="15.7109375" style="657" customWidth="1"/>
    <col min="5382" max="5382" width="16" style="657" customWidth="1"/>
    <col min="5383" max="5396" width="15.7109375" style="657" customWidth="1"/>
    <col min="5397" max="5397" width="14.28515625" style="657" customWidth="1"/>
    <col min="5398" max="5398" width="10.5703125" style="657" bestFit="1" customWidth="1"/>
    <col min="5399" max="5399" width="9.28515625" style="657" bestFit="1" customWidth="1"/>
    <col min="5400" max="5632" width="9.140625" style="657"/>
    <col min="5633" max="5633" width="3" style="657" customWidth="1"/>
    <col min="5634" max="5634" width="92.140625" style="657" customWidth="1"/>
    <col min="5635" max="5635" width="17.140625" style="657" customWidth="1"/>
    <col min="5636" max="5636" width="18" style="657" customWidth="1"/>
    <col min="5637" max="5637" width="15.7109375" style="657" customWidth="1"/>
    <col min="5638" max="5638" width="16" style="657" customWidth="1"/>
    <col min="5639" max="5652" width="15.7109375" style="657" customWidth="1"/>
    <col min="5653" max="5653" width="14.28515625" style="657" customWidth="1"/>
    <col min="5654" max="5654" width="10.5703125" style="657" bestFit="1" customWidth="1"/>
    <col min="5655" max="5655" width="9.28515625" style="657" bestFit="1" customWidth="1"/>
    <col min="5656" max="5888" width="9.140625" style="657"/>
    <col min="5889" max="5889" width="3" style="657" customWidth="1"/>
    <col min="5890" max="5890" width="92.140625" style="657" customWidth="1"/>
    <col min="5891" max="5891" width="17.140625" style="657" customWidth="1"/>
    <col min="5892" max="5892" width="18" style="657" customWidth="1"/>
    <col min="5893" max="5893" width="15.7109375" style="657" customWidth="1"/>
    <col min="5894" max="5894" width="16" style="657" customWidth="1"/>
    <col min="5895" max="5908" width="15.7109375" style="657" customWidth="1"/>
    <col min="5909" max="5909" width="14.28515625" style="657" customWidth="1"/>
    <col min="5910" max="5910" width="10.5703125" style="657" bestFit="1" customWidth="1"/>
    <col min="5911" max="5911" width="9.28515625" style="657" bestFit="1" customWidth="1"/>
    <col min="5912" max="6144" width="9.140625" style="657"/>
    <col min="6145" max="6145" width="3" style="657" customWidth="1"/>
    <col min="6146" max="6146" width="92.140625" style="657" customWidth="1"/>
    <col min="6147" max="6147" width="17.140625" style="657" customWidth="1"/>
    <col min="6148" max="6148" width="18" style="657" customWidth="1"/>
    <col min="6149" max="6149" width="15.7109375" style="657" customWidth="1"/>
    <col min="6150" max="6150" width="16" style="657" customWidth="1"/>
    <col min="6151" max="6164" width="15.7109375" style="657" customWidth="1"/>
    <col min="6165" max="6165" width="14.28515625" style="657" customWidth="1"/>
    <col min="6166" max="6166" width="10.5703125" style="657" bestFit="1" customWidth="1"/>
    <col min="6167" max="6167" width="9.28515625" style="657" bestFit="1" customWidth="1"/>
    <col min="6168" max="6400" width="9.140625" style="657"/>
    <col min="6401" max="6401" width="3" style="657" customWidth="1"/>
    <col min="6402" max="6402" width="92.140625" style="657" customWidth="1"/>
    <col min="6403" max="6403" width="17.140625" style="657" customWidth="1"/>
    <col min="6404" max="6404" width="18" style="657" customWidth="1"/>
    <col min="6405" max="6405" width="15.7109375" style="657" customWidth="1"/>
    <col min="6406" max="6406" width="16" style="657" customWidth="1"/>
    <col min="6407" max="6420" width="15.7109375" style="657" customWidth="1"/>
    <col min="6421" max="6421" width="14.28515625" style="657" customWidth="1"/>
    <col min="6422" max="6422" width="10.5703125" style="657" bestFit="1" customWidth="1"/>
    <col min="6423" max="6423" width="9.28515625" style="657" bestFit="1" customWidth="1"/>
    <col min="6424" max="6656" width="9.140625" style="657"/>
    <col min="6657" max="6657" width="3" style="657" customWidth="1"/>
    <col min="6658" max="6658" width="92.140625" style="657" customWidth="1"/>
    <col min="6659" max="6659" width="17.140625" style="657" customWidth="1"/>
    <col min="6660" max="6660" width="18" style="657" customWidth="1"/>
    <col min="6661" max="6661" width="15.7109375" style="657" customWidth="1"/>
    <col min="6662" max="6662" width="16" style="657" customWidth="1"/>
    <col min="6663" max="6676" width="15.7109375" style="657" customWidth="1"/>
    <col min="6677" max="6677" width="14.28515625" style="657" customWidth="1"/>
    <col min="6678" max="6678" width="10.5703125" style="657" bestFit="1" customWidth="1"/>
    <col min="6679" max="6679" width="9.28515625" style="657" bestFit="1" customWidth="1"/>
    <col min="6680" max="6912" width="9.140625" style="657"/>
    <col min="6913" max="6913" width="3" style="657" customWidth="1"/>
    <col min="6914" max="6914" width="92.140625" style="657" customWidth="1"/>
    <col min="6915" max="6915" width="17.140625" style="657" customWidth="1"/>
    <col min="6916" max="6916" width="18" style="657" customWidth="1"/>
    <col min="6917" max="6917" width="15.7109375" style="657" customWidth="1"/>
    <col min="6918" max="6918" width="16" style="657" customWidth="1"/>
    <col min="6919" max="6932" width="15.7109375" style="657" customWidth="1"/>
    <col min="6933" max="6933" width="14.28515625" style="657" customWidth="1"/>
    <col min="6934" max="6934" width="10.5703125" style="657" bestFit="1" customWidth="1"/>
    <col min="6935" max="6935" width="9.28515625" style="657" bestFit="1" customWidth="1"/>
    <col min="6936" max="7168" width="9.140625" style="657"/>
    <col min="7169" max="7169" width="3" style="657" customWidth="1"/>
    <col min="7170" max="7170" width="92.140625" style="657" customWidth="1"/>
    <col min="7171" max="7171" width="17.140625" style="657" customWidth="1"/>
    <col min="7172" max="7172" width="18" style="657" customWidth="1"/>
    <col min="7173" max="7173" width="15.7109375" style="657" customWidth="1"/>
    <col min="7174" max="7174" width="16" style="657" customWidth="1"/>
    <col min="7175" max="7188" width="15.7109375" style="657" customWidth="1"/>
    <col min="7189" max="7189" width="14.28515625" style="657" customWidth="1"/>
    <col min="7190" max="7190" width="10.5703125" style="657" bestFit="1" customWidth="1"/>
    <col min="7191" max="7191" width="9.28515625" style="657" bestFit="1" customWidth="1"/>
    <col min="7192" max="7424" width="9.140625" style="657"/>
    <col min="7425" max="7425" width="3" style="657" customWidth="1"/>
    <col min="7426" max="7426" width="92.140625" style="657" customWidth="1"/>
    <col min="7427" max="7427" width="17.140625" style="657" customWidth="1"/>
    <col min="7428" max="7428" width="18" style="657" customWidth="1"/>
    <col min="7429" max="7429" width="15.7109375" style="657" customWidth="1"/>
    <col min="7430" max="7430" width="16" style="657" customWidth="1"/>
    <col min="7431" max="7444" width="15.7109375" style="657" customWidth="1"/>
    <col min="7445" max="7445" width="14.28515625" style="657" customWidth="1"/>
    <col min="7446" max="7446" width="10.5703125" style="657" bestFit="1" customWidth="1"/>
    <col min="7447" max="7447" width="9.28515625" style="657" bestFit="1" customWidth="1"/>
    <col min="7448" max="7680" width="9.140625" style="657"/>
    <col min="7681" max="7681" width="3" style="657" customWidth="1"/>
    <col min="7682" max="7682" width="92.140625" style="657" customWidth="1"/>
    <col min="7683" max="7683" width="17.140625" style="657" customWidth="1"/>
    <col min="7684" max="7684" width="18" style="657" customWidth="1"/>
    <col min="7685" max="7685" width="15.7109375" style="657" customWidth="1"/>
    <col min="7686" max="7686" width="16" style="657" customWidth="1"/>
    <col min="7687" max="7700" width="15.7109375" style="657" customWidth="1"/>
    <col min="7701" max="7701" width="14.28515625" style="657" customWidth="1"/>
    <col min="7702" max="7702" width="10.5703125" style="657" bestFit="1" customWidth="1"/>
    <col min="7703" max="7703" width="9.28515625" style="657" bestFit="1" customWidth="1"/>
    <col min="7704" max="7936" width="9.140625" style="657"/>
    <col min="7937" max="7937" width="3" style="657" customWidth="1"/>
    <col min="7938" max="7938" width="92.140625" style="657" customWidth="1"/>
    <col min="7939" max="7939" width="17.140625" style="657" customWidth="1"/>
    <col min="7940" max="7940" width="18" style="657" customWidth="1"/>
    <col min="7941" max="7941" width="15.7109375" style="657" customWidth="1"/>
    <col min="7942" max="7942" width="16" style="657" customWidth="1"/>
    <col min="7943" max="7956" width="15.7109375" style="657" customWidth="1"/>
    <col min="7957" max="7957" width="14.28515625" style="657" customWidth="1"/>
    <col min="7958" max="7958" width="10.5703125" style="657" bestFit="1" customWidth="1"/>
    <col min="7959" max="7959" width="9.28515625" style="657" bestFit="1" customWidth="1"/>
    <col min="7960" max="8192" width="9.140625" style="657"/>
    <col min="8193" max="8193" width="3" style="657" customWidth="1"/>
    <col min="8194" max="8194" width="92.140625" style="657" customWidth="1"/>
    <col min="8195" max="8195" width="17.140625" style="657" customWidth="1"/>
    <col min="8196" max="8196" width="18" style="657" customWidth="1"/>
    <col min="8197" max="8197" width="15.7109375" style="657" customWidth="1"/>
    <col min="8198" max="8198" width="16" style="657" customWidth="1"/>
    <col min="8199" max="8212" width="15.7109375" style="657" customWidth="1"/>
    <col min="8213" max="8213" width="14.28515625" style="657" customWidth="1"/>
    <col min="8214" max="8214" width="10.5703125" style="657" bestFit="1" customWidth="1"/>
    <col min="8215" max="8215" width="9.28515625" style="657" bestFit="1" customWidth="1"/>
    <col min="8216" max="8448" width="9.140625" style="657"/>
    <col min="8449" max="8449" width="3" style="657" customWidth="1"/>
    <col min="8450" max="8450" width="92.140625" style="657" customWidth="1"/>
    <col min="8451" max="8451" width="17.140625" style="657" customWidth="1"/>
    <col min="8452" max="8452" width="18" style="657" customWidth="1"/>
    <col min="8453" max="8453" width="15.7109375" style="657" customWidth="1"/>
    <col min="8454" max="8454" width="16" style="657" customWidth="1"/>
    <col min="8455" max="8468" width="15.7109375" style="657" customWidth="1"/>
    <col min="8469" max="8469" width="14.28515625" style="657" customWidth="1"/>
    <col min="8470" max="8470" width="10.5703125" style="657" bestFit="1" customWidth="1"/>
    <col min="8471" max="8471" width="9.28515625" style="657" bestFit="1" customWidth="1"/>
    <col min="8472" max="8704" width="9.140625" style="657"/>
    <col min="8705" max="8705" width="3" style="657" customWidth="1"/>
    <col min="8706" max="8706" width="92.140625" style="657" customWidth="1"/>
    <col min="8707" max="8707" width="17.140625" style="657" customWidth="1"/>
    <col min="8708" max="8708" width="18" style="657" customWidth="1"/>
    <col min="8709" max="8709" width="15.7109375" style="657" customWidth="1"/>
    <col min="8710" max="8710" width="16" style="657" customWidth="1"/>
    <col min="8711" max="8724" width="15.7109375" style="657" customWidth="1"/>
    <col min="8725" max="8725" width="14.28515625" style="657" customWidth="1"/>
    <col min="8726" max="8726" width="10.5703125" style="657" bestFit="1" customWidth="1"/>
    <col min="8727" max="8727" width="9.28515625" style="657" bestFit="1" customWidth="1"/>
    <col min="8728" max="8960" width="9.140625" style="657"/>
    <col min="8961" max="8961" width="3" style="657" customWidth="1"/>
    <col min="8962" max="8962" width="92.140625" style="657" customWidth="1"/>
    <col min="8963" max="8963" width="17.140625" style="657" customWidth="1"/>
    <col min="8964" max="8964" width="18" style="657" customWidth="1"/>
    <col min="8965" max="8965" width="15.7109375" style="657" customWidth="1"/>
    <col min="8966" max="8966" width="16" style="657" customWidth="1"/>
    <col min="8967" max="8980" width="15.7109375" style="657" customWidth="1"/>
    <col min="8981" max="8981" width="14.28515625" style="657" customWidth="1"/>
    <col min="8982" max="8982" width="10.5703125" style="657" bestFit="1" customWidth="1"/>
    <col min="8983" max="8983" width="9.28515625" style="657" bestFit="1" customWidth="1"/>
    <col min="8984" max="9216" width="9.140625" style="657"/>
    <col min="9217" max="9217" width="3" style="657" customWidth="1"/>
    <col min="9218" max="9218" width="92.140625" style="657" customWidth="1"/>
    <col min="9219" max="9219" width="17.140625" style="657" customWidth="1"/>
    <col min="9220" max="9220" width="18" style="657" customWidth="1"/>
    <col min="9221" max="9221" width="15.7109375" style="657" customWidth="1"/>
    <col min="9222" max="9222" width="16" style="657" customWidth="1"/>
    <col min="9223" max="9236" width="15.7109375" style="657" customWidth="1"/>
    <col min="9237" max="9237" width="14.28515625" style="657" customWidth="1"/>
    <col min="9238" max="9238" width="10.5703125" style="657" bestFit="1" customWidth="1"/>
    <col min="9239" max="9239" width="9.28515625" style="657" bestFit="1" customWidth="1"/>
    <col min="9240" max="9472" width="9.140625" style="657"/>
    <col min="9473" max="9473" width="3" style="657" customWidth="1"/>
    <col min="9474" max="9474" width="92.140625" style="657" customWidth="1"/>
    <col min="9475" max="9475" width="17.140625" style="657" customWidth="1"/>
    <col min="9476" max="9476" width="18" style="657" customWidth="1"/>
    <col min="9477" max="9477" width="15.7109375" style="657" customWidth="1"/>
    <col min="9478" max="9478" width="16" style="657" customWidth="1"/>
    <col min="9479" max="9492" width="15.7109375" style="657" customWidth="1"/>
    <col min="9493" max="9493" width="14.28515625" style="657" customWidth="1"/>
    <col min="9494" max="9494" width="10.5703125" style="657" bestFit="1" customWidth="1"/>
    <col min="9495" max="9495" width="9.28515625" style="657" bestFit="1" customWidth="1"/>
    <col min="9496" max="9728" width="9.140625" style="657"/>
    <col min="9729" max="9729" width="3" style="657" customWidth="1"/>
    <col min="9730" max="9730" width="92.140625" style="657" customWidth="1"/>
    <col min="9731" max="9731" width="17.140625" style="657" customWidth="1"/>
    <col min="9732" max="9732" width="18" style="657" customWidth="1"/>
    <col min="9733" max="9733" width="15.7109375" style="657" customWidth="1"/>
    <col min="9734" max="9734" width="16" style="657" customWidth="1"/>
    <col min="9735" max="9748" width="15.7109375" style="657" customWidth="1"/>
    <col min="9749" max="9749" width="14.28515625" style="657" customWidth="1"/>
    <col min="9750" max="9750" width="10.5703125" style="657" bestFit="1" customWidth="1"/>
    <col min="9751" max="9751" width="9.28515625" style="657" bestFit="1" customWidth="1"/>
    <col min="9752" max="9984" width="9.140625" style="657"/>
    <col min="9985" max="9985" width="3" style="657" customWidth="1"/>
    <col min="9986" max="9986" width="92.140625" style="657" customWidth="1"/>
    <col min="9987" max="9987" width="17.140625" style="657" customWidth="1"/>
    <col min="9988" max="9988" width="18" style="657" customWidth="1"/>
    <col min="9989" max="9989" width="15.7109375" style="657" customWidth="1"/>
    <col min="9990" max="9990" width="16" style="657" customWidth="1"/>
    <col min="9991" max="10004" width="15.7109375" style="657" customWidth="1"/>
    <col min="10005" max="10005" width="14.28515625" style="657" customWidth="1"/>
    <col min="10006" max="10006" width="10.5703125" style="657" bestFit="1" customWidth="1"/>
    <col min="10007" max="10007" width="9.28515625" style="657" bestFit="1" customWidth="1"/>
    <col min="10008" max="10240" width="9.140625" style="657"/>
    <col min="10241" max="10241" width="3" style="657" customWidth="1"/>
    <col min="10242" max="10242" width="92.140625" style="657" customWidth="1"/>
    <col min="10243" max="10243" width="17.140625" style="657" customWidth="1"/>
    <col min="10244" max="10244" width="18" style="657" customWidth="1"/>
    <col min="10245" max="10245" width="15.7109375" style="657" customWidth="1"/>
    <col min="10246" max="10246" width="16" style="657" customWidth="1"/>
    <col min="10247" max="10260" width="15.7109375" style="657" customWidth="1"/>
    <col min="10261" max="10261" width="14.28515625" style="657" customWidth="1"/>
    <col min="10262" max="10262" width="10.5703125" style="657" bestFit="1" customWidth="1"/>
    <col min="10263" max="10263" width="9.28515625" style="657" bestFit="1" customWidth="1"/>
    <col min="10264" max="10496" width="9.140625" style="657"/>
    <col min="10497" max="10497" width="3" style="657" customWidth="1"/>
    <col min="10498" max="10498" width="92.140625" style="657" customWidth="1"/>
    <col min="10499" max="10499" width="17.140625" style="657" customWidth="1"/>
    <col min="10500" max="10500" width="18" style="657" customWidth="1"/>
    <col min="10501" max="10501" width="15.7109375" style="657" customWidth="1"/>
    <col min="10502" max="10502" width="16" style="657" customWidth="1"/>
    <col min="10503" max="10516" width="15.7109375" style="657" customWidth="1"/>
    <col min="10517" max="10517" width="14.28515625" style="657" customWidth="1"/>
    <col min="10518" max="10518" width="10.5703125" style="657" bestFit="1" customWidth="1"/>
    <col min="10519" max="10519" width="9.28515625" style="657" bestFit="1" customWidth="1"/>
    <col min="10520" max="10752" width="9.140625" style="657"/>
    <col min="10753" max="10753" width="3" style="657" customWidth="1"/>
    <col min="10754" max="10754" width="92.140625" style="657" customWidth="1"/>
    <col min="10755" max="10755" width="17.140625" style="657" customWidth="1"/>
    <col min="10756" max="10756" width="18" style="657" customWidth="1"/>
    <col min="10757" max="10757" width="15.7109375" style="657" customWidth="1"/>
    <col min="10758" max="10758" width="16" style="657" customWidth="1"/>
    <col min="10759" max="10772" width="15.7109375" style="657" customWidth="1"/>
    <col min="10773" max="10773" width="14.28515625" style="657" customWidth="1"/>
    <col min="10774" max="10774" width="10.5703125" style="657" bestFit="1" customWidth="1"/>
    <col min="10775" max="10775" width="9.28515625" style="657" bestFit="1" customWidth="1"/>
    <col min="10776" max="11008" width="9.140625" style="657"/>
    <col min="11009" max="11009" width="3" style="657" customWidth="1"/>
    <col min="11010" max="11010" width="92.140625" style="657" customWidth="1"/>
    <col min="11011" max="11011" width="17.140625" style="657" customWidth="1"/>
    <col min="11012" max="11012" width="18" style="657" customWidth="1"/>
    <col min="11013" max="11013" width="15.7109375" style="657" customWidth="1"/>
    <col min="11014" max="11014" width="16" style="657" customWidth="1"/>
    <col min="11015" max="11028" width="15.7109375" style="657" customWidth="1"/>
    <col min="11029" max="11029" width="14.28515625" style="657" customWidth="1"/>
    <col min="11030" max="11030" width="10.5703125" style="657" bestFit="1" customWidth="1"/>
    <col min="11031" max="11031" width="9.28515625" style="657" bestFit="1" customWidth="1"/>
    <col min="11032" max="11264" width="9.140625" style="657"/>
    <col min="11265" max="11265" width="3" style="657" customWidth="1"/>
    <col min="11266" max="11266" width="92.140625" style="657" customWidth="1"/>
    <col min="11267" max="11267" width="17.140625" style="657" customWidth="1"/>
    <col min="11268" max="11268" width="18" style="657" customWidth="1"/>
    <col min="11269" max="11269" width="15.7109375" style="657" customWidth="1"/>
    <col min="11270" max="11270" width="16" style="657" customWidth="1"/>
    <col min="11271" max="11284" width="15.7109375" style="657" customWidth="1"/>
    <col min="11285" max="11285" width="14.28515625" style="657" customWidth="1"/>
    <col min="11286" max="11286" width="10.5703125" style="657" bestFit="1" customWidth="1"/>
    <col min="11287" max="11287" width="9.28515625" style="657" bestFit="1" customWidth="1"/>
    <col min="11288" max="11520" width="9.140625" style="657"/>
    <col min="11521" max="11521" width="3" style="657" customWidth="1"/>
    <col min="11522" max="11522" width="92.140625" style="657" customWidth="1"/>
    <col min="11523" max="11523" width="17.140625" style="657" customWidth="1"/>
    <col min="11524" max="11524" width="18" style="657" customWidth="1"/>
    <col min="11525" max="11525" width="15.7109375" style="657" customWidth="1"/>
    <col min="11526" max="11526" width="16" style="657" customWidth="1"/>
    <col min="11527" max="11540" width="15.7109375" style="657" customWidth="1"/>
    <col min="11541" max="11541" width="14.28515625" style="657" customWidth="1"/>
    <col min="11542" max="11542" width="10.5703125" style="657" bestFit="1" customWidth="1"/>
    <col min="11543" max="11543" width="9.28515625" style="657" bestFit="1" customWidth="1"/>
    <col min="11544" max="11776" width="9.140625" style="657"/>
    <col min="11777" max="11777" width="3" style="657" customWidth="1"/>
    <col min="11778" max="11778" width="92.140625" style="657" customWidth="1"/>
    <col min="11779" max="11779" width="17.140625" style="657" customWidth="1"/>
    <col min="11780" max="11780" width="18" style="657" customWidth="1"/>
    <col min="11781" max="11781" width="15.7109375" style="657" customWidth="1"/>
    <col min="11782" max="11782" width="16" style="657" customWidth="1"/>
    <col min="11783" max="11796" width="15.7109375" style="657" customWidth="1"/>
    <col min="11797" max="11797" width="14.28515625" style="657" customWidth="1"/>
    <col min="11798" max="11798" width="10.5703125" style="657" bestFit="1" customWidth="1"/>
    <col min="11799" max="11799" width="9.28515625" style="657" bestFit="1" customWidth="1"/>
    <col min="11800" max="12032" width="9.140625" style="657"/>
    <col min="12033" max="12033" width="3" style="657" customWidth="1"/>
    <col min="12034" max="12034" width="92.140625" style="657" customWidth="1"/>
    <col min="12035" max="12035" width="17.140625" style="657" customWidth="1"/>
    <col min="12036" max="12036" width="18" style="657" customWidth="1"/>
    <col min="12037" max="12037" width="15.7109375" style="657" customWidth="1"/>
    <col min="12038" max="12038" width="16" style="657" customWidth="1"/>
    <col min="12039" max="12052" width="15.7109375" style="657" customWidth="1"/>
    <col min="12053" max="12053" width="14.28515625" style="657" customWidth="1"/>
    <col min="12054" max="12054" width="10.5703125" style="657" bestFit="1" customWidth="1"/>
    <col min="12055" max="12055" width="9.28515625" style="657" bestFit="1" customWidth="1"/>
    <col min="12056" max="12288" width="9.140625" style="657"/>
    <col min="12289" max="12289" width="3" style="657" customWidth="1"/>
    <col min="12290" max="12290" width="92.140625" style="657" customWidth="1"/>
    <col min="12291" max="12291" width="17.140625" style="657" customWidth="1"/>
    <col min="12292" max="12292" width="18" style="657" customWidth="1"/>
    <col min="12293" max="12293" width="15.7109375" style="657" customWidth="1"/>
    <col min="12294" max="12294" width="16" style="657" customWidth="1"/>
    <col min="12295" max="12308" width="15.7109375" style="657" customWidth="1"/>
    <col min="12309" max="12309" width="14.28515625" style="657" customWidth="1"/>
    <col min="12310" max="12310" width="10.5703125" style="657" bestFit="1" customWidth="1"/>
    <col min="12311" max="12311" width="9.28515625" style="657" bestFit="1" customWidth="1"/>
    <col min="12312" max="12544" width="9.140625" style="657"/>
    <col min="12545" max="12545" width="3" style="657" customWidth="1"/>
    <col min="12546" max="12546" width="92.140625" style="657" customWidth="1"/>
    <col min="12547" max="12547" width="17.140625" style="657" customWidth="1"/>
    <col min="12548" max="12548" width="18" style="657" customWidth="1"/>
    <col min="12549" max="12549" width="15.7109375" style="657" customWidth="1"/>
    <col min="12550" max="12550" width="16" style="657" customWidth="1"/>
    <col min="12551" max="12564" width="15.7109375" style="657" customWidth="1"/>
    <col min="12565" max="12565" width="14.28515625" style="657" customWidth="1"/>
    <col min="12566" max="12566" width="10.5703125" style="657" bestFit="1" customWidth="1"/>
    <col min="12567" max="12567" width="9.28515625" style="657" bestFit="1" customWidth="1"/>
    <col min="12568" max="12800" width="9.140625" style="657"/>
    <col min="12801" max="12801" width="3" style="657" customWidth="1"/>
    <col min="12802" max="12802" width="92.140625" style="657" customWidth="1"/>
    <col min="12803" max="12803" width="17.140625" style="657" customWidth="1"/>
    <col min="12804" max="12804" width="18" style="657" customWidth="1"/>
    <col min="12805" max="12805" width="15.7109375" style="657" customWidth="1"/>
    <col min="12806" max="12806" width="16" style="657" customWidth="1"/>
    <col min="12807" max="12820" width="15.7109375" style="657" customWidth="1"/>
    <col min="12821" max="12821" width="14.28515625" style="657" customWidth="1"/>
    <col min="12822" max="12822" width="10.5703125" style="657" bestFit="1" customWidth="1"/>
    <col min="12823" max="12823" width="9.28515625" style="657" bestFit="1" customWidth="1"/>
    <col min="12824" max="13056" width="9.140625" style="657"/>
    <col min="13057" max="13057" width="3" style="657" customWidth="1"/>
    <col min="13058" max="13058" width="92.140625" style="657" customWidth="1"/>
    <col min="13059" max="13059" width="17.140625" style="657" customWidth="1"/>
    <col min="13060" max="13060" width="18" style="657" customWidth="1"/>
    <col min="13061" max="13061" width="15.7109375" style="657" customWidth="1"/>
    <col min="13062" max="13062" width="16" style="657" customWidth="1"/>
    <col min="13063" max="13076" width="15.7109375" style="657" customWidth="1"/>
    <col min="13077" max="13077" width="14.28515625" style="657" customWidth="1"/>
    <col min="13078" max="13078" width="10.5703125" style="657" bestFit="1" customWidth="1"/>
    <col min="13079" max="13079" width="9.28515625" style="657" bestFit="1" customWidth="1"/>
    <col min="13080" max="13312" width="9.140625" style="657"/>
    <col min="13313" max="13313" width="3" style="657" customWidth="1"/>
    <col min="13314" max="13314" width="92.140625" style="657" customWidth="1"/>
    <col min="13315" max="13315" width="17.140625" style="657" customWidth="1"/>
    <col min="13316" max="13316" width="18" style="657" customWidth="1"/>
    <col min="13317" max="13317" width="15.7109375" style="657" customWidth="1"/>
    <col min="13318" max="13318" width="16" style="657" customWidth="1"/>
    <col min="13319" max="13332" width="15.7109375" style="657" customWidth="1"/>
    <col min="13333" max="13333" width="14.28515625" style="657" customWidth="1"/>
    <col min="13334" max="13334" width="10.5703125" style="657" bestFit="1" customWidth="1"/>
    <col min="13335" max="13335" width="9.28515625" style="657" bestFit="1" customWidth="1"/>
    <col min="13336" max="13568" width="9.140625" style="657"/>
    <col min="13569" max="13569" width="3" style="657" customWidth="1"/>
    <col min="13570" max="13570" width="92.140625" style="657" customWidth="1"/>
    <col min="13571" max="13571" width="17.140625" style="657" customWidth="1"/>
    <col min="13572" max="13572" width="18" style="657" customWidth="1"/>
    <col min="13573" max="13573" width="15.7109375" style="657" customWidth="1"/>
    <col min="13574" max="13574" width="16" style="657" customWidth="1"/>
    <col min="13575" max="13588" width="15.7109375" style="657" customWidth="1"/>
    <col min="13589" max="13589" width="14.28515625" style="657" customWidth="1"/>
    <col min="13590" max="13590" width="10.5703125" style="657" bestFit="1" customWidth="1"/>
    <col min="13591" max="13591" width="9.28515625" style="657" bestFit="1" customWidth="1"/>
    <col min="13592" max="13824" width="9.140625" style="657"/>
    <col min="13825" max="13825" width="3" style="657" customWidth="1"/>
    <col min="13826" max="13826" width="92.140625" style="657" customWidth="1"/>
    <col min="13827" max="13827" width="17.140625" style="657" customWidth="1"/>
    <col min="13828" max="13828" width="18" style="657" customWidth="1"/>
    <col min="13829" max="13829" width="15.7109375" style="657" customWidth="1"/>
    <col min="13830" max="13830" width="16" style="657" customWidth="1"/>
    <col min="13831" max="13844" width="15.7109375" style="657" customWidth="1"/>
    <col min="13845" max="13845" width="14.28515625" style="657" customWidth="1"/>
    <col min="13846" max="13846" width="10.5703125" style="657" bestFit="1" customWidth="1"/>
    <col min="13847" max="13847" width="9.28515625" style="657" bestFit="1" customWidth="1"/>
    <col min="13848" max="14080" width="9.140625" style="657"/>
    <col min="14081" max="14081" width="3" style="657" customWidth="1"/>
    <col min="14082" max="14082" width="92.140625" style="657" customWidth="1"/>
    <col min="14083" max="14083" width="17.140625" style="657" customWidth="1"/>
    <col min="14084" max="14084" width="18" style="657" customWidth="1"/>
    <col min="14085" max="14085" width="15.7109375" style="657" customWidth="1"/>
    <col min="14086" max="14086" width="16" style="657" customWidth="1"/>
    <col min="14087" max="14100" width="15.7109375" style="657" customWidth="1"/>
    <col min="14101" max="14101" width="14.28515625" style="657" customWidth="1"/>
    <col min="14102" max="14102" width="10.5703125" style="657" bestFit="1" customWidth="1"/>
    <col min="14103" max="14103" width="9.28515625" style="657" bestFit="1" customWidth="1"/>
    <col min="14104" max="14336" width="9.140625" style="657"/>
    <col min="14337" max="14337" width="3" style="657" customWidth="1"/>
    <col min="14338" max="14338" width="92.140625" style="657" customWidth="1"/>
    <col min="14339" max="14339" width="17.140625" style="657" customWidth="1"/>
    <col min="14340" max="14340" width="18" style="657" customWidth="1"/>
    <col min="14341" max="14341" width="15.7109375" style="657" customWidth="1"/>
    <col min="14342" max="14342" width="16" style="657" customWidth="1"/>
    <col min="14343" max="14356" width="15.7109375" style="657" customWidth="1"/>
    <col min="14357" max="14357" width="14.28515625" style="657" customWidth="1"/>
    <col min="14358" max="14358" width="10.5703125" style="657" bestFit="1" customWidth="1"/>
    <col min="14359" max="14359" width="9.28515625" style="657" bestFit="1" customWidth="1"/>
    <col min="14360" max="14592" width="9.140625" style="657"/>
    <col min="14593" max="14593" width="3" style="657" customWidth="1"/>
    <col min="14594" max="14594" width="92.140625" style="657" customWidth="1"/>
    <col min="14595" max="14595" width="17.140625" style="657" customWidth="1"/>
    <col min="14596" max="14596" width="18" style="657" customWidth="1"/>
    <col min="14597" max="14597" width="15.7109375" style="657" customWidth="1"/>
    <col min="14598" max="14598" width="16" style="657" customWidth="1"/>
    <col min="14599" max="14612" width="15.7109375" style="657" customWidth="1"/>
    <col min="14613" max="14613" width="14.28515625" style="657" customWidth="1"/>
    <col min="14614" max="14614" width="10.5703125" style="657" bestFit="1" customWidth="1"/>
    <col min="14615" max="14615" width="9.28515625" style="657" bestFit="1" customWidth="1"/>
    <col min="14616" max="14848" width="9.140625" style="657"/>
    <col min="14849" max="14849" width="3" style="657" customWidth="1"/>
    <col min="14850" max="14850" width="92.140625" style="657" customWidth="1"/>
    <col min="14851" max="14851" width="17.140625" style="657" customWidth="1"/>
    <col min="14852" max="14852" width="18" style="657" customWidth="1"/>
    <col min="14853" max="14853" width="15.7109375" style="657" customWidth="1"/>
    <col min="14854" max="14854" width="16" style="657" customWidth="1"/>
    <col min="14855" max="14868" width="15.7109375" style="657" customWidth="1"/>
    <col min="14869" max="14869" width="14.28515625" style="657" customWidth="1"/>
    <col min="14870" max="14870" width="10.5703125" style="657" bestFit="1" customWidth="1"/>
    <col min="14871" max="14871" width="9.28515625" style="657" bestFit="1" customWidth="1"/>
    <col min="14872" max="15104" width="9.140625" style="657"/>
    <col min="15105" max="15105" width="3" style="657" customWidth="1"/>
    <col min="15106" max="15106" width="92.140625" style="657" customWidth="1"/>
    <col min="15107" max="15107" width="17.140625" style="657" customWidth="1"/>
    <col min="15108" max="15108" width="18" style="657" customWidth="1"/>
    <col min="15109" max="15109" width="15.7109375" style="657" customWidth="1"/>
    <col min="15110" max="15110" width="16" style="657" customWidth="1"/>
    <col min="15111" max="15124" width="15.7109375" style="657" customWidth="1"/>
    <col min="15125" max="15125" width="14.28515625" style="657" customWidth="1"/>
    <col min="15126" max="15126" width="10.5703125" style="657" bestFit="1" customWidth="1"/>
    <col min="15127" max="15127" width="9.28515625" style="657" bestFit="1" customWidth="1"/>
    <col min="15128" max="15360" width="9.140625" style="657"/>
    <col min="15361" max="15361" width="3" style="657" customWidth="1"/>
    <col min="15362" max="15362" width="92.140625" style="657" customWidth="1"/>
    <col min="15363" max="15363" width="17.140625" style="657" customWidth="1"/>
    <col min="15364" max="15364" width="18" style="657" customWidth="1"/>
    <col min="15365" max="15365" width="15.7109375" style="657" customWidth="1"/>
    <col min="15366" max="15366" width="16" style="657" customWidth="1"/>
    <col min="15367" max="15380" width="15.7109375" style="657" customWidth="1"/>
    <col min="15381" max="15381" width="14.28515625" style="657" customWidth="1"/>
    <col min="15382" max="15382" width="10.5703125" style="657" bestFit="1" customWidth="1"/>
    <col min="15383" max="15383" width="9.28515625" style="657" bestFit="1" customWidth="1"/>
    <col min="15384" max="15616" width="9.140625" style="657"/>
    <col min="15617" max="15617" width="3" style="657" customWidth="1"/>
    <col min="15618" max="15618" width="92.140625" style="657" customWidth="1"/>
    <col min="15619" max="15619" width="17.140625" style="657" customWidth="1"/>
    <col min="15620" max="15620" width="18" style="657" customWidth="1"/>
    <col min="15621" max="15621" width="15.7109375" style="657" customWidth="1"/>
    <col min="15622" max="15622" width="16" style="657" customWidth="1"/>
    <col min="15623" max="15636" width="15.7109375" style="657" customWidth="1"/>
    <col min="15637" max="15637" width="14.28515625" style="657" customWidth="1"/>
    <col min="15638" max="15638" width="10.5703125" style="657" bestFit="1" customWidth="1"/>
    <col min="15639" max="15639" width="9.28515625" style="657" bestFit="1" customWidth="1"/>
    <col min="15640" max="15872" width="9.140625" style="657"/>
    <col min="15873" max="15873" width="3" style="657" customWidth="1"/>
    <col min="15874" max="15874" width="92.140625" style="657" customWidth="1"/>
    <col min="15875" max="15875" width="17.140625" style="657" customWidth="1"/>
    <col min="15876" max="15876" width="18" style="657" customWidth="1"/>
    <col min="15877" max="15877" width="15.7109375" style="657" customWidth="1"/>
    <col min="15878" max="15878" width="16" style="657" customWidth="1"/>
    <col min="15879" max="15892" width="15.7109375" style="657" customWidth="1"/>
    <col min="15893" max="15893" width="14.28515625" style="657" customWidth="1"/>
    <col min="15894" max="15894" width="10.5703125" style="657" bestFit="1" customWidth="1"/>
    <col min="15895" max="15895" width="9.28515625" style="657" bestFit="1" customWidth="1"/>
    <col min="15896" max="16128" width="9.140625" style="657"/>
    <col min="16129" max="16129" width="3" style="657" customWidth="1"/>
    <col min="16130" max="16130" width="92.140625" style="657" customWidth="1"/>
    <col min="16131" max="16131" width="17.140625" style="657" customWidth="1"/>
    <col min="16132" max="16132" width="18" style="657" customWidth="1"/>
    <col min="16133" max="16133" width="15.7109375" style="657" customWidth="1"/>
    <col min="16134" max="16134" width="16" style="657" customWidth="1"/>
    <col min="16135" max="16148" width="15.7109375" style="657" customWidth="1"/>
    <col min="16149" max="16149" width="14.28515625" style="657" customWidth="1"/>
    <col min="16150" max="16150" width="10.5703125" style="657" bestFit="1" customWidth="1"/>
    <col min="16151" max="16151" width="9.28515625" style="657" bestFit="1" customWidth="1"/>
    <col min="16152" max="16384" width="9.140625" style="657"/>
  </cols>
  <sheetData>
    <row r="1" spans="1:20" ht="25.5" customHeight="1" x14ac:dyDescent="0.35">
      <c r="A1" s="3882" t="s">
        <v>94</v>
      </c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3882"/>
      <c r="O1" s="3882"/>
      <c r="P1" s="3882"/>
      <c r="Q1" s="3882"/>
      <c r="R1" s="3882"/>
      <c r="S1" s="3882"/>
      <c r="T1" s="3882"/>
    </row>
    <row r="2" spans="1:20" ht="26.25" customHeight="1" x14ac:dyDescent="0.35">
      <c r="A2" s="4300" t="s">
        <v>95</v>
      </c>
      <c r="B2" s="4300"/>
      <c r="C2" s="4300"/>
      <c r="D2" s="4300"/>
      <c r="E2" s="4300"/>
      <c r="F2" s="4300"/>
      <c r="G2" s="4300"/>
      <c r="H2" s="4300"/>
      <c r="I2" s="4300"/>
      <c r="J2" s="4300"/>
      <c r="K2" s="4300"/>
      <c r="L2" s="4300"/>
      <c r="M2" s="4300"/>
      <c r="N2" s="4300"/>
      <c r="O2" s="4300"/>
      <c r="P2" s="4300"/>
      <c r="Q2" s="4300"/>
      <c r="R2" s="4300"/>
      <c r="S2" s="4300"/>
      <c r="T2" s="4300"/>
    </row>
    <row r="3" spans="1:20" ht="28.5" customHeight="1" x14ac:dyDescent="0.35">
      <c r="A3" s="3882" t="s">
        <v>361</v>
      </c>
      <c r="B3" s="3882"/>
      <c r="C3" s="3882"/>
      <c r="D3" s="3882"/>
      <c r="E3" s="3882"/>
      <c r="F3" s="3882"/>
      <c r="G3" s="3882"/>
      <c r="H3" s="3882"/>
      <c r="I3" s="3882"/>
      <c r="J3" s="3882"/>
      <c r="K3" s="3882"/>
      <c r="L3" s="3882"/>
      <c r="M3" s="3882"/>
      <c r="N3" s="3882"/>
      <c r="O3" s="3882"/>
      <c r="P3" s="3882"/>
      <c r="Q3" s="3882"/>
      <c r="R3" s="3882"/>
      <c r="S3" s="3882"/>
      <c r="T3" s="3882"/>
    </row>
    <row r="4" spans="1:20" ht="33" customHeight="1" thickBot="1" x14ac:dyDescent="0.4">
      <c r="B4" s="122"/>
    </row>
    <row r="5" spans="1:20" ht="33" customHeight="1" x14ac:dyDescent="0.35">
      <c r="B5" s="4301" t="s">
        <v>9</v>
      </c>
      <c r="C5" s="4304" t="s">
        <v>0</v>
      </c>
      <c r="D5" s="4334"/>
      <c r="E5" s="4334"/>
      <c r="F5" s="4304" t="s">
        <v>1</v>
      </c>
      <c r="G5" s="4334"/>
      <c r="H5" s="4336"/>
      <c r="I5" s="4305" t="s">
        <v>2</v>
      </c>
      <c r="J5" s="4334"/>
      <c r="K5" s="4334"/>
      <c r="L5" s="4304" t="s">
        <v>3</v>
      </c>
      <c r="M5" s="4334"/>
      <c r="N5" s="4336"/>
      <c r="O5" s="4304">
        <v>5</v>
      </c>
      <c r="P5" s="4334"/>
      <c r="Q5" s="4334"/>
      <c r="R5" s="4308" t="s">
        <v>6</v>
      </c>
      <c r="S5" s="4309"/>
      <c r="T5" s="4310"/>
    </row>
    <row r="6" spans="1:20" ht="33" customHeight="1" thickBot="1" x14ac:dyDescent="0.4">
      <c r="B6" s="4302"/>
      <c r="C6" s="4335"/>
      <c r="D6" s="4319"/>
      <c r="E6" s="4319"/>
      <c r="F6" s="4337"/>
      <c r="G6" s="4338"/>
      <c r="H6" s="4339"/>
      <c r="I6" s="4338"/>
      <c r="J6" s="4338"/>
      <c r="K6" s="4338"/>
      <c r="L6" s="4340"/>
      <c r="M6" s="4341"/>
      <c r="N6" s="4342"/>
      <c r="O6" s="4335"/>
      <c r="P6" s="4319"/>
      <c r="Q6" s="4319"/>
      <c r="R6" s="4311"/>
      <c r="S6" s="4312"/>
      <c r="T6" s="4313"/>
    </row>
    <row r="7" spans="1:20" ht="99.75" customHeight="1" thickBot="1" x14ac:dyDescent="0.4">
      <c r="B7" s="4303"/>
      <c r="C7" s="1382" t="s">
        <v>26</v>
      </c>
      <c r="D7" s="1383" t="s">
        <v>27</v>
      </c>
      <c r="E7" s="1384" t="s">
        <v>4</v>
      </c>
      <c r="F7" s="1382" t="s">
        <v>96</v>
      </c>
      <c r="G7" s="1383" t="s">
        <v>27</v>
      </c>
      <c r="H7" s="1384" t="s">
        <v>4</v>
      </c>
      <c r="I7" s="1382" t="s">
        <v>96</v>
      </c>
      <c r="J7" s="1383" t="s">
        <v>27</v>
      </c>
      <c r="K7" s="1384" t="s">
        <v>4</v>
      </c>
      <c r="L7" s="1382" t="s">
        <v>96</v>
      </c>
      <c r="M7" s="1383" t="s">
        <v>27</v>
      </c>
      <c r="N7" s="1384" t="s">
        <v>4</v>
      </c>
      <c r="O7" s="1382" t="s">
        <v>96</v>
      </c>
      <c r="P7" s="1383" t="s">
        <v>27</v>
      </c>
      <c r="Q7" s="1385" t="s">
        <v>4</v>
      </c>
      <c r="R7" s="1382" t="s">
        <v>26</v>
      </c>
      <c r="S7" s="1383" t="s">
        <v>27</v>
      </c>
      <c r="T7" s="1385" t="s">
        <v>4</v>
      </c>
    </row>
    <row r="8" spans="1:20" ht="34.5" customHeight="1" x14ac:dyDescent="0.35">
      <c r="B8" s="1386" t="s">
        <v>22</v>
      </c>
      <c r="C8" s="1387"/>
      <c r="D8" s="1388"/>
      <c r="E8" s="1389"/>
      <c r="F8" s="588"/>
      <c r="G8" s="588"/>
      <c r="H8" s="123"/>
      <c r="I8" s="1390"/>
      <c r="J8" s="1388"/>
      <c r="K8" s="1389"/>
      <c r="L8" s="588"/>
      <c r="M8" s="588"/>
      <c r="N8" s="123"/>
      <c r="O8" s="1391"/>
      <c r="P8" s="1392"/>
      <c r="Q8" s="1389"/>
      <c r="R8" s="589"/>
      <c r="S8" s="589"/>
      <c r="T8" s="357"/>
    </row>
    <row r="9" spans="1:20" ht="31.5" customHeight="1" x14ac:dyDescent="0.35">
      <c r="B9" s="1393" t="s">
        <v>87</v>
      </c>
      <c r="C9" s="1353">
        <v>0</v>
      </c>
      <c r="D9" s="1287">
        <v>12</v>
      </c>
      <c r="E9" s="1303">
        <v>12</v>
      </c>
      <c r="F9" s="1353">
        <v>0</v>
      </c>
      <c r="G9" s="1287">
        <v>21</v>
      </c>
      <c r="H9" s="1288">
        <f t="shared" ref="H9:H15" si="0">SUM(F9:G9)</f>
        <v>21</v>
      </c>
      <c r="I9" s="1353">
        <v>13</v>
      </c>
      <c r="J9" s="1287">
        <v>3</v>
      </c>
      <c r="K9" s="1288">
        <f t="shared" ref="K9:K15" si="1">SUM(I9:J9)</f>
        <v>16</v>
      </c>
      <c r="L9" s="1353">
        <v>6</v>
      </c>
      <c r="M9" s="1287">
        <v>5</v>
      </c>
      <c r="N9" s="1288">
        <f t="shared" ref="N9:N14" si="2">SUM(L9:M9)</f>
        <v>11</v>
      </c>
      <c r="O9" s="1353">
        <v>0</v>
      </c>
      <c r="P9" s="1287">
        <v>6</v>
      </c>
      <c r="Q9" s="1288">
        <f>SUM(O9:P9)</f>
        <v>6</v>
      </c>
      <c r="R9" s="1394">
        <f t="shared" ref="R9:S15" si="3">C9+F9+I9+L9+O9</f>
        <v>19</v>
      </c>
      <c r="S9" s="1395">
        <f>D9+G9+J9+M9+P9</f>
        <v>47</v>
      </c>
      <c r="T9" s="1396">
        <f t="shared" ref="T9:T15" si="4">SUM(R9:S9)</f>
        <v>66</v>
      </c>
    </row>
    <row r="10" spans="1:20" ht="31.5" customHeight="1" x14ac:dyDescent="0.35">
      <c r="B10" s="1378" t="s">
        <v>97</v>
      </c>
      <c r="C10" s="1353">
        <v>0</v>
      </c>
      <c r="D10" s="1287">
        <v>17</v>
      </c>
      <c r="E10" s="1303">
        <f>SUM(C10:D10)</f>
        <v>17</v>
      </c>
      <c r="F10" s="1353">
        <v>0</v>
      </c>
      <c r="G10" s="1287">
        <v>17</v>
      </c>
      <c r="H10" s="1288">
        <f t="shared" si="0"/>
        <v>17</v>
      </c>
      <c r="I10" s="1397">
        <v>11</v>
      </c>
      <c r="J10" s="1287">
        <v>1</v>
      </c>
      <c r="K10" s="1288">
        <f t="shared" si="1"/>
        <v>12</v>
      </c>
      <c r="L10" s="1353">
        <v>7</v>
      </c>
      <c r="M10" s="1287">
        <v>3</v>
      </c>
      <c r="N10" s="1288">
        <f t="shared" si="2"/>
        <v>10</v>
      </c>
      <c r="O10" s="1353">
        <v>2</v>
      </c>
      <c r="P10" s="1287">
        <v>11</v>
      </c>
      <c r="Q10" s="1288">
        <v>13</v>
      </c>
      <c r="R10" s="1394">
        <f t="shared" si="3"/>
        <v>20</v>
      </c>
      <c r="S10" s="1395">
        <f>D10+G10+J10+M10+P10</f>
        <v>49</v>
      </c>
      <c r="T10" s="1396">
        <f>SUM(R10:S10)</f>
        <v>69</v>
      </c>
    </row>
    <row r="11" spans="1:20" ht="31.5" customHeight="1" x14ac:dyDescent="0.35">
      <c r="B11" s="1378" t="s">
        <v>98</v>
      </c>
      <c r="C11" s="1353">
        <v>0</v>
      </c>
      <c r="D11" s="1287">
        <v>17</v>
      </c>
      <c r="E11" s="1303">
        <v>17</v>
      </c>
      <c r="F11" s="1353">
        <v>0</v>
      </c>
      <c r="G11" s="1287">
        <v>26</v>
      </c>
      <c r="H11" s="1288">
        <f t="shared" si="0"/>
        <v>26</v>
      </c>
      <c r="I11" s="1353">
        <v>9</v>
      </c>
      <c r="J11" s="1287">
        <v>4</v>
      </c>
      <c r="K11" s="1288">
        <f t="shared" si="1"/>
        <v>13</v>
      </c>
      <c r="L11" s="1353">
        <v>1</v>
      </c>
      <c r="M11" s="1287">
        <v>5</v>
      </c>
      <c r="N11" s="1288">
        <f t="shared" si="2"/>
        <v>6</v>
      </c>
      <c r="O11" s="1353">
        <f>O31+O21</f>
        <v>0</v>
      </c>
      <c r="P11" s="1287">
        <v>10</v>
      </c>
      <c r="Q11" s="1288">
        <f>SUM(O11:P11)</f>
        <v>10</v>
      </c>
      <c r="R11" s="1394">
        <f t="shared" si="3"/>
        <v>10</v>
      </c>
      <c r="S11" s="1395">
        <f t="shared" si="3"/>
        <v>62</v>
      </c>
      <c r="T11" s="1396">
        <f t="shared" si="4"/>
        <v>72</v>
      </c>
    </row>
    <row r="12" spans="1:20" ht="31.5" customHeight="1" x14ac:dyDescent="0.35">
      <c r="B12" s="1378" t="s">
        <v>99</v>
      </c>
      <c r="C12" s="1353">
        <f>C32+C22</f>
        <v>0</v>
      </c>
      <c r="D12" s="1287">
        <v>0</v>
      </c>
      <c r="E12" s="1303">
        <f>SUM(C12:D12)</f>
        <v>0</v>
      </c>
      <c r="F12" s="1353">
        <f>F32+F22</f>
        <v>0</v>
      </c>
      <c r="G12" s="1287">
        <v>0</v>
      </c>
      <c r="H12" s="1288">
        <f t="shared" si="0"/>
        <v>0</v>
      </c>
      <c r="I12" s="1353">
        <v>0</v>
      </c>
      <c r="J12" s="1287">
        <v>0</v>
      </c>
      <c r="K12" s="1288">
        <f t="shared" si="1"/>
        <v>0</v>
      </c>
      <c r="L12" s="1353">
        <v>0</v>
      </c>
      <c r="M12" s="1287">
        <v>0</v>
      </c>
      <c r="N12" s="1288">
        <f>SUM(L12:M12)</f>
        <v>0</v>
      </c>
      <c r="O12" s="1353">
        <v>0</v>
      </c>
      <c r="P12" s="1287">
        <v>33</v>
      </c>
      <c r="Q12" s="1288">
        <v>33</v>
      </c>
      <c r="R12" s="1394">
        <f t="shared" si="3"/>
        <v>0</v>
      </c>
      <c r="S12" s="1395">
        <f>D12+G12+J12+M12+P12</f>
        <v>33</v>
      </c>
      <c r="T12" s="1396">
        <f t="shared" si="4"/>
        <v>33</v>
      </c>
    </row>
    <row r="13" spans="1:20" ht="27.75" customHeight="1" x14ac:dyDescent="0.35">
      <c r="B13" s="1378" t="s">
        <v>85</v>
      </c>
      <c r="C13" s="1353">
        <v>15</v>
      </c>
      <c r="D13" s="1287">
        <v>7</v>
      </c>
      <c r="E13" s="1303">
        <f>SUM(C13:D13)</f>
        <v>22</v>
      </c>
      <c r="F13" s="1353">
        <v>0</v>
      </c>
      <c r="G13" s="1287">
        <v>14</v>
      </c>
      <c r="H13" s="1288">
        <f t="shared" si="0"/>
        <v>14</v>
      </c>
      <c r="I13" s="1353">
        <v>13</v>
      </c>
      <c r="J13" s="1287">
        <v>1</v>
      </c>
      <c r="K13" s="1288">
        <f t="shared" si="1"/>
        <v>14</v>
      </c>
      <c r="L13" s="1353">
        <v>4</v>
      </c>
      <c r="M13" s="1287">
        <v>14</v>
      </c>
      <c r="N13" s="1288">
        <f>SUM(L13:M13)</f>
        <v>18</v>
      </c>
      <c r="O13" s="1353">
        <v>0</v>
      </c>
      <c r="P13" s="1287">
        <v>24</v>
      </c>
      <c r="Q13" s="1288">
        <v>24</v>
      </c>
      <c r="R13" s="1292">
        <f t="shared" si="3"/>
        <v>32</v>
      </c>
      <c r="S13" s="1293">
        <f>D13+G13+J13+M13+P13</f>
        <v>60</v>
      </c>
      <c r="T13" s="1294">
        <f t="shared" si="4"/>
        <v>92</v>
      </c>
    </row>
    <row r="14" spans="1:20" ht="34.5" customHeight="1" x14ac:dyDescent="0.35">
      <c r="B14" s="1378" t="s">
        <v>100</v>
      </c>
      <c r="C14" s="1353">
        <f>C33+C24</f>
        <v>0</v>
      </c>
      <c r="D14" s="1287">
        <v>18</v>
      </c>
      <c r="E14" s="1303">
        <f>SUM(C14:D14)</f>
        <v>18</v>
      </c>
      <c r="F14" s="1353">
        <f>F33+F24</f>
        <v>0</v>
      </c>
      <c r="G14" s="1287">
        <v>18</v>
      </c>
      <c r="H14" s="1288">
        <f t="shared" si="0"/>
        <v>18</v>
      </c>
      <c r="I14" s="1353">
        <v>0</v>
      </c>
      <c r="J14" s="1287">
        <v>5</v>
      </c>
      <c r="K14" s="1288">
        <f t="shared" si="1"/>
        <v>5</v>
      </c>
      <c r="L14" s="1353">
        <v>0</v>
      </c>
      <c r="M14" s="1287">
        <v>15</v>
      </c>
      <c r="N14" s="1288">
        <f t="shared" si="2"/>
        <v>15</v>
      </c>
      <c r="O14" s="1353">
        <v>0</v>
      </c>
      <c r="P14" s="1287">
        <v>31</v>
      </c>
      <c r="Q14" s="1288">
        <v>31</v>
      </c>
      <c r="R14" s="1292">
        <f t="shared" si="3"/>
        <v>0</v>
      </c>
      <c r="S14" s="1293">
        <f>D14+G14+J14+M14+P14</f>
        <v>87</v>
      </c>
      <c r="T14" s="1294">
        <f t="shared" si="4"/>
        <v>87</v>
      </c>
    </row>
    <row r="15" spans="1:20" ht="81" customHeight="1" thickBot="1" x14ac:dyDescent="0.4">
      <c r="B15" s="1393" t="s">
        <v>101</v>
      </c>
      <c r="C15" s="1353">
        <v>0</v>
      </c>
      <c r="D15" s="1287">
        <v>30</v>
      </c>
      <c r="E15" s="1303">
        <f>SUM(C15:D15)</f>
        <v>30</v>
      </c>
      <c r="F15" s="1353">
        <v>0</v>
      </c>
      <c r="G15" s="1287">
        <v>26</v>
      </c>
      <c r="H15" s="1398">
        <f t="shared" si="0"/>
        <v>26</v>
      </c>
      <c r="I15" s="1353">
        <v>0</v>
      </c>
      <c r="J15" s="1287">
        <v>5</v>
      </c>
      <c r="K15" s="1398">
        <f t="shared" si="1"/>
        <v>5</v>
      </c>
      <c r="L15" s="1353">
        <v>4</v>
      </c>
      <c r="M15" s="1287">
        <v>10</v>
      </c>
      <c r="N15" s="1398">
        <f>SUM(L15:M15)</f>
        <v>14</v>
      </c>
      <c r="O15" s="1353">
        <v>1</v>
      </c>
      <c r="P15" s="1287">
        <v>24</v>
      </c>
      <c r="Q15" s="1398">
        <v>25</v>
      </c>
      <c r="R15" s="1292">
        <f t="shared" si="3"/>
        <v>5</v>
      </c>
      <c r="S15" s="1293">
        <f>D15+G15+J15+M15+P15</f>
        <v>95</v>
      </c>
      <c r="T15" s="1294">
        <f t="shared" si="4"/>
        <v>100</v>
      </c>
    </row>
    <row r="16" spans="1:20" ht="34.5" customHeight="1" thickBot="1" x14ac:dyDescent="0.4">
      <c r="B16" s="1386" t="s">
        <v>16</v>
      </c>
      <c r="C16" s="1311">
        <f t="shared" ref="C16:R16" si="5">SUM(C9:C15)</f>
        <v>15</v>
      </c>
      <c r="D16" s="1312">
        <f t="shared" si="5"/>
        <v>101</v>
      </c>
      <c r="E16" s="1314">
        <f t="shared" si="5"/>
        <v>116</v>
      </c>
      <c r="F16" s="1315">
        <f t="shared" si="5"/>
        <v>0</v>
      </c>
      <c r="G16" s="1312">
        <f>SUM(G9:G15)</f>
        <v>122</v>
      </c>
      <c r="H16" s="1313">
        <f>SUM(H9:H15)</f>
        <v>122</v>
      </c>
      <c r="I16" s="1311">
        <f t="shared" si="5"/>
        <v>46</v>
      </c>
      <c r="J16" s="1312">
        <f t="shared" si="5"/>
        <v>19</v>
      </c>
      <c r="K16" s="1314">
        <f t="shared" si="5"/>
        <v>65</v>
      </c>
      <c r="L16" s="1315">
        <f t="shared" si="5"/>
        <v>22</v>
      </c>
      <c r="M16" s="1312">
        <f t="shared" si="5"/>
        <v>52</v>
      </c>
      <c r="N16" s="1313">
        <f t="shared" si="5"/>
        <v>74</v>
      </c>
      <c r="O16" s="1311">
        <f t="shared" si="5"/>
        <v>3</v>
      </c>
      <c r="P16" s="1312">
        <f t="shared" si="5"/>
        <v>139</v>
      </c>
      <c r="Q16" s="1314">
        <f t="shared" si="5"/>
        <v>142</v>
      </c>
      <c r="R16" s="1315">
        <f t="shared" si="5"/>
        <v>86</v>
      </c>
      <c r="S16" s="1312">
        <f>SUM(S9:S15)</f>
        <v>433</v>
      </c>
      <c r="T16" s="1314">
        <f>SUM(T9:T15)</f>
        <v>519</v>
      </c>
    </row>
    <row r="17" spans="2:20" ht="30.75" customHeight="1" thickBot="1" x14ac:dyDescent="0.4">
      <c r="B17" s="1399" t="s">
        <v>23</v>
      </c>
      <c r="C17" s="1400"/>
      <c r="D17" s="1401"/>
      <c r="E17" s="1402"/>
      <c r="F17" s="1403"/>
      <c r="G17" s="1401"/>
      <c r="H17" s="1402"/>
      <c r="I17" s="1403"/>
      <c r="J17" s="1401"/>
      <c r="K17" s="1402"/>
      <c r="L17" s="1403"/>
      <c r="M17" s="1401"/>
      <c r="N17" s="1402"/>
      <c r="O17" s="1400"/>
      <c r="P17" s="1401"/>
      <c r="Q17" s="1402"/>
      <c r="R17" s="1403"/>
      <c r="S17" s="1403"/>
      <c r="T17" s="1404"/>
    </row>
    <row r="18" spans="2:20" ht="30.75" customHeight="1" thickBot="1" x14ac:dyDescent="0.4">
      <c r="B18" s="1405" t="s">
        <v>11</v>
      </c>
      <c r="C18" s="1406"/>
      <c r="D18" s="1407"/>
      <c r="E18" s="1313"/>
      <c r="F18" s="1406"/>
      <c r="G18" s="1407"/>
      <c r="H18" s="1314"/>
      <c r="I18" s="1408"/>
      <c r="J18" s="1407" t="s">
        <v>7</v>
      </c>
      <c r="K18" s="1313"/>
      <c r="L18" s="1406"/>
      <c r="M18" s="1407"/>
      <c r="N18" s="1313"/>
      <c r="O18" s="1311"/>
      <c r="P18" s="1312"/>
      <c r="Q18" s="1313"/>
      <c r="R18" s="1371"/>
      <c r="S18" s="1371"/>
      <c r="T18" s="1409"/>
    </row>
    <row r="19" spans="2:20" ht="30" customHeight="1" x14ac:dyDescent="0.35">
      <c r="B19" s="1393" t="s">
        <v>87</v>
      </c>
      <c r="C19" s="1353">
        <v>0</v>
      </c>
      <c r="D19" s="1287">
        <v>11</v>
      </c>
      <c r="E19" s="1303">
        <v>11</v>
      </c>
      <c r="F19" s="1353">
        <v>0</v>
      </c>
      <c r="G19" s="1287">
        <v>21</v>
      </c>
      <c r="H19" s="1288">
        <f t="shared" ref="H19:H25" si="6">SUM(F19:G19)</f>
        <v>21</v>
      </c>
      <c r="I19" s="1353">
        <v>13</v>
      </c>
      <c r="J19" s="1287">
        <v>3</v>
      </c>
      <c r="K19" s="1288">
        <f t="shared" ref="K19:K25" si="7">SUM(I19:J19)</f>
        <v>16</v>
      </c>
      <c r="L19" s="1353">
        <v>6</v>
      </c>
      <c r="M19" s="1287">
        <v>5</v>
      </c>
      <c r="N19" s="1288">
        <f t="shared" ref="N19:N25" si="8">SUM(L19:M19)</f>
        <v>11</v>
      </c>
      <c r="O19" s="1353">
        <v>0</v>
      </c>
      <c r="P19" s="1287">
        <v>6</v>
      </c>
      <c r="Q19" s="1288">
        <f>SUM(O19:P19)</f>
        <v>6</v>
      </c>
      <c r="R19" s="1410">
        <f t="shared" ref="R19:S25" si="9">C19+F19+I19+L19+O19</f>
        <v>19</v>
      </c>
      <c r="S19" s="1411">
        <f t="shared" si="9"/>
        <v>46</v>
      </c>
      <c r="T19" s="895">
        <f t="shared" ref="T19:T25" si="10">SUM(R19:S19)</f>
        <v>65</v>
      </c>
    </row>
    <row r="20" spans="2:20" ht="30" customHeight="1" x14ac:dyDescent="0.35">
      <c r="B20" s="1378" t="s">
        <v>97</v>
      </c>
      <c r="C20" s="1353">
        <v>0</v>
      </c>
      <c r="D20" s="1287">
        <v>17</v>
      </c>
      <c r="E20" s="1303">
        <f>SUM(C20:D20)</f>
        <v>17</v>
      </c>
      <c r="F20" s="1353">
        <v>0</v>
      </c>
      <c r="G20" s="1287">
        <v>16</v>
      </c>
      <c r="H20" s="1288">
        <f t="shared" si="6"/>
        <v>16</v>
      </c>
      <c r="I20" s="1397">
        <v>11</v>
      </c>
      <c r="J20" s="1287">
        <v>1</v>
      </c>
      <c r="K20" s="1288">
        <f t="shared" si="7"/>
        <v>12</v>
      </c>
      <c r="L20" s="1353">
        <v>7</v>
      </c>
      <c r="M20" s="1287">
        <v>3</v>
      </c>
      <c r="N20" s="1288">
        <f t="shared" si="8"/>
        <v>10</v>
      </c>
      <c r="O20" s="1353">
        <v>2</v>
      </c>
      <c r="P20" s="1287">
        <v>11</v>
      </c>
      <c r="Q20" s="1288">
        <v>13</v>
      </c>
      <c r="R20" s="1297">
        <f t="shared" si="9"/>
        <v>20</v>
      </c>
      <c r="S20" s="1293">
        <f>D20+G20+J20+M20+P20</f>
        <v>48</v>
      </c>
      <c r="T20" s="1294">
        <f>SUM(R20:S20)</f>
        <v>68</v>
      </c>
    </row>
    <row r="21" spans="2:20" ht="48" customHeight="1" x14ac:dyDescent="0.35">
      <c r="B21" s="1378" t="s">
        <v>98</v>
      </c>
      <c r="C21" s="1353">
        <v>0</v>
      </c>
      <c r="D21" s="1287">
        <v>17</v>
      </c>
      <c r="E21" s="1303">
        <v>17</v>
      </c>
      <c r="F21" s="1353">
        <v>0</v>
      </c>
      <c r="G21" s="1287">
        <v>26</v>
      </c>
      <c r="H21" s="1288">
        <f t="shared" si="6"/>
        <v>26</v>
      </c>
      <c r="I21" s="1353">
        <v>9</v>
      </c>
      <c r="J21" s="1287">
        <v>4</v>
      </c>
      <c r="K21" s="1288">
        <f t="shared" si="7"/>
        <v>13</v>
      </c>
      <c r="L21" s="1353">
        <v>1</v>
      </c>
      <c r="M21" s="1287">
        <v>5</v>
      </c>
      <c r="N21" s="1288">
        <f t="shared" si="8"/>
        <v>6</v>
      </c>
      <c r="O21" s="1353">
        <f>O41+O31</f>
        <v>0</v>
      </c>
      <c r="P21" s="1287">
        <v>10</v>
      </c>
      <c r="Q21" s="1288">
        <f>SUM(O21:P21)</f>
        <v>10</v>
      </c>
      <c r="R21" s="1297">
        <f t="shared" si="9"/>
        <v>10</v>
      </c>
      <c r="S21" s="1293">
        <f t="shared" si="9"/>
        <v>62</v>
      </c>
      <c r="T21" s="1294">
        <f t="shared" si="10"/>
        <v>72</v>
      </c>
    </row>
    <row r="22" spans="2:20" ht="30" customHeight="1" x14ac:dyDescent="0.35">
      <c r="B22" s="1378" t="s">
        <v>99</v>
      </c>
      <c r="C22" s="1353">
        <f>C42+C32</f>
        <v>0</v>
      </c>
      <c r="D22" s="1287">
        <v>0</v>
      </c>
      <c r="E22" s="1303">
        <f>SUM(C22:D22)</f>
        <v>0</v>
      </c>
      <c r="F22" s="1353">
        <f>F42+F32</f>
        <v>0</v>
      </c>
      <c r="G22" s="1287">
        <v>0</v>
      </c>
      <c r="H22" s="1288">
        <f t="shared" si="6"/>
        <v>0</v>
      </c>
      <c r="I22" s="1353">
        <v>0</v>
      </c>
      <c r="J22" s="1287">
        <v>0</v>
      </c>
      <c r="K22" s="1288">
        <f t="shared" si="7"/>
        <v>0</v>
      </c>
      <c r="L22" s="1353">
        <v>0</v>
      </c>
      <c r="M22" s="1287">
        <v>0</v>
      </c>
      <c r="N22" s="1288">
        <f t="shared" si="8"/>
        <v>0</v>
      </c>
      <c r="O22" s="1353">
        <v>0</v>
      </c>
      <c r="P22" s="1287">
        <v>33</v>
      </c>
      <c r="Q22" s="1288">
        <v>33</v>
      </c>
      <c r="R22" s="1297">
        <f t="shared" si="9"/>
        <v>0</v>
      </c>
      <c r="S22" s="1293">
        <f t="shared" si="9"/>
        <v>33</v>
      </c>
      <c r="T22" s="1294">
        <f t="shared" si="10"/>
        <v>33</v>
      </c>
    </row>
    <row r="23" spans="2:20" ht="25.5" customHeight="1" x14ac:dyDescent="0.35">
      <c r="B23" s="1378" t="s">
        <v>85</v>
      </c>
      <c r="C23" s="1353">
        <v>15</v>
      </c>
      <c r="D23" s="1287">
        <v>6</v>
      </c>
      <c r="E23" s="1303">
        <f>SUM(C23:D23)</f>
        <v>21</v>
      </c>
      <c r="F23" s="1353">
        <v>0</v>
      </c>
      <c r="G23" s="1287">
        <v>14</v>
      </c>
      <c r="H23" s="1288">
        <f t="shared" si="6"/>
        <v>14</v>
      </c>
      <c r="I23" s="1353">
        <v>13</v>
      </c>
      <c r="J23" s="1287">
        <v>1</v>
      </c>
      <c r="K23" s="1288">
        <f t="shared" si="7"/>
        <v>14</v>
      </c>
      <c r="L23" s="1353">
        <v>4</v>
      </c>
      <c r="M23" s="1287">
        <v>14</v>
      </c>
      <c r="N23" s="1288">
        <f t="shared" si="8"/>
        <v>18</v>
      </c>
      <c r="O23" s="1353">
        <v>0</v>
      </c>
      <c r="P23" s="1287">
        <v>23</v>
      </c>
      <c r="Q23" s="1288">
        <v>23</v>
      </c>
      <c r="R23" s="1297">
        <f t="shared" si="9"/>
        <v>32</v>
      </c>
      <c r="S23" s="1293">
        <f t="shared" si="9"/>
        <v>58</v>
      </c>
      <c r="T23" s="1294">
        <f t="shared" si="10"/>
        <v>90</v>
      </c>
    </row>
    <row r="24" spans="2:20" ht="31.5" customHeight="1" x14ac:dyDescent="0.35">
      <c r="B24" s="1378" t="s">
        <v>100</v>
      </c>
      <c r="C24" s="1353">
        <f>C43+C34</f>
        <v>0</v>
      </c>
      <c r="D24" s="1287">
        <v>18</v>
      </c>
      <c r="E24" s="1303">
        <f>SUM(C24:D24)</f>
        <v>18</v>
      </c>
      <c r="F24" s="1353">
        <f>F43+F34</f>
        <v>0</v>
      </c>
      <c r="G24" s="1287">
        <v>17</v>
      </c>
      <c r="H24" s="1288">
        <f t="shared" si="6"/>
        <v>17</v>
      </c>
      <c r="I24" s="1353">
        <v>0</v>
      </c>
      <c r="J24" s="1287">
        <v>5</v>
      </c>
      <c r="K24" s="1288">
        <f t="shared" si="7"/>
        <v>5</v>
      </c>
      <c r="L24" s="1353">
        <v>0</v>
      </c>
      <c r="M24" s="1287">
        <v>14</v>
      </c>
      <c r="N24" s="1288">
        <f t="shared" si="8"/>
        <v>14</v>
      </c>
      <c r="O24" s="1353">
        <v>0</v>
      </c>
      <c r="P24" s="1287">
        <v>31</v>
      </c>
      <c r="Q24" s="1288">
        <v>31</v>
      </c>
      <c r="R24" s="1297">
        <f t="shared" si="9"/>
        <v>0</v>
      </c>
      <c r="S24" s="1293">
        <f t="shared" si="9"/>
        <v>85</v>
      </c>
      <c r="T24" s="1294">
        <f t="shared" si="10"/>
        <v>85</v>
      </c>
    </row>
    <row r="25" spans="2:20" ht="63" customHeight="1" thickBot="1" x14ac:dyDescent="0.4">
      <c r="B25" s="1393" t="s">
        <v>101</v>
      </c>
      <c r="C25" s="1353">
        <v>0</v>
      </c>
      <c r="D25" s="1287">
        <v>30</v>
      </c>
      <c r="E25" s="1303">
        <f>SUM(C25:D25)</f>
        <v>30</v>
      </c>
      <c r="F25" s="1353">
        <v>0</v>
      </c>
      <c r="G25" s="1287">
        <v>26</v>
      </c>
      <c r="H25" s="1398">
        <f t="shared" si="6"/>
        <v>26</v>
      </c>
      <c r="I25" s="1353">
        <v>0</v>
      </c>
      <c r="J25" s="1287">
        <v>4</v>
      </c>
      <c r="K25" s="1398">
        <f t="shared" si="7"/>
        <v>4</v>
      </c>
      <c r="L25" s="1353">
        <v>4</v>
      </c>
      <c r="M25" s="1287">
        <v>9</v>
      </c>
      <c r="N25" s="1398">
        <f t="shared" si="8"/>
        <v>13</v>
      </c>
      <c r="O25" s="1353">
        <v>1</v>
      </c>
      <c r="P25" s="1287">
        <v>24</v>
      </c>
      <c r="Q25" s="1398">
        <v>25</v>
      </c>
      <c r="R25" s="1412">
        <f t="shared" si="9"/>
        <v>5</v>
      </c>
      <c r="S25" s="1395">
        <f t="shared" si="9"/>
        <v>93</v>
      </c>
      <c r="T25" s="1396">
        <f t="shared" si="10"/>
        <v>98</v>
      </c>
    </row>
    <row r="26" spans="2:20" ht="27.75" customHeight="1" thickBot="1" x14ac:dyDescent="0.4">
      <c r="B26" s="1413" t="s">
        <v>8</v>
      </c>
      <c r="C26" s="1311">
        <f t="shared" ref="C26:Q26" si="11">SUM(C19:C25)</f>
        <v>15</v>
      </c>
      <c r="D26" s="1312">
        <f t="shared" si="11"/>
        <v>99</v>
      </c>
      <c r="E26" s="1314">
        <f t="shared" si="11"/>
        <v>114</v>
      </c>
      <c r="F26" s="1315">
        <f t="shared" si="11"/>
        <v>0</v>
      </c>
      <c r="G26" s="1312">
        <f t="shared" si="11"/>
        <v>120</v>
      </c>
      <c r="H26" s="1313">
        <f t="shared" si="11"/>
        <v>120</v>
      </c>
      <c r="I26" s="1311">
        <f t="shared" si="11"/>
        <v>46</v>
      </c>
      <c r="J26" s="1312">
        <f t="shared" si="11"/>
        <v>18</v>
      </c>
      <c r="K26" s="1314">
        <f t="shared" si="11"/>
        <v>64</v>
      </c>
      <c r="L26" s="1315">
        <f t="shared" si="11"/>
        <v>22</v>
      </c>
      <c r="M26" s="1312">
        <f t="shared" si="11"/>
        <v>50</v>
      </c>
      <c r="N26" s="1313">
        <f t="shared" si="11"/>
        <v>72</v>
      </c>
      <c r="O26" s="1311">
        <f t="shared" si="11"/>
        <v>3</v>
      </c>
      <c r="P26" s="1312">
        <f t="shared" si="11"/>
        <v>138</v>
      </c>
      <c r="Q26" s="1313">
        <f t="shared" si="11"/>
        <v>141</v>
      </c>
      <c r="R26" s="1311">
        <f>SUM(R19:R25)</f>
        <v>86</v>
      </c>
      <c r="S26" s="1312">
        <f>SUM(S19:S25)</f>
        <v>425</v>
      </c>
      <c r="T26" s="1314">
        <f>SUM(T19:T25)</f>
        <v>511</v>
      </c>
    </row>
    <row r="27" spans="2:20" ht="45.75" customHeight="1" x14ac:dyDescent="0.35">
      <c r="B27" s="1414" t="s">
        <v>25</v>
      </c>
      <c r="C27" s="1300"/>
      <c r="D27" s="1415"/>
      <c r="E27" s="1416"/>
      <c r="F27" s="1300"/>
      <c r="G27" s="1415"/>
      <c r="H27" s="1417"/>
      <c r="I27" s="1415"/>
      <c r="J27" s="1415"/>
      <c r="K27" s="1416"/>
      <c r="L27" s="1300"/>
      <c r="M27" s="1415"/>
      <c r="N27" s="1417"/>
      <c r="O27" s="1415"/>
      <c r="P27" s="1415"/>
      <c r="Q27" s="1416"/>
      <c r="R27" s="1418"/>
      <c r="S27" s="1419"/>
      <c r="T27" s="1420"/>
    </row>
    <row r="28" spans="2:20" ht="24.95" customHeight="1" x14ac:dyDescent="0.35">
      <c r="B28" s="1393" t="s">
        <v>87</v>
      </c>
      <c r="C28" s="1421">
        <v>0</v>
      </c>
      <c r="D28" s="1422">
        <v>1</v>
      </c>
      <c r="E28" s="1423">
        <f t="shared" ref="E28:E34" si="12">SUM(C28:D28)</f>
        <v>1</v>
      </c>
      <c r="F28" s="1421">
        <v>0</v>
      </c>
      <c r="G28" s="1422">
        <v>0</v>
      </c>
      <c r="H28" s="896">
        <f t="shared" ref="H28:H34" si="13">SUM(F28:G28)</f>
        <v>0</v>
      </c>
      <c r="I28" s="1424">
        <v>0</v>
      </c>
      <c r="J28" s="1422">
        <v>0</v>
      </c>
      <c r="K28" s="1423">
        <f t="shared" ref="K28:K34" si="14">SUM(I28:J28)</f>
        <v>0</v>
      </c>
      <c r="L28" s="1301">
        <v>0</v>
      </c>
      <c r="M28" s="1302">
        <v>0</v>
      </c>
      <c r="N28" s="1288">
        <f t="shared" ref="N28:N34" si="15">SUM(L28:M28)</f>
        <v>0</v>
      </c>
      <c r="O28" s="1424">
        <v>0</v>
      </c>
      <c r="P28" s="1422">
        <v>0</v>
      </c>
      <c r="Q28" s="1423">
        <f t="shared" ref="Q28:Q34" si="16">SUM(O28:P28)</f>
        <v>0</v>
      </c>
      <c r="R28" s="1425">
        <f t="shared" ref="R28:S34" si="17">C28+F28+I28+L28+O28</f>
        <v>0</v>
      </c>
      <c r="S28" s="1426">
        <f t="shared" si="17"/>
        <v>1</v>
      </c>
      <c r="T28" s="1427">
        <f t="shared" ref="T28:T34" si="18">SUM(R28:S28)</f>
        <v>1</v>
      </c>
    </row>
    <row r="29" spans="2:20" ht="24.95" customHeight="1" x14ac:dyDescent="0.35">
      <c r="B29" s="1378" t="s">
        <v>97</v>
      </c>
      <c r="C29" s="1428">
        <v>0</v>
      </c>
      <c r="D29" s="1429">
        <v>0</v>
      </c>
      <c r="E29" s="1430">
        <f t="shared" si="12"/>
        <v>0</v>
      </c>
      <c r="F29" s="1428">
        <v>0</v>
      </c>
      <c r="G29" s="1429">
        <v>1</v>
      </c>
      <c r="H29" s="1307">
        <f t="shared" si="13"/>
        <v>1</v>
      </c>
      <c r="I29" s="588">
        <v>0</v>
      </c>
      <c r="J29" s="1429">
        <v>0</v>
      </c>
      <c r="K29" s="1430">
        <f>SUM(I29:J29)</f>
        <v>0</v>
      </c>
      <c r="L29" s="1428">
        <v>0</v>
      </c>
      <c r="M29" s="1429">
        <v>0</v>
      </c>
      <c r="N29" s="896">
        <v>0</v>
      </c>
      <c r="O29" s="588">
        <v>0</v>
      </c>
      <c r="P29" s="1429">
        <v>0</v>
      </c>
      <c r="Q29" s="1430">
        <v>0</v>
      </c>
      <c r="R29" s="1410">
        <f t="shared" si="17"/>
        <v>0</v>
      </c>
      <c r="S29" s="1411">
        <f t="shared" si="17"/>
        <v>1</v>
      </c>
      <c r="T29" s="895">
        <f t="shared" si="18"/>
        <v>1</v>
      </c>
    </row>
    <row r="30" spans="2:20" ht="24.95" customHeight="1" x14ac:dyDescent="0.35">
      <c r="B30" s="1378" t="s">
        <v>98</v>
      </c>
      <c r="C30" s="1301">
        <v>0</v>
      </c>
      <c r="D30" s="1302">
        <v>0</v>
      </c>
      <c r="E30" s="1303">
        <f>SUM(C30:D30)</f>
        <v>0</v>
      </c>
      <c r="F30" s="1301">
        <v>0</v>
      </c>
      <c r="G30" s="1302">
        <v>0</v>
      </c>
      <c r="H30" s="1288">
        <f t="shared" si="13"/>
        <v>0</v>
      </c>
      <c r="I30" s="1431">
        <v>0</v>
      </c>
      <c r="J30" s="1302">
        <v>0</v>
      </c>
      <c r="K30" s="1303">
        <f t="shared" si="14"/>
        <v>0</v>
      </c>
      <c r="L30" s="1301">
        <v>0</v>
      </c>
      <c r="M30" s="1302">
        <v>0</v>
      </c>
      <c r="N30" s="1288">
        <f t="shared" si="15"/>
        <v>0</v>
      </c>
      <c r="O30" s="1431">
        <v>0</v>
      </c>
      <c r="P30" s="1302">
        <v>0</v>
      </c>
      <c r="Q30" s="1303">
        <f t="shared" si="16"/>
        <v>0</v>
      </c>
      <c r="R30" s="1297">
        <f t="shared" si="17"/>
        <v>0</v>
      </c>
      <c r="S30" s="1293">
        <f t="shared" si="17"/>
        <v>0</v>
      </c>
      <c r="T30" s="1294">
        <f t="shared" si="18"/>
        <v>0</v>
      </c>
    </row>
    <row r="31" spans="2:20" ht="24.95" customHeight="1" x14ac:dyDescent="0.35">
      <c r="B31" s="1378" t="s">
        <v>99</v>
      </c>
      <c r="C31" s="1421">
        <v>0</v>
      </c>
      <c r="D31" s="1422">
        <v>0</v>
      </c>
      <c r="E31" s="1423">
        <f>SUM(C31:D31)</f>
        <v>0</v>
      </c>
      <c r="F31" s="1421">
        <v>0</v>
      </c>
      <c r="G31" s="1422">
        <v>0</v>
      </c>
      <c r="H31" s="896">
        <f t="shared" si="13"/>
        <v>0</v>
      </c>
      <c r="I31" s="1424">
        <v>0</v>
      </c>
      <c r="J31" s="1422">
        <v>0</v>
      </c>
      <c r="K31" s="1423">
        <f>SUM(I31:J31)</f>
        <v>0</v>
      </c>
      <c r="L31" s="1421">
        <v>0</v>
      </c>
      <c r="M31" s="1422">
        <v>0</v>
      </c>
      <c r="N31" s="1432">
        <f>SUM(L31:M31)</f>
        <v>0</v>
      </c>
      <c r="O31" s="1424">
        <v>0</v>
      </c>
      <c r="P31" s="1422">
        <v>0</v>
      </c>
      <c r="Q31" s="1423">
        <v>0</v>
      </c>
      <c r="R31" s="1425">
        <f t="shared" si="17"/>
        <v>0</v>
      </c>
      <c r="S31" s="1426">
        <f t="shared" si="17"/>
        <v>0</v>
      </c>
      <c r="T31" s="1427">
        <f t="shared" si="18"/>
        <v>0</v>
      </c>
    </row>
    <row r="32" spans="2:20" ht="27.75" customHeight="1" x14ac:dyDescent="0.35">
      <c r="B32" s="1378" t="s">
        <v>85</v>
      </c>
      <c r="C32" s="1301">
        <v>0</v>
      </c>
      <c r="D32" s="1302">
        <v>1</v>
      </c>
      <c r="E32" s="1303">
        <f>SUM(C32:D32)</f>
        <v>1</v>
      </c>
      <c r="F32" s="1301">
        <v>0</v>
      </c>
      <c r="G32" s="1302">
        <v>0</v>
      </c>
      <c r="H32" s="1288">
        <f t="shared" si="13"/>
        <v>0</v>
      </c>
      <c r="I32" s="1431">
        <v>0</v>
      </c>
      <c r="J32" s="1302">
        <v>0</v>
      </c>
      <c r="K32" s="1303">
        <f>SUM(I32:J32)</f>
        <v>0</v>
      </c>
      <c r="L32" s="1301">
        <v>0</v>
      </c>
      <c r="M32" s="1302">
        <v>0</v>
      </c>
      <c r="N32" s="1288">
        <f t="shared" si="15"/>
        <v>0</v>
      </c>
      <c r="O32" s="1431">
        <v>0</v>
      </c>
      <c r="P32" s="1302">
        <v>1</v>
      </c>
      <c r="Q32" s="1303">
        <v>1</v>
      </c>
      <c r="R32" s="1297">
        <f t="shared" si="17"/>
        <v>0</v>
      </c>
      <c r="S32" s="1293">
        <f t="shared" si="17"/>
        <v>2</v>
      </c>
      <c r="T32" s="1294">
        <f t="shared" si="18"/>
        <v>2</v>
      </c>
    </row>
    <row r="33" spans="2:21" ht="29.25" customHeight="1" x14ac:dyDescent="0.35">
      <c r="B33" s="1378" t="s">
        <v>100</v>
      </c>
      <c r="C33" s="1301">
        <v>0</v>
      </c>
      <c r="D33" s="1302">
        <v>0</v>
      </c>
      <c r="E33" s="1303">
        <f>SUM(C33:D33)</f>
        <v>0</v>
      </c>
      <c r="F33" s="1301">
        <v>0</v>
      </c>
      <c r="G33" s="1302">
        <v>1</v>
      </c>
      <c r="H33" s="1288">
        <f t="shared" si="13"/>
        <v>1</v>
      </c>
      <c r="I33" s="1431">
        <v>0</v>
      </c>
      <c r="J33" s="1302">
        <v>0</v>
      </c>
      <c r="K33" s="1303">
        <f t="shared" si="14"/>
        <v>0</v>
      </c>
      <c r="L33" s="1301">
        <v>0</v>
      </c>
      <c r="M33" s="1302">
        <v>1</v>
      </c>
      <c r="N33" s="1288">
        <f t="shared" si="15"/>
        <v>1</v>
      </c>
      <c r="O33" s="1431">
        <v>0</v>
      </c>
      <c r="P33" s="1302">
        <v>0</v>
      </c>
      <c r="Q33" s="1303">
        <f t="shared" si="16"/>
        <v>0</v>
      </c>
      <c r="R33" s="1297">
        <f t="shared" si="17"/>
        <v>0</v>
      </c>
      <c r="S33" s="1293">
        <f t="shared" si="17"/>
        <v>2</v>
      </c>
      <c r="T33" s="1294">
        <f t="shared" si="18"/>
        <v>2</v>
      </c>
    </row>
    <row r="34" spans="2:21" ht="54" customHeight="1" thickBot="1" x14ac:dyDescent="0.4">
      <c r="B34" s="1393" t="s">
        <v>101</v>
      </c>
      <c r="C34" s="1301">
        <v>0</v>
      </c>
      <c r="D34" s="1302">
        <v>0</v>
      </c>
      <c r="E34" s="1303">
        <f t="shared" si="12"/>
        <v>0</v>
      </c>
      <c r="F34" s="1301">
        <v>0</v>
      </c>
      <c r="G34" s="1302">
        <v>0</v>
      </c>
      <c r="H34" s="1288">
        <f t="shared" si="13"/>
        <v>0</v>
      </c>
      <c r="I34" s="1431">
        <v>0</v>
      </c>
      <c r="J34" s="1302">
        <v>1</v>
      </c>
      <c r="K34" s="1303">
        <f t="shared" si="14"/>
        <v>1</v>
      </c>
      <c r="L34" s="1301">
        <v>0</v>
      </c>
      <c r="M34" s="1302">
        <v>1</v>
      </c>
      <c r="N34" s="1288">
        <f t="shared" si="15"/>
        <v>1</v>
      </c>
      <c r="O34" s="1431">
        <v>0</v>
      </c>
      <c r="P34" s="1302">
        <v>0</v>
      </c>
      <c r="Q34" s="1303">
        <f t="shared" si="16"/>
        <v>0</v>
      </c>
      <c r="R34" s="1297">
        <f t="shared" si="17"/>
        <v>0</v>
      </c>
      <c r="S34" s="1293">
        <f t="shared" si="17"/>
        <v>2</v>
      </c>
      <c r="T34" s="1294">
        <f t="shared" si="18"/>
        <v>2</v>
      </c>
    </row>
    <row r="35" spans="2:21" ht="27" customHeight="1" thickBot="1" x14ac:dyDescent="0.4">
      <c r="B35" s="1433" t="s">
        <v>13</v>
      </c>
      <c r="C35" s="1314">
        <f t="shared" ref="C35:R35" si="19">SUM(C28:C34)</f>
        <v>0</v>
      </c>
      <c r="D35" s="1311">
        <f>SUM(D28:D34)</f>
        <v>2</v>
      </c>
      <c r="E35" s="1434">
        <f>SUM(E28:E34)</f>
        <v>2</v>
      </c>
      <c r="F35" s="1311">
        <f t="shared" si="19"/>
        <v>0</v>
      </c>
      <c r="G35" s="1311">
        <f>SUM(G28:G34)</f>
        <v>2</v>
      </c>
      <c r="H35" s="1435">
        <f>SUM(H28:H34)</f>
        <v>2</v>
      </c>
      <c r="I35" s="1315">
        <f t="shared" si="19"/>
        <v>0</v>
      </c>
      <c r="J35" s="1311">
        <f>SUM(J28:J34)</f>
        <v>1</v>
      </c>
      <c r="K35" s="1311">
        <f>SUM(K28:K34)</f>
        <v>1</v>
      </c>
      <c r="L35" s="1311">
        <f t="shared" si="19"/>
        <v>0</v>
      </c>
      <c r="M35" s="1311">
        <f>SUM(M28:M34)</f>
        <v>2</v>
      </c>
      <c r="N35" s="1311">
        <f>SUM(N28:N34)</f>
        <v>2</v>
      </c>
      <c r="O35" s="1311">
        <f t="shared" si="19"/>
        <v>0</v>
      </c>
      <c r="P35" s="1311">
        <f t="shared" si="19"/>
        <v>1</v>
      </c>
      <c r="Q35" s="1434">
        <f t="shared" si="19"/>
        <v>1</v>
      </c>
      <c r="R35" s="1311">
        <f t="shared" si="19"/>
        <v>0</v>
      </c>
      <c r="S35" s="1311">
        <f>SUM(S28:S34)</f>
        <v>8</v>
      </c>
      <c r="T35" s="1435">
        <f>SUM(T28:T34)</f>
        <v>8</v>
      </c>
    </row>
    <row r="36" spans="2:21" ht="30.75" customHeight="1" thickBot="1" x14ac:dyDescent="0.4">
      <c r="B36" s="1436" t="s">
        <v>10</v>
      </c>
      <c r="C36" s="1437">
        <f t="shared" ref="C36:R36" si="20">C26</f>
        <v>15</v>
      </c>
      <c r="D36" s="1438">
        <f t="shared" si="20"/>
        <v>99</v>
      </c>
      <c r="E36" s="1439">
        <f t="shared" si="20"/>
        <v>114</v>
      </c>
      <c r="F36" s="1440">
        <f t="shared" si="20"/>
        <v>0</v>
      </c>
      <c r="G36" s="1438">
        <f>G26</f>
        <v>120</v>
      </c>
      <c r="H36" s="1441">
        <f>H26</f>
        <v>120</v>
      </c>
      <c r="I36" s="1437">
        <f t="shared" si="20"/>
        <v>46</v>
      </c>
      <c r="J36" s="1438">
        <f t="shared" si="20"/>
        <v>18</v>
      </c>
      <c r="K36" s="1439">
        <f t="shared" si="20"/>
        <v>64</v>
      </c>
      <c r="L36" s="1440">
        <f t="shared" si="20"/>
        <v>22</v>
      </c>
      <c r="M36" s="1438">
        <f t="shared" si="20"/>
        <v>50</v>
      </c>
      <c r="N36" s="1441">
        <f t="shared" si="20"/>
        <v>72</v>
      </c>
      <c r="O36" s="1437">
        <f t="shared" si="20"/>
        <v>3</v>
      </c>
      <c r="P36" s="1438">
        <f t="shared" si="20"/>
        <v>138</v>
      </c>
      <c r="Q36" s="1439">
        <f t="shared" si="20"/>
        <v>141</v>
      </c>
      <c r="R36" s="1440">
        <f t="shared" si="20"/>
        <v>86</v>
      </c>
      <c r="S36" s="1438">
        <f>S26</f>
        <v>425</v>
      </c>
      <c r="T36" s="1439">
        <f>T26</f>
        <v>511</v>
      </c>
      <c r="U36" s="124"/>
    </row>
    <row r="37" spans="2:21" ht="37.5" customHeight="1" thickBot="1" x14ac:dyDescent="0.4">
      <c r="B37" s="1442" t="s">
        <v>17</v>
      </c>
      <c r="C37" s="1444">
        <f t="shared" ref="C37:R37" si="21">C35</f>
        <v>0</v>
      </c>
      <c r="D37" s="1445">
        <f>D35</f>
        <v>2</v>
      </c>
      <c r="E37" s="1446">
        <f>E35</f>
        <v>2</v>
      </c>
      <c r="F37" s="1447">
        <f t="shared" si="21"/>
        <v>0</v>
      </c>
      <c r="G37" s="1445">
        <f>G35</f>
        <v>2</v>
      </c>
      <c r="H37" s="1448">
        <f>H35</f>
        <v>2</v>
      </c>
      <c r="I37" s="1444">
        <f t="shared" si="21"/>
        <v>0</v>
      </c>
      <c r="J37" s="1445">
        <f>J35</f>
        <v>1</v>
      </c>
      <c r="K37" s="1446">
        <f>K35</f>
        <v>1</v>
      </c>
      <c r="L37" s="1447">
        <f t="shared" si="21"/>
        <v>0</v>
      </c>
      <c r="M37" s="1445">
        <f>M35</f>
        <v>2</v>
      </c>
      <c r="N37" s="1448">
        <f>N35</f>
        <v>2</v>
      </c>
      <c r="O37" s="1444">
        <f t="shared" si="21"/>
        <v>0</v>
      </c>
      <c r="P37" s="1445">
        <f t="shared" si="21"/>
        <v>1</v>
      </c>
      <c r="Q37" s="1446">
        <f t="shared" si="21"/>
        <v>1</v>
      </c>
      <c r="R37" s="1447">
        <f t="shared" si="21"/>
        <v>0</v>
      </c>
      <c r="S37" s="1445">
        <f>S35</f>
        <v>8</v>
      </c>
      <c r="T37" s="1446">
        <f>T35</f>
        <v>8</v>
      </c>
    </row>
    <row r="38" spans="2:21" ht="36" customHeight="1" thickBot="1" x14ac:dyDescent="0.4">
      <c r="B38" s="1443" t="s">
        <v>18</v>
      </c>
      <c r="C38" s="1449">
        <f t="shared" ref="C38:R38" si="22">SUM(C36:C37)</f>
        <v>15</v>
      </c>
      <c r="D38" s="1450">
        <f t="shared" si="22"/>
        <v>101</v>
      </c>
      <c r="E38" s="1451">
        <f t="shared" si="22"/>
        <v>116</v>
      </c>
      <c r="F38" s="1452">
        <f t="shared" si="22"/>
        <v>0</v>
      </c>
      <c r="G38" s="1450">
        <f>SUM(G36:G37)</f>
        <v>122</v>
      </c>
      <c r="H38" s="1453">
        <f>SUM(H36:H37)</f>
        <v>122</v>
      </c>
      <c r="I38" s="1449">
        <f t="shared" si="22"/>
        <v>46</v>
      </c>
      <c r="J38" s="1450">
        <f t="shared" si="22"/>
        <v>19</v>
      </c>
      <c r="K38" s="1451">
        <f t="shared" si="22"/>
        <v>65</v>
      </c>
      <c r="L38" s="1452">
        <f t="shared" si="22"/>
        <v>22</v>
      </c>
      <c r="M38" s="1450">
        <f t="shared" si="22"/>
        <v>52</v>
      </c>
      <c r="N38" s="1453">
        <f t="shared" si="22"/>
        <v>74</v>
      </c>
      <c r="O38" s="1449">
        <f t="shared" si="22"/>
        <v>3</v>
      </c>
      <c r="P38" s="1450">
        <f t="shared" si="22"/>
        <v>139</v>
      </c>
      <c r="Q38" s="1451">
        <f t="shared" si="22"/>
        <v>142</v>
      </c>
      <c r="R38" s="1452">
        <f t="shared" si="22"/>
        <v>86</v>
      </c>
      <c r="S38" s="1450">
        <f>SUM(S36:S37)</f>
        <v>433</v>
      </c>
      <c r="T38" s="1451">
        <f>SUM(T36:T37)</f>
        <v>519</v>
      </c>
    </row>
    <row r="39" spans="2:21" x14ac:dyDescent="0.35">
      <c r="B39" s="668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2:21" ht="1.5" customHeight="1" x14ac:dyDescent="0.35">
      <c r="B40" s="668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2:21" x14ac:dyDescent="0.35">
      <c r="B41" s="4299"/>
      <c r="C41" s="4299"/>
      <c r="D41" s="4299"/>
      <c r="E41" s="4299"/>
      <c r="F41" s="4299"/>
      <c r="G41" s="4299"/>
      <c r="H41" s="4299"/>
      <c r="I41" s="4299"/>
      <c r="J41" s="4299"/>
      <c r="K41" s="4299"/>
      <c r="L41" s="4299"/>
      <c r="M41" s="4299"/>
      <c r="N41" s="4299"/>
      <c r="O41" s="4299"/>
      <c r="P41" s="4299"/>
      <c r="Q41" s="4299"/>
      <c r="R41" s="4299"/>
      <c r="S41" s="4299"/>
      <c r="T41" s="4299"/>
    </row>
    <row r="42" spans="2:21" x14ac:dyDescent="0.35">
      <c r="B42" s="668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4" spans="2:21" x14ac:dyDescent="0.35">
      <c r="B44" s="124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2:21" x14ac:dyDescent="0.35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7" zoomScale="50" zoomScaleNormal="50" workbookViewId="0">
      <selection activeCell="Q21" sqref="Q21"/>
    </sheetView>
  </sheetViews>
  <sheetFormatPr defaultRowHeight="25.5" x14ac:dyDescent="0.35"/>
  <cols>
    <col min="1" max="1" width="95.140625" style="657" customWidth="1"/>
    <col min="2" max="13" width="18.7109375" style="657" customWidth="1"/>
    <col min="14" max="15" width="10.7109375" style="657" customWidth="1"/>
    <col min="16" max="16" width="9.140625" style="657"/>
    <col min="17" max="17" width="12.85546875" style="657" customWidth="1"/>
    <col min="18" max="18" width="23.42578125" style="657" customWidth="1"/>
    <col min="19" max="20" width="9.140625" style="657"/>
    <col min="21" max="21" width="10.5703125" style="657" bestFit="1" customWidth="1"/>
    <col min="22" max="22" width="11.28515625" style="657" customWidth="1"/>
    <col min="23" max="256" width="9.140625" style="657"/>
    <col min="257" max="257" width="95.140625" style="657" customWidth="1"/>
    <col min="258" max="269" width="18.7109375" style="657" customWidth="1"/>
    <col min="270" max="271" width="10.7109375" style="657" customWidth="1"/>
    <col min="272" max="272" width="9.140625" style="657"/>
    <col min="273" max="273" width="12.85546875" style="657" customWidth="1"/>
    <col min="274" max="274" width="23.42578125" style="657" customWidth="1"/>
    <col min="275" max="276" width="9.140625" style="657"/>
    <col min="277" max="277" width="10.5703125" style="657" bestFit="1" customWidth="1"/>
    <col min="278" max="278" width="11.28515625" style="657" customWidth="1"/>
    <col min="279" max="512" width="9.140625" style="657"/>
    <col min="513" max="513" width="95.140625" style="657" customWidth="1"/>
    <col min="514" max="525" width="18.7109375" style="657" customWidth="1"/>
    <col min="526" max="527" width="10.7109375" style="657" customWidth="1"/>
    <col min="528" max="528" width="9.140625" style="657"/>
    <col min="529" max="529" width="12.85546875" style="657" customWidth="1"/>
    <col min="530" max="530" width="23.42578125" style="657" customWidth="1"/>
    <col min="531" max="532" width="9.140625" style="657"/>
    <col min="533" max="533" width="10.5703125" style="657" bestFit="1" customWidth="1"/>
    <col min="534" max="534" width="11.28515625" style="657" customWidth="1"/>
    <col min="535" max="768" width="9.140625" style="657"/>
    <col min="769" max="769" width="95.140625" style="657" customWidth="1"/>
    <col min="770" max="781" width="18.7109375" style="657" customWidth="1"/>
    <col min="782" max="783" width="10.7109375" style="657" customWidth="1"/>
    <col min="784" max="784" width="9.140625" style="657"/>
    <col min="785" max="785" width="12.85546875" style="657" customWidth="1"/>
    <col min="786" max="786" width="23.42578125" style="657" customWidth="1"/>
    <col min="787" max="788" width="9.140625" style="657"/>
    <col min="789" max="789" width="10.5703125" style="657" bestFit="1" customWidth="1"/>
    <col min="790" max="790" width="11.28515625" style="657" customWidth="1"/>
    <col min="791" max="1024" width="9.140625" style="657"/>
    <col min="1025" max="1025" width="95.140625" style="657" customWidth="1"/>
    <col min="1026" max="1037" width="18.7109375" style="657" customWidth="1"/>
    <col min="1038" max="1039" width="10.7109375" style="657" customWidth="1"/>
    <col min="1040" max="1040" width="9.140625" style="657"/>
    <col min="1041" max="1041" width="12.85546875" style="657" customWidth="1"/>
    <col min="1042" max="1042" width="23.42578125" style="657" customWidth="1"/>
    <col min="1043" max="1044" width="9.140625" style="657"/>
    <col min="1045" max="1045" width="10.5703125" style="657" bestFit="1" customWidth="1"/>
    <col min="1046" max="1046" width="11.28515625" style="657" customWidth="1"/>
    <col min="1047" max="1280" width="9.140625" style="657"/>
    <col min="1281" max="1281" width="95.140625" style="657" customWidth="1"/>
    <col min="1282" max="1293" width="18.7109375" style="657" customWidth="1"/>
    <col min="1294" max="1295" width="10.7109375" style="657" customWidth="1"/>
    <col min="1296" max="1296" width="9.140625" style="657"/>
    <col min="1297" max="1297" width="12.85546875" style="657" customWidth="1"/>
    <col min="1298" max="1298" width="23.42578125" style="657" customWidth="1"/>
    <col min="1299" max="1300" width="9.140625" style="657"/>
    <col min="1301" max="1301" width="10.5703125" style="657" bestFit="1" customWidth="1"/>
    <col min="1302" max="1302" width="11.28515625" style="657" customWidth="1"/>
    <col min="1303" max="1536" width="9.140625" style="657"/>
    <col min="1537" max="1537" width="95.140625" style="657" customWidth="1"/>
    <col min="1538" max="1549" width="18.7109375" style="657" customWidth="1"/>
    <col min="1550" max="1551" width="10.7109375" style="657" customWidth="1"/>
    <col min="1552" max="1552" width="9.140625" style="657"/>
    <col min="1553" max="1553" width="12.85546875" style="657" customWidth="1"/>
    <col min="1554" max="1554" width="23.42578125" style="657" customWidth="1"/>
    <col min="1555" max="1556" width="9.140625" style="657"/>
    <col min="1557" max="1557" width="10.5703125" style="657" bestFit="1" customWidth="1"/>
    <col min="1558" max="1558" width="11.28515625" style="657" customWidth="1"/>
    <col min="1559" max="1792" width="9.140625" style="657"/>
    <col min="1793" max="1793" width="95.140625" style="657" customWidth="1"/>
    <col min="1794" max="1805" width="18.7109375" style="657" customWidth="1"/>
    <col min="1806" max="1807" width="10.7109375" style="657" customWidth="1"/>
    <col min="1808" max="1808" width="9.140625" style="657"/>
    <col min="1809" max="1809" width="12.85546875" style="657" customWidth="1"/>
    <col min="1810" max="1810" width="23.42578125" style="657" customWidth="1"/>
    <col min="1811" max="1812" width="9.140625" style="657"/>
    <col min="1813" max="1813" width="10.5703125" style="657" bestFit="1" customWidth="1"/>
    <col min="1814" max="1814" width="11.28515625" style="657" customWidth="1"/>
    <col min="1815" max="2048" width="9.140625" style="657"/>
    <col min="2049" max="2049" width="95.140625" style="657" customWidth="1"/>
    <col min="2050" max="2061" width="18.7109375" style="657" customWidth="1"/>
    <col min="2062" max="2063" width="10.7109375" style="657" customWidth="1"/>
    <col min="2064" max="2064" width="9.140625" style="657"/>
    <col min="2065" max="2065" width="12.85546875" style="657" customWidth="1"/>
    <col min="2066" max="2066" width="23.42578125" style="657" customWidth="1"/>
    <col min="2067" max="2068" width="9.140625" style="657"/>
    <col min="2069" max="2069" width="10.5703125" style="657" bestFit="1" customWidth="1"/>
    <col min="2070" max="2070" width="11.28515625" style="657" customWidth="1"/>
    <col min="2071" max="2304" width="9.140625" style="657"/>
    <col min="2305" max="2305" width="95.140625" style="657" customWidth="1"/>
    <col min="2306" max="2317" width="18.7109375" style="657" customWidth="1"/>
    <col min="2318" max="2319" width="10.7109375" style="657" customWidth="1"/>
    <col min="2320" max="2320" width="9.140625" style="657"/>
    <col min="2321" max="2321" width="12.85546875" style="657" customWidth="1"/>
    <col min="2322" max="2322" width="23.42578125" style="657" customWidth="1"/>
    <col min="2323" max="2324" width="9.140625" style="657"/>
    <col min="2325" max="2325" width="10.5703125" style="657" bestFit="1" customWidth="1"/>
    <col min="2326" max="2326" width="11.28515625" style="657" customWidth="1"/>
    <col min="2327" max="2560" width="9.140625" style="657"/>
    <col min="2561" max="2561" width="95.140625" style="657" customWidth="1"/>
    <col min="2562" max="2573" width="18.7109375" style="657" customWidth="1"/>
    <col min="2574" max="2575" width="10.7109375" style="657" customWidth="1"/>
    <col min="2576" max="2576" width="9.140625" style="657"/>
    <col min="2577" max="2577" width="12.85546875" style="657" customWidth="1"/>
    <col min="2578" max="2578" width="23.42578125" style="657" customWidth="1"/>
    <col min="2579" max="2580" width="9.140625" style="657"/>
    <col min="2581" max="2581" width="10.5703125" style="657" bestFit="1" customWidth="1"/>
    <col min="2582" max="2582" width="11.28515625" style="657" customWidth="1"/>
    <col min="2583" max="2816" width="9.140625" style="657"/>
    <col min="2817" max="2817" width="95.140625" style="657" customWidth="1"/>
    <col min="2818" max="2829" width="18.7109375" style="657" customWidth="1"/>
    <col min="2830" max="2831" width="10.7109375" style="657" customWidth="1"/>
    <col min="2832" max="2832" width="9.140625" style="657"/>
    <col min="2833" max="2833" width="12.85546875" style="657" customWidth="1"/>
    <col min="2834" max="2834" width="23.42578125" style="657" customWidth="1"/>
    <col min="2835" max="2836" width="9.140625" style="657"/>
    <col min="2837" max="2837" width="10.5703125" style="657" bestFit="1" customWidth="1"/>
    <col min="2838" max="2838" width="11.28515625" style="657" customWidth="1"/>
    <col min="2839" max="3072" width="9.140625" style="657"/>
    <col min="3073" max="3073" width="95.140625" style="657" customWidth="1"/>
    <col min="3074" max="3085" width="18.7109375" style="657" customWidth="1"/>
    <col min="3086" max="3087" width="10.7109375" style="657" customWidth="1"/>
    <col min="3088" max="3088" width="9.140625" style="657"/>
    <col min="3089" max="3089" width="12.85546875" style="657" customWidth="1"/>
    <col min="3090" max="3090" width="23.42578125" style="657" customWidth="1"/>
    <col min="3091" max="3092" width="9.140625" style="657"/>
    <col min="3093" max="3093" width="10.5703125" style="657" bestFit="1" customWidth="1"/>
    <col min="3094" max="3094" width="11.28515625" style="657" customWidth="1"/>
    <col min="3095" max="3328" width="9.140625" style="657"/>
    <col min="3329" max="3329" width="95.140625" style="657" customWidth="1"/>
    <col min="3330" max="3341" width="18.7109375" style="657" customWidth="1"/>
    <col min="3342" max="3343" width="10.7109375" style="657" customWidth="1"/>
    <col min="3344" max="3344" width="9.140625" style="657"/>
    <col min="3345" max="3345" width="12.85546875" style="657" customWidth="1"/>
    <col min="3346" max="3346" width="23.42578125" style="657" customWidth="1"/>
    <col min="3347" max="3348" width="9.140625" style="657"/>
    <col min="3349" max="3349" width="10.5703125" style="657" bestFit="1" customWidth="1"/>
    <col min="3350" max="3350" width="11.28515625" style="657" customWidth="1"/>
    <col min="3351" max="3584" width="9.140625" style="657"/>
    <col min="3585" max="3585" width="95.140625" style="657" customWidth="1"/>
    <col min="3586" max="3597" width="18.7109375" style="657" customWidth="1"/>
    <col min="3598" max="3599" width="10.7109375" style="657" customWidth="1"/>
    <col min="3600" max="3600" width="9.140625" style="657"/>
    <col min="3601" max="3601" width="12.85546875" style="657" customWidth="1"/>
    <col min="3602" max="3602" width="23.42578125" style="657" customWidth="1"/>
    <col min="3603" max="3604" width="9.140625" style="657"/>
    <col min="3605" max="3605" width="10.5703125" style="657" bestFit="1" customWidth="1"/>
    <col min="3606" max="3606" width="11.28515625" style="657" customWidth="1"/>
    <col min="3607" max="3840" width="9.140625" style="657"/>
    <col min="3841" max="3841" width="95.140625" style="657" customWidth="1"/>
    <col min="3842" max="3853" width="18.7109375" style="657" customWidth="1"/>
    <col min="3854" max="3855" width="10.7109375" style="657" customWidth="1"/>
    <col min="3856" max="3856" width="9.140625" style="657"/>
    <col min="3857" max="3857" width="12.85546875" style="657" customWidth="1"/>
    <col min="3858" max="3858" width="23.42578125" style="657" customWidth="1"/>
    <col min="3859" max="3860" width="9.140625" style="657"/>
    <col min="3861" max="3861" width="10.5703125" style="657" bestFit="1" customWidth="1"/>
    <col min="3862" max="3862" width="11.28515625" style="657" customWidth="1"/>
    <col min="3863" max="4096" width="9.140625" style="657"/>
    <col min="4097" max="4097" width="95.140625" style="657" customWidth="1"/>
    <col min="4098" max="4109" width="18.7109375" style="657" customWidth="1"/>
    <col min="4110" max="4111" width="10.7109375" style="657" customWidth="1"/>
    <col min="4112" max="4112" width="9.140625" style="657"/>
    <col min="4113" max="4113" width="12.85546875" style="657" customWidth="1"/>
    <col min="4114" max="4114" width="23.42578125" style="657" customWidth="1"/>
    <col min="4115" max="4116" width="9.140625" style="657"/>
    <col min="4117" max="4117" width="10.5703125" style="657" bestFit="1" customWidth="1"/>
    <col min="4118" max="4118" width="11.28515625" style="657" customWidth="1"/>
    <col min="4119" max="4352" width="9.140625" style="657"/>
    <col min="4353" max="4353" width="95.140625" style="657" customWidth="1"/>
    <col min="4354" max="4365" width="18.7109375" style="657" customWidth="1"/>
    <col min="4366" max="4367" width="10.7109375" style="657" customWidth="1"/>
    <col min="4368" max="4368" width="9.140625" style="657"/>
    <col min="4369" max="4369" width="12.85546875" style="657" customWidth="1"/>
    <col min="4370" max="4370" width="23.42578125" style="657" customWidth="1"/>
    <col min="4371" max="4372" width="9.140625" style="657"/>
    <col min="4373" max="4373" width="10.5703125" style="657" bestFit="1" customWidth="1"/>
    <col min="4374" max="4374" width="11.28515625" style="657" customWidth="1"/>
    <col min="4375" max="4608" width="9.140625" style="657"/>
    <col min="4609" max="4609" width="95.140625" style="657" customWidth="1"/>
    <col min="4610" max="4621" width="18.7109375" style="657" customWidth="1"/>
    <col min="4622" max="4623" width="10.7109375" style="657" customWidth="1"/>
    <col min="4624" max="4624" width="9.140625" style="657"/>
    <col min="4625" max="4625" width="12.85546875" style="657" customWidth="1"/>
    <col min="4626" max="4626" width="23.42578125" style="657" customWidth="1"/>
    <col min="4627" max="4628" width="9.140625" style="657"/>
    <col min="4629" max="4629" width="10.5703125" style="657" bestFit="1" customWidth="1"/>
    <col min="4630" max="4630" width="11.28515625" style="657" customWidth="1"/>
    <col min="4631" max="4864" width="9.140625" style="657"/>
    <col min="4865" max="4865" width="95.140625" style="657" customWidth="1"/>
    <col min="4866" max="4877" width="18.7109375" style="657" customWidth="1"/>
    <col min="4878" max="4879" width="10.7109375" style="657" customWidth="1"/>
    <col min="4880" max="4880" width="9.140625" style="657"/>
    <col min="4881" max="4881" width="12.85546875" style="657" customWidth="1"/>
    <col min="4882" max="4882" width="23.42578125" style="657" customWidth="1"/>
    <col min="4883" max="4884" width="9.140625" style="657"/>
    <col min="4885" max="4885" width="10.5703125" style="657" bestFit="1" customWidth="1"/>
    <col min="4886" max="4886" width="11.28515625" style="657" customWidth="1"/>
    <col min="4887" max="5120" width="9.140625" style="657"/>
    <col min="5121" max="5121" width="95.140625" style="657" customWidth="1"/>
    <col min="5122" max="5133" width="18.7109375" style="657" customWidth="1"/>
    <col min="5134" max="5135" width="10.7109375" style="657" customWidth="1"/>
    <col min="5136" max="5136" width="9.140625" style="657"/>
    <col min="5137" max="5137" width="12.85546875" style="657" customWidth="1"/>
    <col min="5138" max="5138" width="23.42578125" style="657" customWidth="1"/>
    <col min="5139" max="5140" width="9.140625" style="657"/>
    <col min="5141" max="5141" width="10.5703125" style="657" bestFit="1" customWidth="1"/>
    <col min="5142" max="5142" width="11.28515625" style="657" customWidth="1"/>
    <col min="5143" max="5376" width="9.140625" style="657"/>
    <col min="5377" max="5377" width="95.140625" style="657" customWidth="1"/>
    <col min="5378" max="5389" width="18.7109375" style="657" customWidth="1"/>
    <col min="5390" max="5391" width="10.7109375" style="657" customWidth="1"/>
    <col min="5392" max="5392" width="9.140625" style="657"/>
    <col min="5393" max="5393" width="12.85546875" style="657" customWidth="1"/>
    <col min="5394" max="5394" width="23.42578125" style="657" customWidth="1"/>
    <col min="5395" max="5396" width="9.140625" style="657"/>
    <col min="5397" max="5397" width="10.5703125" style="657" bestFit="1" customWidth="1"/>
    <col min="5398" max="5398" width="11.28515625" style="657" customWidth="1"/>
    <col min="5399" max="5632" width="9.140625" style="657"/>
    <col min="5633" max="5633" width="95.140625" style="657" customWidth="1"/>
    <col min="5634" max="5645" width="18.7109375" style="657" customWidth="1"/>
    <col min="5646" max="5647" width="10.7109375" style="657" customWidth="1"/>
    <col min="5648" max="5648" width="9.140625" style="657"/>
    <col min="5649" max="5649" width="12.85546875" style="657" customWidth="1"/>
    <col min="5650" max="5650" width="23.42578125" style="657" customWidth="1"/>
    <col min="5651" max="5652" width="9.140625" style="657"/>
    <col min="5653" max="5653" width="10.5703125" style="657" bestFit="1" customWidth="1"/>
    <col min="5654" max="5654" width="11.28515625" style="657" customWidth="1"/>
    <col min="5655" max="5888" width="9.140625" style="657"/>
    <col min="5889" max="5889" width="95.140625" style="657" customWidth="1"/>
    <col min="5890" max="5901" width="18.7109375" style="657" customWidth="1"/>
    <col min="5902" max="5903" width="10.7109375" style="657" customWidth="1"/>
    <col min="5904" max="5904" width="9.140625" style="657"/>
    <col min="5905" max="5905" width="12.85546875" style="657" customWidth="1"/>
    <col min="5906" max="5906" width="23.42578125" style="657" customWidth="1"/>
    <col min="5907" max="5908" width="9.140625" style="657"/>
    <col min="5909" max="5909" width="10.5703125" style="657" bestFit="1" customWidth="1"/>
    <col min="5910" max="5910" width="11.28515625" style="657" customWidth="1"/>
    <col min="5911" max="6144" width="9.140625" style="657"/>
    <col min="6145" max="6145" width="95.140625" style="657" customWidth="1"/>
    <col min="6146" max="6157" width="18.7109375" style="657" customWidth="1"/>
    <col min="6158" max="6159" width="10.7109375" style="657" customWidth="1"/>
    <col min="6160" max="6160" width="9.140625" style="657"/>
    <col min="6161" max="6161" width="12.85546875" style="657" customWidth="1"/>
    <col min="6162" max="6162" width="23.42578125" style="657" customWidth="1"/>
    <col min="6163" max="6164" width="9.140625" style="657"/>
    <col min="6165" max="6165" width="10.5703125" style="657" bestFit="1" customWidth="1"/>
    <col min="6166" max="6166" width="11.28515625" style="657" customWidth="1"/>
    <col min="6167" max="6400" width="9.140625" style="657"/>
    <col min="6401" max="6401" width="95.140625" style="657" customWidth="1"/>
    <col min="6402" max="6413" width="18.7109375" style="657" customWidth="1"/>
    <col min="6414" max="6415" width="10.7109375" style="657" customWidth="1"/>
    <col min="6416" max="6416" width="9.140625" style="657"/>
    <col min="6417" max="6417" width="12.85546875" style="657" customWidth="1"/>
    <col min="6418" max="6418" width="23.42578125" style="657" customWidth="1"/>
    <col min="6419" max="6420" width="9.140625" style="657"/>
    <col min="6421" max="6421" width="10.5703125" style="657" bestFit="1" customWidth="1"/>
    <col min="6422" max="6422" width="11.28515625" style="657" customWidth="1"/>
    <col min="6423" max="6656" width="9.140625" style="657"/>
    <col min="6657" max="6657" width="95.140625" style="657" customWidth="1"/>
    <col min="6658" max="6669" width="18.7109375" style="657" customWidth="1"/>
    <col min="6670" max="6671" width="10.7109375" style="657" customWidth="1"/>
    <col min="6672" max="6672" width="9.140625" style="657"/>
    <col min="6673" max="6673" width="12.85546875" style="657" customWidth="1"/>
    <col min="6674" max="6674" width="23.42578125" style="657" customWidth="1"/>
    <col min="6675" max="6676" width="9.140625" style="657"/>
    <col min="6677" max="6677" width="10.5703125" style="657" bestFit="1" customWidth="1"/>
    <col min="6678" max="6678" width="11.28515625" style="657" customWidth="1"/>
    <col min="6679" max="6912" width="9.140625" style="657"/>
    <col min="6913" max="6913" width="95.140625" style="657" customWidth="1"/>
    <col min="6914" max="6925" width="18.7109375" style="657" customWidth="1"/>
    <col min="6926" max="6927" width="10.7109375" style="657" customWidth="1"/>
    <col min="6928" max="6928" width="9.140625" style="657"/>
    <col min="6929" max="6929" width="12.85546875" style="657" customWidth="1"/>
    <col min="6930" max="6930" width="23.42578125" style="657" customWidth="1"/>
    <col min="6931" max="6932" width="9.140625" style="657"/>
    <col min="6933" max="6933" width="10.5703125" style="657" bestFit="1" customWidth="1"/>
    <col min="6934" max="6934" width="11.28515625" style="657" customWidth="1"/>
    <col min="6935" max="7168" width="9.140625" style="657"/>
    <col min="7169" max="7169" width="95.140625" style="657" customWidth="1"/>
    <col min="7170" max="7181" width="18.7109375" style="657" customWidth="1"/>
    <col min="7182" max="7183" width="10.7109375" style="657" customWidth="1"/>
    <col min="7184" max="7184" width="9.140625" style="657"/>
    <col min="7185" max="7185" width="12.85546875" style="657" customWidth="1"/>
    <col min="7186" max="7186" width="23.42578125" style="657" customWidth="1"/>
    <col min="7187" max="7188" width="9.140625" style="657"/>
    <col min="7189" max="7189" width="10.5703125" style="657" bestFit="1" customWidth="1"/>
    <col min="7190" max="7190" width="11.28515625" style="657" customWidth="1"/>
    <col min="7191" max="7424" width="9.140625" style="657"/>
    <col min="7425" max="7425" width="95.140625" style="657" customWidth="1"/>
    <col min="7426" max="7437" width="18.7109375" style="657" customWidth="1"/>
    <col min="7438" max="7439" width="10.7109375" style="657" customWidth="1"/>
    <col min="7440" max="7440" width="9.140625" style="657"/>
    <col min="7441" max="7441" width="12.85546875" style="657" customWidth="1"/>
    <col min="7442" max="7442" width="23.42578125" style="657" customWidth="1"/>
    <col min="7443" max="7444" width="9.140625" style="657"/>
    <col min="7445" max="7445" width="10.5703125" style="657" bestFit="1" customWidth="1"/>
    <col min="7446" max="7446" width="11.28515625" style="657" customWidth="1"/>
    <col min="7447" max="7680" width="9.140625" style="657"/>
    <col min="7681" max="7681" width="95.140625" style="657" customWidth="1"/>
    <col min="7682" max="7693" width="18.7109375" style="657" customWidth="1"/>
    <col min="7694" max="7695" width="10.7109375" style="657" customWidth="1"/>
    <col min="7696" max="7696" width="9.140625" style="657"/>
    <col min="7697" max="7697" width="12.85546875" style="657" customWidth="1"/>
    <col min="7698" max="7698" width="23.42578125" style="657" customWidth="1"/>
    <col min="7699" max="7700" width="9.140625" style="657"/>
    <col min="7701" max="7701" width="10.5703125" style="657" bestFit="1" customWidth="1"/>
    <col min="7702" max="7702" width="11.28515625" style="657" customWidth="1"/>
    <col min="7703" max="7936" width="9.140625" style="657"/>
    <col min="7937" max="7937" width="95.140625" style="657" customWidth="1"/>
    <col min="7938" max="7949" width="18.7109375" style="657" customWidth="1"/>
    <col min="7950" max="7951" width="10.7109375" style="657" customWidth="1"/>
    <col min="7952" max="7952" width="9.140625" style="657"/>
    <col min="7953" max="7953" width="12.85546875" style="657" customWidth="1"/>
    <col min="7954" max="7954" width="23.42578125" style="657" customWidth="1"/>
    <col min="7955" max="7956" width="9.140625" style="657"/>
    <col min="7957" max="7957" width="10.5703125" style="657" bestFit="1" customWidth="1"/>
    <col min="7958" max="7958" width="11.28515625" style="657" customWidth="1"/>
    <col min="7959" max="8192" width="9.140625" style="657"/>
    <col min="8193" max="8193" width="95.140625" style="657" customWidth="1"/>
    <col min="8194" max="8205" width="18.7109375" style="657" customWidth="1"/>
    <col min="8206" max="8207" width="10.7109375" style="657" customWidth="1"/>
    <col min="8208" max="8208" width="9.140625" style="657"/>
    <col min="8209" max="8209" width="12.85546875" style="657" customWidth="1"/>
    <col min="8210" max="8210" width="23.42578125" style="657" customWidth="1"/>
    <col min="8211" max="8212" width="9.140625" style="657"/>
    <col min="8213" max="8213" width="10.5703125" style="657" bestFit="1" customWidth="1"/>
    <col min="8214" max="8214" width="11.28515625" style="657" customWidth="1"/>
    <col min="8215" max="8448" width="9.140625" style="657"/>
    <col min="8449" max="8449" width="95.140625" style="657" customWidth="1"/>
    <col min="8450" max="8461" width="18.7109375" style="657" customWidth="1"/>
    <col min="8462" max="8463" width="10.7109375" style="657" customWidth="1"/>
    <col min="8464" max="8464" width="9.140625" style="657"/>
    <col min="8465" max="8465" width="12.85546875" style="657" customWidth="1"/>
    <col min="8466" max="8466" width="23.42578125" style="657" customWidth="1"/>
    <col min="8467" max="8468" width="9.140625" style="657"/>
    <col min="8469" max="8469" width="10.5703125" style="657" bestFit="1" customWidth="1"/>
    <col min="8470" max="8470" width="11.28515625" style="657" customWidth="1"/>
    <col min="8471" max="8704" width="9.140625" style="657"/>
    <col min="8705" max="8705" width="95.140625" style="657" customWidth="1"/>
    <col min="8706" max="8717" width="18.7109375" style="657" customWidth="1"/>
    <col min="8718" max="8719" width="10.7109375" style="657" customWidth="1"/>
    <col min="8720" max="8720" width="9.140625" style="657"/>
    <col min="8721" max="8721" width="12.85546875" style="657" customWidth="1"/>
    <col min="8722" max="8722" width="23.42578125" style="657" customWidth="1"/>
    <col min="8723" max="8724" width="9.140625" style="657"/>
    <col min="8725" max="8725" width="10.5703125" style="657" bestFit="1" customWidth="1"/>
    <col min="8726" max="8726" width="11.28515625" style="657" customWidth="1"/>
    <col min="8727" max="8960" width="9.140625" style="657"/>
    <col min="8961" max="8961" width="95.140625" style="657" customWidth="1"/>
    <col min="8962" max="8973" width="18.7109375" style="657" customWidth="1"/>
    <col min="8974" max="8975" width="10.7109375" style="657" customWidth="1"/>
    <col min="8976" max="8976" width="9.140625" style="657"/>
    <col min="8977" max="8977" width="12.85546875" style="657" customWidth="1"/>
    <col min="8978" max="8978" width="23.42578125" style="657" customWidth="1"/>
    <col min="8979" max="8980" width="9.140625" style="657"/>
    <col min="8981" max="8981" width="10.5703125" style="657" bestFit="1" customWidth="1"/>
    <col min="8982" max="8982" width="11.28515625" style="657" customWidth="1"/>
    <col min="8983" max="9216" width="9.140625" style="657"/>
    <col min="9217" max="9217" width="95.140625" style="657" customWidth="1"/>
    <col min="9218" max="9229" width="18.7109375" style="657" customWidth="1"/>
    <col min="9230" max="9231" width="10.7109375" style="657" customWidth="1"/>
    <col min="9232" max="9232" width="9.140625" style="657"/>
    <col min="9233" max="9233" width="12.85546875" style="657" customWidth="1"/>
    <col min="9234" max="9234" width="23.42578125" style="657" customWidth="1"/>
    <col min="9235" max="9236" width="9.140625" style="657"/>
    <col min="9237" max="9237" width="10.5703125" style="657" bestFit="1" customWidth="1"/>
    <col min="9238" max="9238" width="11.28515625" style="657" customWidth="1"/>
    <col min="9239" max="9472" width="9.140625" style="657"/>
    <col min="9473" max="9473" width="95.140625" style="657" customWidth="1"/>
    <col min="9474" max="9485" width="18.7109375" style="657" customWidth="1"/>
    <col min="9486" max="9487" width="10.7109375" style="657" customWidth="1"/>
    <col min="9488" max="9488" width="9.140625" style="657"/>
    <col min="9489" max="9489" width="12.85546875" style="657" customWidth="1"/>
    <col min="9490" max="9490" width="23.42578125" style="657" customWidth="1"/>
    <col min="9491" max="9492" width="9.140625" style="657"/>
    <col min="9493" max="9493" width="10.5703125" style="657" bestFit="1" customWidth="1"/>
    <col min="9494" max="9494" width="11.28515625" style="657" customWidth="1"/>
    <col min="9495" max="9728" width="9.140625" style="657"/>
    <col min="9729" max="9729" width="95.140625" style="657" customWidth="1"/>
    <col min="9730" max="9741" width="18.7109375" style="657" customWidth="1"/>
    <col min="9742" max="9743" width="10.7109375" style="657" customWidth="1"/>
    <col min="9744" max="9744" width="9.140625" style="657"/>
    <col min="9745" max="9745" width="12.85546875" style="657" customWidth="1"/>
    <col min="9746" max="9746" width="23.42578125" style="657" customWidth="1"/>
    <col min="9747" max="9748" width="9.140625" style="657"/>
    <col min="9749" max="9749" width="10.5703125" style="657" bestFit="1" customWidth="1"/>
    <col min="9750" max="9750" width="11.28515625" style="657" customWidth="1"/>
    <col min="9751" max="9984" width="9.140625" style="657"/>
    <col min="9985" max="9985" width="95.140625" style="657" customWidth="1"/>
    <col min="9986" max="9997" width="18.7109375" style="657" customWidth="1"/>
    <col min="9998" max="9999" width="10.7109375" style="657" customWidth="1"/>
    <col min="10000" max="10000" width="9.140625" style="657"/>
    <col min="10001" max="10001" width="12.85546875" style="657" customWidth="1"/>
    <col min="10002" max="10002" width="23.42578125" style="657" customWidth="1"/>
    <col min="10003" max="10004" width="9.140625" style="657"/>
    <col min="10005" max="10005" width="10.5703125" style="657" bestFit="1" customWidth="1"/>
    <col min="10006" max="10006" width="11.28515625" style="657" customWidth="1"/>
    <col min="10007" max="10240" width="9.140625" style="657"/>
    <col min="10241" max="10241" width="95.140625" style="657" customWidth="1"/>
    <col min="10242" max="10253" width="18.7109375" style="657" customWidth="1"/>
    <col min="10254" max="10255" width="10.7109375" style="657" customWidth="1"/>
    <col min="10256" max="10256" width="9.140625" style="657"/>
    <col min="10257" max="10257" width="12.85546875" style="657" customWidth="1"/>
    <col min="10258" max="10258" width="23.42578125" style="657" customWidth="1"/>
    <col min="10259" max="10260" width="9.140625" style="657"/>
    <col min="10261" max="10261" width="10.5703125" style="657" bestFit="1" customWidth="1"/>
    <col min="10262" max="10262" width="11.28515625" style="657" customWidth="1"/>
    <col min="10263" max="10496" width="9.140625" style="657"/>
    <col min="10497" max="10497" width="95.140625" style="657" customWidth="1"/>
    <col min="10498" max="10509" width="18.7109375" style="657" customWidth="1"/>
    <col min="10510" max="10511" width="10.7109375" style="657" customWidth="1"/>
    <col min="10512" max="10512" width="9.140625" style="657"/>
    <col min="10513" max="10513" width="12.85546875" style="657" customWidth="1"/>
    <col min="10514" max="10514" width="23.42578125" style="657" customWidth="1"/>
    <col min="10515" max="10516" width="9.140625" style="657"/>
    <col min="10517" max="10517" width="10.5703125" style="657" bestFit="1" customWidth="1"/>
    <col min="10518" max="10518" width="11.28515625" style="657" customWidth="1"/>
    <col min="10519" max="10752" width="9.140625" style="657"/>
    <col min="10753" max="10753" width="95.140625" style="657" customWidth="1"/>
    <col min="10754" max="10765" width="18.7109375" style="657" customWidth="1"/>
    <col min="10766" max="10767" width="10.7109375" style="657" customWidth="1"/>
    <col min="10768" max="10768" width="9.140625" style="657"/>
    <col min="10769" max="10769" width="12.85546875" style="657" customWidth="1"/>
    <col min="10770" max="10770" width="23.42578125" style="657" customWidth="1"/>
    <col min="10771" max="10772" width="9.140625" style="657"/>
    <col min="10773" max="10773" width="10.5703125" style="657" bestFit="1" customWidth="1"/>
    <col min="10774" max="10774" width="11.28515625" style="657" customWidth="1"/>
    <col min="10775" max="11008" width="9.140625" style="657"/>
    <col min="11009" max="11009" width="95.140625" style="657" customWidth="1"/>
    <col min="11010" max="11021" width="18.7109375" style="657" customWidth="1"/>
    <col min="11022" max="11023" width="10.7109375" style="657" customWidth="1"/>
    <col min="11024" max="11024" width="9.140625" style="657"/>
    <col min="11025" max="11025" width="12.85546875" style="657" customWidth="1"/>
    <col min="11026" max="11026" width="23.42578125" style="657" customWidth="1"/>
    <col min="11027" max="11028" width="9.140625" style="657"/>
    <col min="11029" max="11029" width="10.5703125" style="657" bestFit="1" customWidth="1"/>
    <col min="11030" max="11030" width="11.28515625" style="657" customWidth="1"/>
    <col min="11031" max="11264" width="9.140625" style="657"/>
    <col min="11265" max="11265" width="95.140625" style="657" customWidth="1"/>
    <col min="11266" max="11277" width="18.7109375" style="657" customWidth="1"/>
    <col min="11278" max="11279" width="10.7109375" style="657" customWidth="1"/>
    <col min="11280" max="11280" width="9.140625" style="657"/>
    <col min="11281" max="11281" width="12.85546875" style="657" customWidth="1"/>
    <col min="11282" max="11282" width="23.42578125" style="657" customWidth="1"/>
    <col min="11283" max="11284" width="9.140625" style="657"/>
    <col min="11285" max="11285" width="10.5703125" style="657" bestFit="1" customWidth="1"/>
    <col min="11286" max="11286" width="11.28515625" style="657" customWidth="1"/>
    <col min="11287" max="11520" width="9.140625" style="657"/>
    <col min="11521" max="11521" width="95.140625" style="657" customWidth="1"/>
    <col min="11522" max="11533" width="18.7109375" style="657" customWidth="1"/>
    <col min="11534" max="11535" width="10.7109375" style="657" customWidth="1"/>
    <col min="11536" max="11536" width="9.140625" style="657"/>
    <col min="11537" max="11537" width="12.85546875" style="657" customWidth="1"/>
    <col min="11538" max="11538" width="23.42578125" style="657" customWidth="1"/>
    <col min="11539" max="11540" width="9.140625" style="657"/>
    <col min="11541" max="11541" width="10.5703125" style="657" bestFit="1" customWidth="1"/>
    <col min="11542" max="11542" width="11.28515625" style="657" customWidth="1"/>
    <col min="11543" max="11776" width="9.140625" style="657"/>
    <col min="11777" max="11777" width="95.140625" style="657" customWidth="1"/>
    <col min="11778" max="11789" width="18.7109375" style="657" customWidth="1"/>
    <col min="11790" max="11791" width="10.7109375" style="657" customWidth="1"/>
    <col min="11792" max="11792" width="9.140625" style="657"/>
    <col min="11793" max="11793" width="12.85546875" style="657" customWidth="1"/>
    <col min="11794" max="11794" width="23.42578125" style="657" customWidth="1"/>
    <col min="11795" max="11796" width="9.140625" style="657"/>
    <col min="11797" max="11797" width="10.5703125" style="657" bestFit="1" customWidth="1"/>
    <col min="11798" max="11798" width="11.28515625" style="657" customWidth="1"/>
    <col min="11799" max="12032" width="9.140625" style="657"/>
    <col min="12033" max="12033" width="95.140625" style="657" customWidth="1"/>
    <col min="12034" max="12045" width="18.7109375" style="657" customWidth="1"/>
    <col min="12046" max="12047" width="10.7109375" style="657" customWidth="1"/>
    <col min="12048" max="12048" width="9.140625" style="657"/>
    <col min="12049" max="12049" width="12.85546875" style="657" customWidth="1"/>
    <col min="12050" max="12050" width="23.42578125" style="657" customWidth="1"/>
    <col min="12051" max="12052" width="9.140625" style="657"/>
    <col min="12053" max="12053" width="10.5703125" style="657" bestFit="1" customWidth="1"/>
    <col min="12054" max="12054" width="11.28515625" style="657" customWidth="1"/>
    <col min="12055" max="12288" width="9.140625" style="657"/>
    <col min="12289" max="12289" width="95.140625" style="657" customWidth="1"/>
    <col min="12290" max="12301" width="18.7109375" style="657" customWidth="1"/>
    <col min="12302" max="12303" width="10.7109375" style="657" customWidth="1"/>
    <col min="12304" max="12304" width="9.140625" style="657"/>
    <col min="12305" max="12305" width="12.85546875" style="657" customWidth="1"/>
    <col min="12306" max="12306" width="23.42578125" style="657" customWidth="1"/>
    <col min="12307" max="12308" width="9.140625" style="657"/>
    <col min="12309" max="12309" width="10.5703125" style="657" bestFit="1" customWidth="1"/>
    <col min="12310" max="12310" width="11.28515625" style="657" customWidth="1"/>
    <col min="12311" max="12544" width="9.140625" style="657"/>
    <col min="12545" max="12545" width="95.140625" style="657" customWidth="1"/>
    <col min="12546" max="12557" width="18.7109375" style="657" customWidth="1"/>
    <col min="12558" max="12559" width="10.7109375" style="657" customWidth="1"/>
    <col min="12560" max="12560" width="9.140625" style="657"/>
    <col min="12561" max="12561" width="12.85546875" style="657" customWidth="1"/>
    <col min="12562" max="12562" width="23.42578125" style="657" customWidth="1"/>
    <col min="12563" max="12564" width="9.140625" style="657"/>
    <col min="12565" max="12565" width="10.5703125" style="657" bestFit="1" customWidth="1"/>
    <col min="12566" max="12566" width="11.28515625" style="657" customWidth="1"/>
    <col min="12567" max="12800" width="9.140625" style="657"/>
    <col min="12801" max="12801" width="95.140625" style="657" customWidth="1"/>
    <col min="12802" max="12813" width="18.7109375" style="657" customWidth="1"/>
    <col min="12814" max="12815" width="10.7109375" style="657" customWidth="1"/>
    <col min="12816" max="12816" width="9.140625" style="657"/>
    <col min="12817" max="12817" width="12.85546875" style="657" customWidth="1"/>
    <col min="12818" max="12818" width="23.42578125" style="657" customWidth="1"/>
    <col min="12819" max="12820" width="9.140625" style="657"/>
    <col min="12821" max="12821" width="10.5703125" style="657" bestFit="1" customWidth="1"/>
    <col min="12822" max="12822" width="11.28515625" style="657" customWidth="1"/>
    <col min="12823" max="13056" width="9.140625" style="657"/>
    <col min="13057" max="13057" width="95.140625" style="657" customWidth="1"/>
    <col min="13058" max="13069" width="18.7109375" style="657" customWidth="1"/>
    <col min="13070" max="13071" width="10.7109375" style="657" customWidth="1"/>
    <col min="13072" max="13072" width="9.140625" style="657"/>
    <col min="13073" max="13073" width="12.85546875" style="657" customWidth="1"/>
    <col min="13074" max="13074" width="23.42578125" style="657" customWidth="1"/>
    <col min="13075" max="13076" width="9.140625" style="657"/>
    <col min="13077" max="13077" width="10.5703125" style="657" bestFit="1" customWidth="1"/>
    <col min="13078" max="13078" width="11.28515625" style="657" customWidth="1"/>
    <col min="13079" max="13312" width="9.140625" style="657"/>
    <col min="13313" max="13313" width="95.140625" style="657" customWidth="1"/>
    <col min="13314" max="13325" width="18.7109375" style="657" customWidth="1"/>
    <col min="13326" max="13327" width="10.7109375" style="657" customWidth="1"/>
    <col min="13328" max="13328" width="9.140625" style="657"/>
    <col min="13329" max="13329" width="12.85546875" style="657" customWidth="1"/>
    <col min="13330" max="13330" width="23.42578125" style="657" customWidth="1"/>
    <col min="13331" max="13332" width="9.140625" style="657"/>
    <col min="13333" max="13333" width="10.5703125" style="657" bestFit="1" customWidth="1"/>
    <col min="13334" max="13334" width="11.28515625" style="657" customWidth="1"/>
    <col min="13335" max="13568" width="9.140625" style="657"/>
    <col min="13569" max="13569" width="95.140625" style="657" customWidth="1"/>
    <col min="13570" max="13581" width="18.7109375" style="657" customWidth="1"/>
    <col min="13582" max="13583" width="10.7109375" style="657" customWidth="1"/>
    <col min="13584" max="13584" width="9.140625" style="657"/>
    <col min="13585" max="13585" width="12.85546875" style="657" customWidth="1"/>
    <col min="13586" max="13586" width="23.42578125" style="657" customWidth="1"/>
    <col min="13587" max="13588" width="9.140625" style="657"/>
    <col min="13589" max="13589" width="10.5703125" style="657" bestFit="1" customWidth="1"/>
    <col min="13590" max="13590" width="11.28515625" style="657" customWidth="1"/>
    <col min="13591" max="13824" width="9.140625" style="657"/>
    <col min="13825" max="13825" width="95.140625" style="657" customWidth="1"/>
    <col min="13826" max="13837" width="18.7109375" style="657" customWidth="1"/>
    <col min="13838" max="13839" width="10.7109375" style="657" customWidth="1"/>
    <col min="13840" max="13840" width="9.140625" style="657"/>
    <col min="13841" max="13841" width="12.85546875" style="657" customWidth="1"/>
    <col min="13842" max="13842" width="23.42578125" style="657" customWidth="1"/>
    <col min="13843" max="13844" width="9.140625" style="657"/>
    <col min="13845" max="13845" width="10.5703125" style="657" bestFit="1" customWidth="1"/>
    <col min="13846" max="13846" width="11.28515625" style="657" customWidth="1"/>
    <col min="13847" max="14080" width="9.140625" style="657"/>
    <col min="14081" max="14081" width="95.140625" style="657" customWidth="1"/>
    <col min="14082" max="14093" width="18.7109375" style="657" customWidth="1"/>
    <col min="14094" max="14095" width="10.7109375" style="657" customWidth="1"/>
    <col min="14096" max="14096" width="9.140625" style="657"/>
    <col min="14097" max="14097" width="12.85546875" style="657" customWidth="1"/>
    <col min="14098" max="14098" width="23.42578125" style="657" customWidth="1"/>
    <col min="14099" max="14100" width="9.140625" style="657"/>
    <col min="14101" max="14101" width="10.5703125" style="657" bestFit="1" customWidth="1"/>
    <col min="14102" max="14102" width="11.28515625" style="657" customWidth="1"/>
    <col min="14103" max="14336" width="9.140625" style="657"/>
    <col min="14337" max="14337" width="95.140625" style="657" customWidth="1"/>
    <col min="14338" max="14349" width="18.7109375" style="657" customWidth="1"/>
    <col min="14350" max="14351" width="10.7109375" style="657" customWidth="1"/>
    <col min="14352" max="14352" width="9.140625" style="657"/>
    <col min="14353" max="14353" width="12.85546875" style="657" customWidth="1"/>
    <col min="14354" max="14354" width="23.42578125" style="657" customWidth="1"/>
    <col min="14355" max="14356" width="9.140625" style="657"/>
    <col min="14357" max="14357" width="10.5703125" style="657" bestFit="1" customWidth="1"/>
    <col min="14358" max="14358" width="11.28515625" style="657" customWidth="1"/>
    <col min="14359" max="14592" width="9.140625" style="657"/>
    <col min="14593" max="14593" width="95.140625" style="657" customWidth="1"/>
    <col min="14594" max="14605" width="18.7109375" style="657" customWidth="1"/>
    <col min="14606" max="14607" width="10.7109375" style="657" customWidth="1"/>
    <col min="14608" max="14608" width="9.140625" style="657"/>
    <col min="14609" max="14609" width="12.85546875" style="657" customWidth="1"/>
    <col min="14610" max="14610" width="23.42578125" style="657" customWidth="1"/>
    <col min="14611" max="14612" width="9.140625" style="657"/>
    <col min="14613" max="14613" width="10.5703125" style="657" bestFit="1" customWidth="1"/>
    <col min="14614" max="14614" width="11.28515625" style="657" customWidth="1"/>
    <col min="14615" max="14848" width="9.140625" style="657"/>
    <col min="14849" max="14849" width="95.140625" style="657" customWidth="1"/>
    <col min="14850" max="14861" width="18.7109375" style="657" customWidth="1"/>
    <col min="14862" max="14863" width="10.7109375" style="657" customWidth="1"/>
    <col min="14864" max="14864" width="9.140625" style="657"/>
    <col min="14865" max="14865" width="12.85546875" style="657" customWidth="1"/>
    <col min="14866" max="14866" width="23.42578125" style="657" customWidth="1"/>
    <col min="14867" max="14868" width="9.140625" style="657"/>
    <col min="14869" max="14869" width="10.5703125" style="657" bestFit="1" customWidth="1"/>
    <col min="14870" max="14870" width="11.28515625" style="657" customWidth="1"/>
    <col min="14871" max="15104" width="9.140625" style="657"/>
    <col min="15105" max="15105" width="95.140625" style="657" customWidth="1"/>
    <col min="15106" max="15117" width="18.7109375" style="657" customWidth="1"/>
    <col min="15118" max="15119" width="10.7109375" style="657" customWidth="1"/>
    <col min="15120" max="15120" width="9.140625" style="657"/>
    <col min="15121" max="15121" width="12.85546875" style="657" customWidth="1"/>
    <col min="15122" max="15122" width="23.42578125" style="657" customWidth="1"/>
    <col min="15123" max="15124" width="9.140625" style="657"/>
    <col min="15125" max="15125" width="10.5703125" style="657" bestFit="1" customWidth="1"/>
    <col min="15126" max="15126" width="11.28515625" style="657" customWidth="1"/>
    <col min="15127" max="15360" width="9.140625" style="657"/>
    <col min="15361" max="15361" width="95.140625" style="657" customWidth="1"/>
    <col min="15362" max="15373" width="18.7109375" style="657" customWidth="1"/>
    <col min="15374" max="15375" width="10.7109375" style="657" customWidth="1"/>
    <col min="15376" max="15376" width="9.140625" style="657"/>
    <col min="15377" max="15377" width="12.85546875" style="657" customWidth="1"/>
    <col min="15378" max="15378" width="23.42578125" style="657" customWidth="1"/>
    <col min="15379" max="15380" width="9.140625" style="657"/>
    <col min="15381" max="15381" width="10.5703125" style="657" bestFit="1" customWidth="1"/>
    <col min="15382" max="15382" width="11.28515625" style="657" customWidth="1"/>
    <col min="15383" max="15616" width="9.140625" style="657"/>
    <col min="15617" max="15617" width="95.140625" style="657" customWidth="1"/>
    <col min="15618" max="15629" width="18.7109375" style="657" customWidth="1"/>
    <col min="15630" max="15631" width="10.7109375" style="657" customWidth="1"/>
    <col min="15632" max="15632" width="9.140625" style="657"/>
    <col min="15633" max="15633" width="12.85546875" style="657" customWidth="1"/>
    <col min="15634" max="15634" width="23.42578125" style="657" customWidth="1"/>
    <col min="15635" max="15636" width="9.140625" style="657"/>
    <col min="15637" max="15637" width="10.5703125" style="657" bestFit="1" customWidth="1"/>
    <col min="15638" max="15638" width="11.28515625" style="657" customWidth="1"/>
    <col min="15639" max="15872" width="9.140625" style="657"/>
    <col min="15873" max="15873" width="95.140625" style="657" customWidth="1"/>
    <col min="15874" max="15885" width="18.7109375" style="657" customWidth="1"/>
    <col min="15886" max="15887" width="10.7109375" style="657" customWidth="1"/>
    <col min="15888" max="15888" width="9.140625" style="657"/>
    <col min="15889" max="15889" width="12.85546875" style="657" customWidth="1"/>
    <col min="15890" max="15890" width="23.42578125" style="657" customWidth="1"/>
    <col min="15891" max="15892" width="9.140625" style="657"/>
    <col min="15893" max="15893" width="10.5703125" style="657" bestFit="1" customWidth="1"/>
    <col min="15894" max="15894" width="11.28515625" style="657" customWidth="1"/>
    <col min="15895" max="16128" width="9.140625" style="657"/>
    <col min="16129" max="16129" width="95.140625" style="657" customWidth="1"/>
    <col min="16130" max="16141" width="18.7109375" style="657" customWidth="1"/>
    <col min="16142" max="16143" width="10.7109375" style="657" customWidth="1"/>
    <col min="16144" max="16144" width="9.140625" style="657"/>
    <col min="16145" max="16145" width="12.85546875" style="657" customWidth="1"/>
    <col min="16146" max="16146" width="23.42578125" style="657" customWidth="1"/>
    <col min="16147" max="16148" width="9.140625" style="657"/>
    <col min="16149" max="16149" width="10.5703125" style="657" bestFit="1" customWidth="1"/>
    <col min="16150" max="16150" width="11.28515625" style="657" customWidth="1"/>
    <col min="16151" max="16384" width="9.140625" style="657"/>
  </cols>
  <sheetData>
    <row r="1" spans="1:20" ht="32.25" customHeight="1" x14ac:dyDescent="0.35">
      <c r="A1" s="3882" t="s">
        <v>94</v>
      </c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127"/>
      <c r="O1" s="127"/>
      <c r="P1" s="127"/>
      <c r="Q1" s="127"/>
      <c r="R1" s="127"/>
      <c r="S1" s="127"/>
      <c r="T1" s="127"/>
    </row>
    <row r="2" spans="1:20" ht="22.5" customHeight="1" x14ac:dyDescent="0.35">
      <c r="A2" s="3882" t="s">
        <v>95</v>
      </c>
      <c r="B2" s="3882"/>
      <c r="C2" s="3882"/>
      <c r="D2" s="3882"/>
      <c r="E2" s="3882"/>
      <c r="F2" s="3882"/>
      <c r="G2" s="3882"/>
      <c r="H2" s="3882"/>
      <c r="I2" s="3882"/>
      <c r="J2" s="3882"/>
      <c r="K2" s="3882"/>
      <c r="L2" s="3882"/>
      <c r="M2" s="3882"/>
      <c r="N2" s="127"/>
      <c r="O2" s="127"/>
      <c r="P2" s="127"/>
    </row>
    <row r="3" spans="1:20" ht="24.75" customHeight="1" x14ac:dyDescent="0.35">
      <c r="A3" s="3882" t="s">
        <v>363</v>
      </c>
      <c r="B3" s="3882"/>
      <c r="C3" s="3882"/>
      <c r="D3" s="3882"/>
      <c r="E3" s="3882"/>
      <c r="F3" s="3882"/>
      <c r="G3" s="3882"/>
      <c r="H3" s="3882"/>
      <c r="I3" s="3882"/>
      <c r="J3" s="3882"/>
      <c r="K3" s="3882"/>
      <c r="L3" s="3882"/>
      <c r="M3" s="3882"/>
      <c r="N3" s="1344"/>
      <c r="O3" s="1344"/>
    </row>
    <row r="4" spans="1:20" ht="19.5" customHeight="1" thickBot="1" x14ac:dyDescent="0.4">
      <c r="A4" s="122"/>
    </row>
    <row r="5" spans="1:20" ht="33" customHeight="1" thickBot="1" x14ac:dyDescent="0.4">
      <c r="A5" s="4301" t="s">
        <v>9</v>
      </c>
      <c r="B5" s="4346" t="s">
        <v>19</v>
      </c>
      <c r="C5" s="4347"/>
      <c r="D5" s="4348"/>
      <c r="E5" s="4346" t="s">
        <v>20</v>
      </c>
      <c r="F5" s="4347"/>
      <c r="G5" s="4348"/>
      <c r="H5" s="4346" t="s">
        <v>29</v>
      </c>
      <c r="I5" s="4347"/>
      <c r="J5" s="4348"/>
      <c r="K5" s="4308" t="s">
        <v>21</v>
      </c>
      <c r="L5" s="4309"/>
      <c r="M5" s="4310"/>
      <c r="N5" s="128"/>
      <c r="O5" s="128"/>
    </row>
    <row r="6" spans="1:20" ht="33" customHeight="1" thickBot="1" x14ac:dyDescent="0.4">
      <c r="A6" s="4302"/>
      <c r="B6" s="4343" t="s">
        <v>5</v>
      </c>
      <c r="C6" s="4344"/>
      <c r="D6" s="4345"/>
      <c r="E6" s="4343" t="s">
        <v>5</v>
      </c>
      <c r="F6" s="4344"/>
      <c r="G6" s="4345"/>
      <c r="H6" s="4343" t="s">
        <v>5</v>
      </c>
      <c r="I6" s="4344"/>
      <c r="J6" s="4345"/>
      <c r="K6" s="4311"/>
      <c r="L6" s="4312"/>
      <c r="M6" s="4313"/>
      <c r="N6" s="128"/>
      <c r="O6" s="128"/>
    </row>
    <row r="7" spans="1:20" ht="63.75" customHeight="1" thickBot="1" x14ac:dyDescent="0.4">
      <c r="A7" s="4303"/>
      <c r="B7" s="1382" t="s">
        <v>26</v>
      </c>
      <c r="C7" s="1383" t="s">
        <v>27</v>
      </c>
      <c r="D7" s="1385" t="s">
        <v>4</v>
      </c>
      <c r="E7" s="1382" t="s">
        <v>26</v>
      </c>
      <c r="F7" s="1383" t="s">
        <v>27</v>
      </c>
      <c r="G7" s="1385" t="s">
        <v>4</v>
      </c>
      <c r="H7" s="1382" t="s">
        <v>26</v>
      </c>
      <c r="I7" s="1383" t="s">
        <v>27</v>
      </c>
      <c r="J7" s="1385" t="s">
        <v>4</v>
      </c>
      <c r="K7" s="1382" t="s">
        <v>26</v>
      </c>
      <c r="L7" s="1383" t="s">
        <v>27</v>
      </c>
      <c r="M7" s="1385" t="s">
        <v>4</v>
      </c>
      <c r="N7" s="128"/>
      <c r="O7" s="128"/>
    </row>
    <row r="8" spans="1:20" ht="36.75" customHeight="1" x14ac:dyDescent="0.35">
      <c r="A8" s="1454" t="s">
        <v>22</v>
      </c>
      <c r="B8" s="1455"/>
      <c r="C8" s="1456"/>
      <c r="D8" s="1457"/>
      <c r="E8" s="1455"/>
      <c r="F8" s="1456"/>
      <c r="G8" s="1458"/>
      <c r="H8" s="1290"/>
      <c r="I8" s="1291"/>
      <c r="J8" s="1459"/>
      <c r="K8" s="1460"/>
      <c r="L8" s="1461"/>
      <c r="M8" s="897"/>
      <c r="N8" s="128"/>
      <c r="O8" s="128"/>
    </row>
    <row r="9" spans="1:20" ht="29.25" customHeight="1" x14ac:dyDescent="0.35">
      <c r="A9" s="1393" t="s">
        <v>104</v>
      </c>
      <c r="B9" s="1462">
        <v>0</v>
      </c>
      <c r="C9" s="1305">
        <v>11</v>
      </c>
      <c r="D9" s="1463">
        <f>SUM(B9:C9)</f>
        <v>11</v>
      </c>
      <c r="E9" s="1462">
        <f>E30+E19</f>
        <v>0</v>
      </c>
      <c r="F9" s="1305">
        <v>13</v>
      </c>
      <c r="G9" s="1463">
        <f t="shared" ref="G9:G15" si="0">SUM(E9:F9)</f>
        <v>13</v>
      </c>
      <c r="H9" s="1462">
        <f>H30+H19</f>
        <v>0</v>
      </c>
      <c r="I9" s="1305">
        <v>0</v>
      </c>
      <c r="J9" s="1463">
        <f t="shared" ref="J9:J15" si="1">SUM(H9:I9)</f>
        <v>0</v>
      </c>
      <c r="K9" s="1464">
        <f t="shared" ref="K9:M15" si="2">B9+E9+H9</f>
        <v>0</v>
      </c>
      <c r="L9" s="1465">
        <f t="shared" si="2"/>
        <v>24</v>
      </c>
      <c r="M9" s="1466">
        <f t="shared" si="2"/>
        <v>24</v>
      </c>
      <c r="N9" s="128"/>
      <c r="O9" s="128"/>
    </row>
    <row r="10" spans="1:20" ht="29.25" customHeight="1" x14ac:dyDescent="0.35">
      <c r="A10" s="1378" t="s">
        <v>55</v>
      </c>
      <c r="B10" s="1462">
        <v>0</v>
      </c>
      <c r="C10" s="1305">
        <v>11</v>
      </c>
      <c r="D10" s="1463">
        <f>SUM(B10:C10)</f>
        <v>11</v>
      </c>
      <c r="E10" s="1462">
        <f>E31+E21</f>
        <v>0</v>
      </c>
      <c r="F10" s="1305">
        <v>19</v>
      </c>
      <c r="G10" s="1463">
        <f t="shared" si="0"/>
        <v>19</v>
      </c>
      <c r="H10" s="1462">
        <f>H31+H21</f>
        <v>0</v>
      </c>
      <c r="I10" s="1305">
        <v>0</v>
      </c>
      <c r="J10" s="1463">
        <f t="shared" si="1"/>
        <v>0</v>
      </c>
      <c r="K10" s="1464">
        <f t="shared" si="2"/>
        <v>0</v>
      </c>
      <c r="L10" s="1465">
        <f t="shared" si="2"/>
        <v>30</v>
      </c>
      <c r="M10" s="1466">
        <f t="shared" si="2"/>
        <v>30</v>
      </c>
      <c r="N10" s="128"/>
      <c r="O10" s="128"/>
    </row>
    <row r="11" spans="1:20" ht="27.75" customHeight="1" x14ac:dyDescent="0.35">
      <c r="A11" s="1378" t="s">
        <v>28</v>
      </c>
      <c r="B11" s="1462">
        <v>0</v>
      </c>
      <c r="C11" s="1305">
        <v>23</v>
      </c>
      <c r="D11" s="1303">
        <f>B11+C11</f>
        <v>23</v>
      </c>
      <c r="E11" s="1353">
        <f>E31+E21</f>
        <v>0</v>
      </c>
      <c r="F11" s="1287">
        <v>45</v>
      </c>
      <c r="G11" s="1463">
        <f t="shared" si="0"/>
        <v>45</v>
      </c>
      <c r="H11" s="1353">
        <f>H31+H21</f>
        <v>0</v>
      </c>
      <c r="I11" s="1287">
        <v>0</v>
      </c>
      <c r="J11" s="1463">
        <v>0</v>
      </c>
      <c r="K11" s="1467">
        <f t="shared" si="2"/>
        <v>0</v>
      </c>
      <c r="L11" s="1468">
        <f t="shared" si="2"/>
        <v>68</v>
      </c>
      <c r="M11" s="1466">
        <f t="shared" si="2"/>
        <v>68</v>
      </c>
      <c r="N11" s="128"/>
      <c r="O11" s="128"/>
    </row>
    <row r="12" spans="1:20" ht="27.75" customHeight="1" x14ac:dyDescent="0.35">
      <c r="A12" s="1378" t="s">
        <v>105</v>
      </c>
      <c r="B12" s="1462">
        <v>0</v>
      </c>
      <c r="C12" s="1305">
        <v>88</v>
      </c>
      <c r="D12" s="1303">
        <f>B12+C12</f>
        <v>88</v>
      </c>
      <c r="E12" s="1462">
        <v>0</v>
      </c>
      <c r="F12" s="1305">
        <v>81</v>
      </c>
      <c r="G12" s="1463">
        <f>SUM(E12:F12)</f>
        <v>81</v>
      </c>
      <c r="H12" s="1353">
        <f>H33+H22</f>
        <v>0</v>
      </c>
      <c r="I12" s="1287">
        <v>0</v>
      </c>
      <c r="J12" s="1463">
        <v>0</v>
      </c>
      <c r="K12" s="1464">
        <f t="shared" si="2"/>
        <v>0</v>
      </c>
      <c r="L12" s="1465">
        <f t="shared" si="2"/>
        <v>169</v>
      </c>
      <c r="M12" s="1466">
        <f t="shared" si="2"/>
        <v>169</v>
      </c>
      <c r="N12" s="128"/>
      <c r="O12" s="128"/>
    </row>
    <row r="13" spans="1:20" ht="25.5" customHeight="1" x14ac:dyDescent="0.35">
      <c r="A13" s="1378" t="s">
        <v>102</v>
      </c>
      <c r="B13" s="1462">
        <v>0</v>
      </c>
      <c r="C13" s="1305">
        <v>9</v>
      </c>
      <c r="D13" s="1303">
        <f>SUM(B13:C13)</f>
        <v>9</v>
      </c>
      <c r="E13" s="1462">
        <v>1</v>
      </c>
      <c r="F13" s="1305">
        <v>10</v>
      </c>
      <c r="G13" s="1463">
        <f>SUM(E13:F13)</f>
        <v>11</v>
      </c>
      <c r="H13" s="1353">
        <v>0</v>
      </c>
      <c r="I13" s="1287">
        <v>0</v>
      </c>
      <c r="J13" s="1463">
        <f>SUM(H13:I13)</f>
        <v>0</v>
      </c>
      <c r="K13" s="1464">
        <f>B13+E13+H13</f>
        <v>1</v>
      </c>
      <c r="L13" s="1465">
        <f t="shared" si="2"/>
        <v>19</v>
      </c>
      <c r="M13" s="1466">
        <f t="shared" si="2"/>
        <v>20</v>
      </c>
      <c r="N13" s="128"/>
      <c r="O13" s="128"/>
    </row>
    <row r="14" spans="1:20" ht="25.5" customHeight="1" x14ac:dyDescent="0.35">
      <c r="A14" s="1393" t="s">
        <v>106</v>
      </c>
      <c r="B14" s="1462">
        <v>0</v>
      </c>
      <c r="C14" s="1305">
        <v>14</v>
      </c>
      <c r="D14" s="1303">
        <v>14</v>
      </c>
      <c r="E14" s="1462">
        <v>0</v>
      </c>
      <c r="F14" s="1305">
        <v>13</v>
      </c>
      <c r="G14" s="1463">
        <f>SUM(E14:F14)</f>
        <v>13</v>
      </c>
      <c r="H14" s="1353">
        <v>0</v>
      </c>
      <c r="I14" s="1287">
        <v>0</v>
      </c>
      <c r="J14" s="1463">
        <f t="shared" si="1"/>
        <v>0</v>
      </c>
      <c r="K14" s="1464">
        <f t="shared" si="2"/>
        <v>0</v>
      </c>
      <c r="L14" s="1465">
        <f>C14+F14+I14</f>
        <v>27</v>
      </c>
      <c r="M14" s="1466">
        <f>D14+G14+J14</f>
        <v>27</v>
      </c>
      <c r="N14" s="128"/>
      <c r="O14" s="128"/>
    </row>
    <row r="15" spans="1:20" ht="54.75" customHeight="1" thickBot="1" x14ac:dyDescent="0.4">
      <c r="A15" s="1393" t="s">
        <v>103</v>
      </c>
      <c r="B15" s="1462">
        <v>0</v>
      </c>
      <c r="C15" s="1305">
        <v>11</v>
      </c>
      <c r="D15" s="1303">
        <f>SUM(B15:C15)</f>
        <v>11</v>
      </c>
      <c r="E15" s="1462">
        <v>0</v>
      </c>
      <c r="F15" s="1305">
        <v>8</v>
      </c>
      <c r="G15" s="1463">
        <f t="shared" si="0"/>
        <v>8</v>
      </c>
      <c r="H15" s="1353">
        <v>0</v>
      </c>
      <c r="I15" s="1287">
        <v>0</v>
      </c>
      <c r="J15" s="1463">
        <f t="shared" si="1"/>
        <v>0</v>
      </c>
      <c r="K15" s="1464">
        <f t="shared" si="2"/>
        <v>0</v>
      </c>
      <c r="L15" s="1465">
        <f t="shared" si="2"/>
        <v>19</v>
      </c>
      <c r="M15" s="1466">
        <f t="shared" si="2"/>
        <v>19</v>
      </c>
      <c r="N15" s="128"/>
      <c r="O15" s="128"/>
    </row>
    <row r="16" spans="1:20" ht="36.75" customHeight="1" thickBot="1" x14ac:dyDescent="0.4">
      <c r="A16" s="1399" t="s">
        <v>12</v>
      </c>
      <c r="B16" s="1311">
        <f>SUM(B8:B15)</f>
        <v>0</v>
      </c>
      <c r="C16" s="1311">
        <f>SUM(C8:C15)</f>
        <v>167</v>
      </c>
      <c r="D16" s="1311">
        <f t="shared" ref="D16:M16" si="3">SUM(D8:D15)</f>
        <v>167</v>
      </c>
      <c r="E16" s="1311">
        <f t="shared" si="3"/>
        <v>1</v>
      </c>
      <c r="F16" s="1311">
        <f t="shared" si="3"/>
        <v>189</v>
      </c>
      <c r="G16" s="1311">
        <f t="shared" si="3"/>
        <v>190</v>
      </c>
      <c r="H16" s="1311">
        <f t="shared" si="3"/>
        <v>0</v>
      </c>
      <c r="I16" s="1311">
        <f t="shared" si="3"/>
        <v>0</v>
      </c>
      <c r="J16" s="1311">
        <f t="shared" si="3"/>
        <v>0</v>
      </c>
      <c r="K16" s="1311">
        <f t="shared" si="3"/>
        <v>1</v>
      </c>
      <c r="L16" s="1311">
        <f t="shared" si="3"/>
        <v>356</v>
      </c>
      <c r="M16" s="1435">
        <f t="shared" si="3"/>
        <v>357</v>
      </c>
      <c r="N16" s="128"/>
      <c r="O16" s="128"/>
    </row>
    <row r="17" spans="1:15" ht="27" customHeight="1" thickBot="1" x14ac:dyDescent="0.4">
      <c r="A17" s="1399" t="s">
        <v>23</v>
      </c>
      <c r="B17" s="1400"/>
      <c r="C17" s="1403"/>
      <c r="D17" s="1469"/>
      <c r="E17" s="1400"/>
      <c r="F17" s="1403"/>
      <c r="G17" s="1469"/>
      <c r="H17" s="1400"/>
      <c r="I17" s="1403"/>
      <c r="J17" s="1469"/>
      <c r="K17" s="1470"/>
      <c r="L17" s="1403"/>
      <c r="M17" s="1404"/>
      <c r="N17" s="128"/>
      <c r="O17" s="128"/>
    </row>
    <row r="18" spans="1:15" ht="31.5" customHeight="1" x14ac:dyDescent="0.35">
      <c r="A18" s="1471" t="s">
        <v>11</v>
      </c>
      <c r="B18" s="1472"/>
      <c r="C18" s="1473"/>
      <c r="D18" s="1474"/>
      <c r="E18" s="1472"/>
      <c r="F18" s="1473"/>
      <c r="G18" s="1474"/>
      <c r="H18" s="1472"/>
      <c r="I18" s="1473"/>
      <c r="J18" s="1474"/>
      <c r="K18" s="1475"/>
      <c r="L18" s="1476"/>
      <c r="M18" s="1477"/>
      <c r="N18" s="84"/>
      <c r="O18" s="84"/>
    </row>
    <row r="19" spans="1:15" ht="24.75" customHeight="1" x14ac:dyDescent="0.35">
      <c r="A19" s="1393" t="s">
        <v>104</v>
      </c>
      <c r="B19" s="1462">
        <v>0</v>
      </c>
      <c r="C19" s="1305">
        <v>10</v>
      </c>
      <c r="D19" s="1463">
        <f>SUM(B19:C19)</f>
        <v>10</v>
      </c>
      <c r="E19" s="1462">
        <f>E40+E29</f>
        <v>0</v>
      </c>
      <c r="F19" s="1305">
        <v>12</v>
      </c>
      <c r="G19" s="1463">
        <f t="shared" ref="G19:G25" si="4">SUM(E19:F19)</f>
        <v>12</v>
      </c>
      <c r="H19" s="1462">
        <f>H40+H29</f>
        <v>0</v>
      </c>
      <c r="I19" s="1305">
        <v>0</v>
      </c>
      <c r="J19" s="1463">
        <f>SUM(H19:I19)</f>
        <v>0</v>
      </c>
      <c r="K19" s="1467">
        <f t="shared" ref="K19:M25" si="5">B19+E19+H19</f>
        <v>0</v>
      </c>
      <c r="L19" s="1468">
        <f t="shared" si="5"/>
        <v>22</v>
      </c>
      <c r="M19" s="1478">
        <f t="shared" si="5"/>
        <v>22</v>
      </c>
      <c r="N19" s="668"/>
      <c r="O19" s="668"/>
    </row>
    <row r="20" spans="1:15" ht="24.75" customHeight="1" x14ac:dyDescent="0.35">
      <c r="A20" s="1378" t="s">
        <v>55</v>
      </c>
      <c r="B20" s="1462">
        <v>0</v>
      </c>
      <c r="C20" s="1305">
        <v>9</v>
      </c>
      <c r="D20" s="1463">
        <f>SUM(B20:C20)</f>
        <v>9</v>
      </c>
      <c r="E20" s="1462">
        <f>E41+E31</f>
        <v>0</v>
      </c>
      <c r="F20" s="1305">
        <v>19</v>
      </c>
      <c r="G20" s="1463">
        <f t="shared" si="4"/>
        <v>19</v>
      </c>
      <c r="H20" s="1462">
        <f>H41+H31</f>
        <v>0</v>
      </c>
      <c r="I20" s="1305">
        <v>0</v>
      </c>
      <c r="J20" s="1463">
        <f>SUM(H20:I20)</f>
        <v>0</v>
      </c>
      <c r="K20" s="1467">
        <f>B20+E20+H20</f>
        <v>0</v>
      </c>
      <c r="L20" s="1468">
        <f>C20+F20+I20</f>
        <v>28</v>
      </c>
      <c r="M20" s="1478">
        <f>D20+G20+J20</f>
        <v>28</v>
      </c>
      <c r="N20" s="668"/>
      <c r="O20" s="668"/>
    </row>
    <row r="21" spans="1:15" ht="24.95" customHeight="1" x14ac:dyDescent="0.35">
      <c r="A21" s="1378" t="s">
        <v>28</v>
      </c>
      <c r="B21" s="1462">
        <v>0</v>
      </c>
      <c r="C21" s="1305">
        <v>23</v>
      </c>
      <c r="D21" s="1303">
        <f>B21+C21</f>
        <v>23</v>
      </c>
      <c r="E21" s="1353">
        <f>E41+E31</f>
        <v>0</v>
      </c>
      <c r="F21" s="1287">
        <v>45</v>
      </c>
      <c r="G21" s="1463">
        <f t="shared" si="4"/>
        <v>45</v>
      </c>
      <c r="H21" s="1353">
        <f>H41+H31</f>
        <v>0</v>
      </c>
      <c r="I21" s="1287">
        <v>0</v>
      </c>
      <c r="J21" s="1463">
        <v>0</v>
      </c>
      <c r="K21" s="1464">
        <f t="shared" si="5"/>
        <v>0</v>
      </c>
      <c r="L21" s="1465">
        <f t="shared" si="5"/>
        <v>68</v>
      </c>
      <c r="M21" s="1466">
        <f t="shared" si="5"/>
        <v>68</v>
      </c>
      <c r="N21" s="668"/>
      <c r="O21" s="668"/>
    </row>
    <row r="22" spans="1:15" ht="24.95" customHeight="1" x14ac:dyDescent="0.35">
      <c r="A22" s="1378" t="s">
        <v>105</v>
      </c>
      <c r="B22" s="1462">
        <v>0</v>
      </c>
      <c r="C22" s="1305">
        <v>88</v>
      </c>
      <c r="D22" s="1303">
        <f>B22+C22</f>
        <v>88</v>
      </c>
      <c r="E22" s="1462">
        <v>0</v>
      </c>
      <c r="F22" s="1305">
        <v>79</v>
      </c>
      <c r="G22" s="1463">
        <f t="shared" si="4"/>
        <v>79</v>
      </c>
      <c r="H22" s="1353">
        <f>H43+H32</f>
        <v>0</v>
      </c>
      <c r="I22" s="1287">
        <v>0</v>
      </c>
      <c r="J22" s="1463">
        <v>0</v>
      </c>
      <c r="K22" s="1464">
        <f t="shared" si="5"/>
        <v>0</v>
      </c>
      <c r="L22" s="1465">
        <f t="shared" si="5"/>
        <v>167</v>
      </c>
      <c r="M22" s="1466">
        <f t="shared" si="5"/>
        <v>167</v>
      </c>
      <c r="N22" s="668"/>
      <c r="O22" s="668"/>
    </row>
    <row r="23" spans="1:15" ht="24.95" customHeight="1" x14ac:dyDescent="0.35">
      <c r="A23" s="1378" t="s">
        <v>102</v>
      </c>
      <c r="B23" s="1462">
        <v>0</v>
      </c>
      <c r="C23" s="1305">
        <v>9</v>
      </c>
      <c r="D23" s="1303">
        <f>SUM(B23:C23)</f>
        <v>9</v>
      </c>
      <c r="E23" s="1462">
        <v>1</v>
      </c>
      <c r="F23" s="1305">
        <v>10</v>
      </c>
      <c r="G23" s="1463">
        <f t="shared" si="4"/>
        <v>11</v>
      </c>
      <c r="H23" s="1353">
        <v>0</v>
      </c>
      <c r="I23" s="1287">
        <v>0</v>
      </c>
      <c r="J23" s="1463">
        <f>SUM(H23:I23)</f>
        <v>0</v>
      </c>
      <c r="K23" s="1464">
        <f t="shared" si="5"/>
        <v>1</v>
      </c>
      <c r="L23" s="1465">
        <f t="shared" si="5"/>
        <v>19</v>
      </c>
      <c r="M23" s="1466">
        <f t="shared" si="5"/>
        <v>20</v>
      </c>
      <c r="N23" s="668"/>
      <c r="O23" s="668"/>
    </row>
    <row r="24" spans="1:15" ht="24.75" customHeight="1" x14ac:dyDescent="0.35">
      <c r="A24" s="1393" t="s">
        <v>106</v>
      </c>
      <c r="B24" s="1462">
        <v>0</v>
      </c>
      <c r="C24" s="1305">
        <v>14</v>
      </c>
      <c r="D24" s="1303">
        <v>14</v>
      </c>
      <c r="E24" s="1462">
        <v>0</v>
      </c>
      <c r="F24" s="1305">
        <v>13</v>
      </c>
      <c r="G24" s="1463">
        <f t="shared" si="4"/>
        <v>13</v>
      </c>
      <c r="H24" s="1353">
        <v>0</v>
      </c>
      <c r="I24" s="1287">
        <v>0</v>
      </c>
      <c r="J24" s="1463">
        <f>SUM(H24:I24)</f>
        <v>0</v>
      </c>
      <c r="K24" s="1464">
        <f t="shared" si="5"/>
        <v>0</v>
      </c>
      <c r="L24" s="1465">
        <f>C24+F24+I24</f>
        <v>27</v>
      </c>
      <c r="M24" s="1466">
        <f>D24+G24+J24</f>
        <v>27</v>
      </c>
      <c r="N24" s="668"/>
      <c r="O24" s="668"/>
    </row>
    <row r="25" spans="1:15" ht="54" customHeight="1" thickBot="1" x14ac:dyDescent="0.4">
      <c r="A25" s="1393" t="s">
        <v>103</v>
      </c>
      <c r="B25" s="1462">
        <v>0</v>
      </c>
      <c r="C25" s="1305">
        <v>11</v>
      </c>
      <c r="D25" s="1303">
        <f>SUM(B25:C25)</f>
        <v>11</v>
      </c>
      <c r="E25" s="1462">
        <v>0</v>
      </c>
      <c r="F25" s="1305">
        <v>8</v>
      </c>
      <c r="G25" s="1463">
        <f t="shared" si="4"/>
        <v>8</v>
      </c>
      <c r="H25" s="1353">
        <v>0</v>
      </c>
      <c r="I25" s="1287">
        <v>0</v>
      </c>
      <c r="J25" s="1463">
        <f>SUM(H25:I25)</f>
        <v>0</v>
      </c>
      <c r="K25" s="1464">
        <f t="shared" si="5"/>
        <v>0</v>
      </c>
      <c r="L25" s="1465">
        <f t="shared" si="5"/>
        <v>19</v>
      </c>
      <c r="M25" s="1466">
        <f t="shared" si="5"/>
        <v>19</v>
      </c>
      <c r="N25" s="668"/>
      <c r="O25" s="668"/>
    </row>
    <row r="26" spans="1:15" ht="24.95" customHeight="1" thickBot="1" x14ac:dyDescent="0.4">
      <c r="A26" s="1433" t="s">
        <v>8</v>
      </c>
      <c r="B26" s="1311">
        <f>SUM(B18:B25)</f>
        <v>0</v>
      </c>
      <c r="C26" s="1311">
        <f>SUM(C18:C25)</f>
        <v>164</v>
      </c>
      <c r="D26" s="1311">
        <f>SUM(D18:D25)</f>
        <v>164</v>
      </c>
      <c r="E26" s="1311">
        <f t="shared" ref="E26:J26" si="6">SUM(E18:E25)</f>
        <v>1</v>
      </c>
      <c r="F26" s="1311">
        <f t="shared" si="6"/>
        <v>186</v>
      </c>
      <c r="G26" s="1311">
        <f t="shared" si="6"/>
        <v>187</v>
      </c>
      <c r="H26" s="1311">
        <f t="shared" si="6"/>
        <v>0</v>
      </c>
      <c r="I26" s="1311">
        <f t="shared" si="6"/>
        <v>0</v>
      </c>
      <c r="J26" s="1311">
        <f t="shared" si="6"/>
        <v>0</v>
      </c>
      <c r="K26" s="1310">
        <f>SUM(K19:K25)</f>
        <v>1</v>
      </c>
      <c r="L26" s="1310">
        <f>SUM(L19:L25)</f>
        <v>350</v>
      </c>
      <c r="M26" s="1479">
        <f>SUM(M19:M25)</f>
        <v>351</v>
      </c>
      <c r="N26" s="129"/>
      <c r="O26" s="129"/>
    </row>
    <row r="27" spans="1:15" ht="24.95" customHeight="1" x14ac:dyDescent="0.35">
      <c r="A27" s="1414" t="s">
        <v>25</v>
      </c>
      <c r="B27" s="1480"/>
      <c r="C27" s="590"/>
      <c r="D27" s="99"/>
      <c r="E27" s="1480"/>
      <c r="F27" s="590"/>
      <c r="G27" s="99"/>
      <c r="H27" s="1298"/>
      <c r="I27" s="1299"/>
      <c r="J27" s="1481"/>
      <c r="K27" s="1482"/>
      <c r="L27" s="1483"/>
      <c r="M27" s="1484"/>
      <c r="N27" s="668"/>
      <c r="O27" s="668"/>
    </row>
    <row r="28" spans="1:15" ht="24.95" customHeight="1" x14ac:dyDescent="0.35">
      <c r="A28" s="1393" t="s">
        <v>104</v>
      </c>
      <c r="B28" s="1353">
        <v>0</v>
      </c>
      <c r="C28" s="1287">
        <v>1</v>
      </c>
      <c r="D28" s="1303">
        <f t="shared" ref="D28:D34" si="7">SUM(B28:C28)</f>
        <v>1</v>
      </c>
      <c r="E28" s="1353">
        <v>0</v>
      </c>
      <c r="F28" s="1287">
        <v>1</v>
      </c>
      <c r="G28" s="1303">
        <f t="shared" ref="G28:G34" si="8">SUM(E28:F28)</f>
        <v>1</v>
      </c>
      <c r="H28" s="1286">
        <v>0</v>
      </c>
      <c r="I28" s="1379">
        <v>0</v>
      </c>
      <c r="J28" s="1303">
        <f t="shared" ref="J28:J34" si="9">SUM(H28:I28)</f>
        <v>0</v>
      </c>
      <c r="K28" s="1464">
        <f t="shared" ref="K28:M34" si="10">B28+E28+H28</f>
        <v>0</v>
      </c>
      <c r="L28" s="1465">
        <f t="shared" si="10"/>
        <v>2</v>
      </c>
      <c r="M28" s="1466">
        <f t="shared" si="10"/>
        <v>2</v>
      </c>
      <c r="N28" s="668"/>
      <c r="O28" s="668"/>
    </row>
    <row r="29" spans="1:15" ht="24.95" customHeight="1" x14ac:dyDescent="0.35">
      <c r="A29" s="1378" t="s">
        <v>55</v>
      </c>
      <c r="B29" s="1353">
        <v>0</v>
      </c>
      <c r="C29" s="1287">
        <v>2</v>
      </c>
      <c r="D29" s="1303">
        <f t="shared" si="7"/>
        <v>2</v>
      </c>
      <c r="E29" s="1353">
        <v>0</v>
      </c>
      <c r="F29" s="1287">
        <v>0</v>
      </c>
      <c r="G29" s="1303">
        <f t="shared" si="8"/>
        <v>0</v>
      </c>
      <c r="H29" s="1286">
        <v>0</v>
      </c>
      <c r="I29" s="1379">
        <v>0</v>
      </c>
      <c r="J29" s="1303">
        <f t="shared" si="9"/>
        <v>0</v>
      </c>
      <c r="K29" s="1464">
        <f t="shared" si="10"/>
        <v>0</v>
      </c>
      <c r="L29" s="1465">
        <f t="shared" si="10"/>
        <v>2</v>
      </c>
      <c r="M29" s="1466">
        <f t="shared" si="10"/>
        <v>2</v>
      </c>
      <c r="N29" s="668"/>
      <c r="O29" s="668"/>
    </row>
    <row r="30" spans="1:15" ht="26.25" customHeight="1" x14ac:dyDescent="0.35">
      <c r="A30" s="1378" t="s">
        <v>28</v>
      </c>
      <c r="B30" s="1353">
        <v>0</v>
      </c>
      <c r="C30" s="1287">
        <v>0</v>
      </c>
      <c r="D30" s="1303">
        <f t="shared" si="7"/>
        <v>0</v>
      </c>
      <c r="E30" s="1353">
        <v>0</v>
      </c>
      <c r="F30" s="1287">
        <v>0</v>
      </c>
      <c r="G30" s="1303">
        <f t="shared" si="8"/>
        <v>0</v>
      </c>
      <c r="H30" s="1286">
        <v>0</v>
      </c>
      <c r="I30" s="1379">
        <v>0</v>
      </c>
      <c r="J30" s="1303">
        <f t="shared" si="9"/>
        <v>0</v>
      </c>
      <c r="K30" s="1464">
        <f t="shared" si="10"/>
        <v>0</v>
      </c>
      <c r="L30" s="1465">
        <f>C30+F30+I30</f>
        <v>0</v>
      </c>
      <c r="M30" s="1466">
        <f>D30+G30+J30</f>
        <v>0</v>
      </c>
      <c r="N30" s="668"/>
      <c r="O30" s="668"/>
    </row>
    <row r="31" spans="1:15" ht="24.95" customHeight="1" x14ac:dyDescent="0.35">
      <c r="A31" s="1378" t="s">
        <v>105</v>
      </c>
      <c r="B31" s="1353">
        <v>0</v>
      </c>
      <c r="C31" s="1287">
        <v>0</v>
      </c>
      <c r="D31" s="1303">
        <v>0</v>
      </c>
      <c r="E31" s="1353">
        <v>0</v>
      </c>
      <c r="F31" s="1287">
        <v>2</v>
      </c>
      <c r="G31" s="1303">
        <f t="shared" si="8"/>
        <v>2</v>
      </c>
      <c r="H31" s="1286">
        <v>0</v>
      </c>
      <c r="I31" s="1379">
        <v>0</v>
      </c>
      <c r="J31" s="1303">
        <f t="shared" si="9"/>
        <v>0</v>
      </c>
      <c r="K31" s="1464">
        <f t="shared" si="10"/>
        <v>0</v>
      </c>
      <c r="L31" s="1465">
        <f t="shared" si="10"/>
        <v>2</v>
      </c>
      <c r="M31" s="1466">
        <f t="shared" si="10"/>
        <v>2</v>
      </c>
      <c r="N31" s="129"/>
      <c r="O31" s="129"/>
    </row>
    <row r="32" spans="1:15" ht="28.5" customHeight="1" x14ac:dyDescent="0.35">
      <c r="A32" s="1378" t="s">
        <v>102</v>
      </c>
      <c r="B32" s="1353">
        <v>0</v>
      </c>
      <c r="C32" s="1287">
        <v>0</v>
      </c>
      <c r="D32" s="1303">
        <f t="shared" si="7"/>
        <v>0</v>
      </c>
      <c r="E32" s="1353">
        <v>0</v>
      </c>
      <c r="F32" s="1287">
        <v>0</v>
      </c>
      <c r="G32" s="1303">
        <f t="shared" si="8"/>
        <v>0</v>
      </c>
      <c r="H32" s="1286">
        <v>0</v>
      </c>
      <c r="I32" s="1379">
        <v>0</v>
      </c>
      <c r="J32" s="1303">
        <f>SUM(H32:I32)</f>
        <v>0</v>
      </c>
      <c r="K32" s="1464">
        <f t="shared" si="10"/>
        <v>0</v>
      </c>
      <c r="L32" s="1465">
        <f t="shared" si="10"/>
        <v>0</v>
      </c>
      <c r="M32" s="1466">
        <f t="shared" si="10"/>
        <v>0</v>
      </c>
      <c r="N32" s="129"/>
      <c r="O32" s="129"/>
    </row>
    <row r="33" spans="1:16" ht="32.25" customHeight="1" x14ac:dyDescent="0.35">
      <c r="A33" s="1393" t="s">
        <v>106</v>
      </c>
      <c r="B33" s="1353">
        <v>0</v>
      </c>
      <c r="C33" s="1287">
        <v>0</v>
      </c>
      <c r="D33" s="1303">
        <f>SUM(B33:C33)</f>
        <v>0</v>
      </c>
      <c r="E33" s="1353">
        <v>0</v>
      </c>
      <c r="F33" s="1287">
        <v>0</v>
      </c>
      <c r="G33" s="1303">
        <f t="shared" si="8"/>
        <v>0</v>
      </c>
      <c r="H33" s="1286">
        <v>0</v>
      </c>
      <c r="I33" s="1379">
        <v>0</v>
      </c>
      <c r="J33" s="1303">
        <f t="shared" si="9"/>
        <v>0</v>
      </c>
      <c r="K33" s="1464">
        <f t="shared" si="10"/>
        <v>0</v>
      </c>
      <c r="L33" s="1465">
        <f t="shared" si="10"/>
        <v>0</v>
      </c>
      <c r="M33" s="1466">
        <f t="shared" si="10"/>
        <v>0</v>
      </c>
      <c r="N33" s="130"/>
      <c r="O33" s="130"/>
    </row>
    <row r="34" spans="1:16" ht="52.5" customHeight="1" thickBot="1" x14ac:dyDescent="0.4">
      <c r="A34" s="1393" t="s">
        <v>103</v>
      </c>
      <c r="B34" s="1353">
        <v>0</v>
      </c>
      <c r="C34" s="1287">
        <v>0</v>
      </c>
      <c r="D34" s="1303">
        <f t="shared" si="7"/>
        <v>0</v>
      </c>
      <c r="E34" s="1353">
        <v>0</v>
      </c>
      <c r="F34" s="1287">
        <v>0</v>
      </c>
      <c r="G34" s="1303">
        <f t="shared" si="8"/>
        <v>0</v>
      </c>
      <c r="H34" s="1286">
        <v>0</v>
      </c>
      <c r="I34" s="1379">
        <v>0</v>
      </c>
      <c r="J34" s="1303">
        <f t="shared" si="9"/>
        <v>0</v>
      </c>
      <c r="K34" s="1464">
        <f t="shared" si="10"/>
        <v>0</v>
      </c>
      <c r="L34" s="1465">
        <f t="shared" si="10"/>
        <v>0</v>
      </c>
      <c r="M34" s="1466">
        <f t="shared" si="10"/>
        <v>0</v>
      </c>
      <c r="N34" s="129"/>
      <c r="O34" s="129"/>
    </row>
    <row r="35" spans="1:16" ht="36.75" customHeight="1" thickBot="1" x14ac:dyDescent="0.4">
      <c r="A35" s="1433" t="s">
        <v>13</v>
      </c>
      <c r="B35" s="1485">
        <f>SUM(B28:B34)</f>
        <v>0</v>
      </c>
      <c r="C35" s="1485">
        <f t="shared" ref="C35:M35" si="11">SUM(C28:C34)</f>
        <v>3</v>
      </c>
      <c r="D35" s="1485">
        <f t="shared" si="11"/>
        <v>3</v>
      </c>
      <c r="E35" s="1485">
        <f t="shared" si="11"/>
        <v>0</v>
      </c>
      <c r="F35" s="1485">
        <f t="shared" si="11"/>
        <v>3</v>
      </c>
      <c r="G35" s="1485">
        <f t="shared" si="11"/>
        <v>3</v>
      </c>
      <c r="H35" s="1485">
        <f t="shared" si="11"/>
        <v>0</v>
      </c>
      <c r="I35" s="1485">
        <f t="shared" si="11"/>
        <v>0</v>
      </c>
      <c r="J35" s="1485">
        <f t="shared" si="11"/>
        <v>0</v>
      </c>
      <c r="K35" s="1485">
        <f t="shared" si="11"/>
        <v>0</v>
      </c>
      <c r="L35" s="1485">
        <f t="shared" si="11"/>
        <v>6</v>
      </c>
      <c r="M35" s="1479">
        <f t="shared" si="11"/>
        <v>6</v>
      </c>
      <c r="N35" s="668"/>
      <c r="O35" s="668"/>
    </row>
    <row r="36" spans="1:16" ht="30" customHeight="1" thickBot="1" x14ac:dyDescent="0.4">
      <c r="A36" s="1442" t="s">
        <v>10</v>
      </c>
      <c r="B36" s="1311">
        <f>B26</f>
        <v>0</v>
      </c>
      <c r="C36" s="1311">
        <f>C26</f>
        <v>164</v>
      </c>
      <c r="D36" s="1311">
        <f>D26</f>
        <v>164</v>
      </c>
      <c r="E36" s="1311">
        <f>E26</f>
        <v>1</v>
      </c>
      <c r="F36" s="1311">
        <f t="shared" ref="F36:K36" si="12">F26</f>
        <v>186</v>
      </c>
      <c r="G36" s="1434">
        <f t="shared" si="12"/>
        <v>187</v>
      </c>
      <c r="H36" s="1434">
        <f t="shared" si="12"/>
        <v>0</v>
      </c>
      <c r="I36" s="1434">
        <f t="shared" si="12"/>
        <v>0</v>
      </c>
      <c r="J36" s="1434">
        <f t="shared" si="12"/>
        <v>0</v>
      </c>
      <c r="K36" s="1434">
        <f t="shared" si="12"/>
        <v>1</v>
      </c>
      <c r="L36" s="1434">
        <f>L26</f>
        <v>350</v>
      </c>
      <c r="M36" s="1435">
        <f>M26</f>
        <v>351</v>
      </c>
      <c r="N36" s="131"/>
      <c r="O36" s="131"/>
    </row>
    <row r="37" spans="1:16" ht="26.25" thickBot="1" x14ac:dyDescent="0.4">
      <c r="A37" s="1442" t="s">
        <v>14</v>
      </c>
      <c r="B37" s="1311">
        <f t="shared" ref="B37:K37" si="13">B35</f>
        <v>0</v>
      </c>
      <c r="C37" s="1311">
        <f>C35</f>
        <v>3</v>
      </c>
      <c r="D37" s="1311">
        <f>D35</f>
        <v>3</v>
      </c>
      <c r="E37" s="1311">
        <f t="shared" si="13"/>
        <v>0</v>
      </c>
      <c r="F37" s="1311">
        <f t="shared" si="13"/>
        <v>3</v>
      </c>
      <c r="G37" s="1434">
        <f t="shared" si="13"/>
        <v>3</v>
      </c>
      <c r="H37" s="1434">
        <f t="shared" si="13"/>
        <v>0</v>
      </c>
      <c r="I37" s="1434">
        <f>I35</f>
        <v>0</v>
      </c>
      <c r="J37" s="1434">
        <f>J35</f>
        <v>0</v>
      </c>
      <c r="K37" s="1434">
        <f t="shared" si="13"/>
        <v>0</v>
      </c>
      <c r="L37" s="1434">
        <f>L35</f>
        <v>6</v>
      </c>
      <c r="M37" s="1435">
        <f>M35</f>
        <v>6</v>
      </c>
      <c r="N37" s="126"/>
      <c r="O37" s="126"/>
    </row>
    <row r="38" spans="1:16" ht="30.75" thickBot="1" x14ac:dyDescent="0.4">
      <c r="A38" s="1443" t="s">
        <v>15</v>
      </c>
      <c r="B38" s="1449">
        <f>SUM(B36:B37)</f>
        <v>0</v>
      </c>
      <c r="C38" s="1449">
        <f>SUM(C36:C37)</f>
        <v>167</v>
      </c>
      <c r="D38" s="1449">
        <f>SUM(D36:D37)</f>
        <v>167</v>
      </c>
      <c r="E38" s="1449">
        <f>SUM(E36:E37)</f>
        <v>1</v>
      </c>
      <c r="F38" s="1449">
        <f t="shared" ref="F38:K38" si="14">SUM(F36:F37)</f>
        <v>189</v>
      </c>
      <c r="G38" s="1486">
        <f t="shared" si="14"/>
        <v>190</v>
      </c>
      <c r="H38" s="1486">
        <f t="shared" si="14"/>
        <v>0</v>
      </c>
      <c r="I38" s="1486">
        <f t="shared" si="14"/>
        <v>0</v>
      </c>
      <c r="J38" s="1486">
        <f t="shared" si="14"/>
        <v>0</v>
      </c>
      <c r="K38" s="1486">
        <f t="shared" si="14"/>
        <v>1</v>
      </c>
      <c r="L38" s="1486">
        <f>SUM(L36:L37)</f>
        <v>356</v>
      </c>
      <c r="M38" s="1487">
        <f>SUM(M36:M37)</f>
        <v>357</v>
      </c>
      <c r="N38" s="126"/>
      <c r="O38" s="126"/>
    </row>
    <row r="39" spans="1:16" ht="12" customHeight="1" x14ac:dyDescent="0.35">
      <c r="A39" s="668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6" ht="25.5" hidden="1" customHeight="1" x14ac:dyDescent="0.35">
      <c r="A40" s="668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4"/>
    </row>
    <row r="41" spans="1:16" ht="37.5" customHeight="1" x14ac:dyDescent="0.35">
      <c r="A41" s="4299"/>
      <c r="B41" s="4299"/>
      <c r="C41" s="4299"/>
      <c r="D41" s="4299"/>
      <c r="E41" s="4299"/>
      <c r="F41" s="4299"/>
      <c r="G41" s="4299"/>
      <c r="H41" s="4299"/>
      <c r="I41" s="4299"/>
      <c r="J41" s="4299"/>
      <c r="K41" s="4299"/>
      <c r="L41" s="4299"/>
      <c r="M41" s="4299"/>
      <c r="N41" s="4299"/>
      <c r="O41" s="4299"/>
      <c r="P41" s="4299"/>
    </row>
    <row r="42" spans="1:16" ht="26.25" customHeight="1" x14ac:dyDescent="0.35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 x14ac:dyDescent="0.35"/>
  <cols>
    <col min="1" max="1" width="103.85546875" style="285" customWidth="1"/>
    <col min="2" max="10" width="19.7109375" style="285" customWidth="1"/>
    <col min="11" max="12" width="10.7109375" style="285" customWidth="1"/>
    <col min="13" max="13" width="9.140625" style="285"/>
    <col min="14" max="14" width="12.85546875" style="285" customWidth="1"/>
    <col min="15" max="15" width="23.42578125" style="285" customWidth="1"/>
    <col min="16" max="17" width="9.140625" style="285"/>
    <col min="18" max="18" width="10.5703125" style="285" bestFit="1" customWidth="1"/>
    <col min="19" max="19" width="11.28515625" style="285" customWidth="1"/>
    <col min="20" max="256" width="9.140625" style="285"/>
    <col min="257" max="257" width="103.85546875" style="285" customWidth="1"/>
    <col min="258" max="266" width="19.7109375" style="285" customWidth="1"/>
    <col min="267" max="268" width="10.7109375" style="285" customWidth="1"/>
    <col min="269" max="269" width="9.140625" style="285"/>
    <col min="270" max="270" width="12.85546875" style="285" customWidth="1"/>
    <col min="271" max="271" width="23.42578125" style="285" customWidth="1"/>
    <col min="272" max="273" width="9.140625" style="285"/>
    <col min="274" max="274" width="10.5703125" style="285" bestFit="1" customWidth="1"/>
    <col min="275" max="275" width="11.28515625" style="285" customWidth="1"/>
    <col min="276" max="512" width="9.140625" style="285"/>
    <col min="513" max="513" width="103.85546875" style="285" customWidth="1"/>
    <col min="514" max="522" width="19.7109375" style="285" customWidth="1"/>
    <col min="523" max="524" width="10.7109375" style="285" customWidth="1"/>
    <col min="525" max="525" width="9.140625" style="285"/>
    <col min="526" max="526" width="12.85546875" style="285" customWidth="1"/>
    <col min="527" max="527" width="23.42578125" style="285" customWidth="1"/>
    <col min="528" max="529" width="9.140625" style="285"/>
    <col min="530" max="530" width="10.5703125" style="285" bestFit="1" customWidth="1"/>
    <col min="531" max="531" width="11.28515625" style="285" customWidth="1"/>
    <col min="532" max="768" width="9.140625" style="285"/>
    <col min="769" max="769" width="103.85546875" style="285" customWidth="1"/>
    <col min="770" max="778" width="19.7109375" style="285" customWidth="1"/>
    <col min="779" max="780" width="10.7109375" style="285" customWidth="1"/>
    <col min="781" max="781" width="9.140625" style="285"/>
    <col min="782" max="782" width="12.85546875" style="285" customWidth="1"/>
    <col min="783" max="783" width="23.42578125" style="285" customWidth="1"/>
    <col min="784" max="785" width="9.140625" style="285"/>
    <col min="786" max="786" width="10.5703125" style="285" bestFit="1" customWidth="1"/>
    <col min="787" max="787" width="11.28515625" style="285" customWidth="1"/>
    <col min="788" max="1024" width="9.140625" style="285"/>
    <col min="1025" max="1025" width="103.85546875" style="285" customWidth="1"/>
    <col min="1026" max="1034" width="19.7109375" style="285" customWidth="1"/>
    <col min="1035" max="1036" width="10.7109375" style="285" customWidth="1"/>
    <col min="1037" max="1037" width="9.140625" style="285"/>
    <col min="1038" max="1038" width="12.85546875" style="285" customWidth="1"/>
    <col min="1039" max="1039" width="23.42578125" style="285" customWidth="1"/>
    <col min="1040" max="1041" width="9.140625" style="285"/>
    <col min="1042" max="1042" width="10.5703125" style="285" bestFit="1" customWidth="1"/>
    <col min="1043" max="1043" width="11.28515625" style="285" customWidth="1"/>
    <col min="1044" max="1280" width="9.140625" style="285"/>
    <col min="1281" max="1281" width="103.85546875" style="285" customWidth="1"/>
    <col min="1282" max="1290" width="19.7109375" style="285" customWidth="1"/>
    <col min="1291" max="1292" width="10.7109375" style="285" customWidth="1"/>
    <col min="1293" max="1293" width="9.140625" style="285"/>
    <col min="1294" max="1294" width="12.85546875" style="285" customWidth="1"/>
    <col min="1295" max="1295" width="23.42578125" style="285" customWidth="1"/>
    <col min="1296" max="1297" width="9.140625" style="285"/>
    <col min="1298" max="1298" width="10.5703125" style="285" bestFit="1" customWidth="1"/>
    <col min="1299" max="1299" width="11.28515625" style="285" customWidth="1"/>
    <col min="1300" max="1536" width="9.140625" style="285"/>
    <col min="1537" max="1537" width="103.85546875" style="285" customWidth="1"/>
    <col min="1538" max="1546" width="19.7109375" style="285" customWidth="1"/>
    <col min="1547" max="1548" width="10.7109375" style="285" customWidth="1"/>
    <col min="1549" max="1549" width="9.140625" style="285"/>
    <col min="1550" max="1550" width="12.85546875" style="285" customWidth="1"/>
    <col min="1551" max="1551" width="23.42578125" style="285" customWidth="1"/>
    <col min="1552" max="1553" width="9.140625" style="285"/>
    <col min="1554" max="1554" width="10.5703125" style="285" bestFit="1" customWidth="1"/>
    <col min="1555" max="1555" width="11.28515625" style="285" customWidth="1"/>
    <col min="1556" max="1792" width="9.140625" style="285"/>
    <col min="1793" max="1793" width="103.85546875" style="285" customWidth="1"/>
    <col min="1794" max="1802" width="19.7109375" style="285" customWidth="1"/>
    <col min="1803" max="1804" width="10.7109375" style="285" customWidth="1"/>
    <col min="1805" max="1805" width="9.140625" style="285"/>
    <col min="1806" max="1806" width="12.85546875" style="285" customWidth="1"/>
    <col min="1807" max="1807" width="23.42578125" style="285" customWidth="1"/>
    <col min="1808" max="1809" width="9.140625" style="285"/>
    <col min="1810" max="1810" width="10.5703125" style="285" bestFit="1" customWidth="1"/>
    <col min="1811" max="1811" width="11.28515625" style="285" customWidth="1"/>
    <col min="1812" max="2048" width="9.140625" style="285"/>
    <col min="2049" max="2049" width="103.85546875" style="285" customWidth="1"/>
    <col min="2050" max="2058" width="19.7109375" style="285" customWidth="1"/>
    <col min="2059" max="2060" width="10.7109375" style="285" customWidth="1"/>
    <col min="2061" max="2061" width="9.140625" style="285"/>
    <col min="2062" max="2062" width="12.85546875" style="285" customWidth="1"/>
    <col min="2063" max="2063" width="23.42578125" style="285" customWidth="1"/>
    <col min="2064" max="2065" width="9.140625" style="285"/>
    <col min="2066" max="2066" width="10.5703125" style="285" bestFit="1" customWidth="1"/>
    <col min="2067" max="2067" width="11.28515625" style="285" customWidth="1"/>
    <col min="2068" max="2304" width="9.140625" style="285"/>
    <col min="2305" max="2305" width="103.85546875" style="285" customWidth="1"/>
    <col min="2306" max="2314" width="19.7109375" style="285" customWidth="1"/>
    <col min="2315" max="2316" width="10.7109375" style="285" customWidth="1"/>
    <col min="2317" max="2317" width="9.140625" style="285"/>
    <col min="2318" max="2318" width="12.85546875" style="285" customWidth="1"/>
    <col min="2319" max="2319" width="23.42578125" style="285" customWidth="1"/>
    <col min="2320" max="2321" width="9.140625" style="285"/>
    <col min="2322" max="2322" width="10.5703125" style="285" bestFit="1" customWidth="1"/>
    <col min="2323" max="2323" width="11.28515625" style="285" customWidth="1"/>
    <col min="2324" max="2560" width="9.140625" style="285"/>
    <col min="2561" max="2561" width="103.85546875" style="285" customWidth="1"/>
    <col min="2562" max="2570" width="19.7109375" style="285" customWidth="1"/>
    <col min="2571" max="2572" width="10.7109375" style="285" customWidth="1"/>
    <col min="2573" max="2573" width="9.140625" style="285"/>
    <col min="2574" max="2574" width="12.85546875" style="285" customWidth="1"/>
    <col min="2575" max="2575" width="23.42578125" style="285" customWidth="1"/>
    <col min="2576" max="2577" width="9.140625" style="285"/>
    <col min="2578" max="2578" width="10.5703125" style="285" bestFit="1" customWidth="1"/>
    <col min="2579" max="2579" width="11.28515625" style="285" customWidth="1"/>
    <col min="2580" max="2816" width="9.140625" style="285"/>
    <col min="2817" max="2817" width="103.85546875" style="285" customWidth="1"/>
    <col min="2818" max="2826" width="19.7109375" style="285" customWidth="1"/>
    <col min="2827" max="2828" width="10.7109375" style="285" customWidth="1"/>
    <col min="2829" max="2829" width="9.140625" style="285"/>
    <col min="2830" max="2830" width="12.85546875" style="285" customWidth="1"/>
    <col min="2831" max="2831" width="23.42578125" style="285" customWidth="1"/>
    <col min="2832" max="2833" width="9.140625" style="285"/>
    <col min="2834" max="2834" width="10.5703125" style="285" bestFit="1" customWidth="1"/>
    <col min="2835" max="2835" width="11.28515625" style="285" customWidth="1"/>
    <col min="2836" max="3072" width="9.140625" style="285"/>
    <col min="3073" max="3073" width="103.85546875" style="285" customWidth="1"/>
    <col min="3074" max="3082" width="19.7109375" style="285" customWidth="1"/>
    <col min="3083" max="3084" width="10.7109375" style="285" customWidth="1"/>
    <col min="3085" max="3085" width="9.140625" style="285"/>
    <col min="3086" max="3086" width="12.85546875" style="285" customWidth="1"/>
    <col min="3087" max="3087" width="23.42578125" style="285" customWidth="1"/>
    <col min="3088" max="3089" width="9.140625" style="285"/>
    <col min="3090" max="3090" width="10.5703125" style="285" bestFit="1" customWidth="1"/>
    <col min="3091" max="3091" width="11.28515625" style="285" customWidth="1"/>
    <col min="3092" max="3328" width="9.140625" style="285"/>
    <col min="3329" max="3329" width="103.85546875" style="285" customWidth="1"/>
    <col min="3330" max="3338" width="19.7109375" style="285" customWidth="1"/>
    <col min="3339" max="3340" width="10.7109375" style="285" customWidth="1"/>
    <col min="3341" max="3341" width="9.140625" style="285"/>
    <col min="3342" max="3342" width="12.85546875" style="285" customWidth="1"/>
    <col min="3343" max="3343" width="23.42578125" style="285" customWidth="1"/>
    <col min="3344" max="3345" width="9.140625" style="285"/>
    <col min="3346" max="3346" width="10.5703125" style="285" bestFit="1" customWidth="1"/>
    <col min="3347" max="3347" width="11.28515625" style="285" customWidth="1"/>
    <col min="3348" max="3584" width="9.140625" style="285"/>
    <col min="3585" max="3585" width="103.85546875" style="285" customWidth="1"/>
    <col min="3586" max="3594" width="19.7109375" style="285" customWidth="1"/>
    <col min="3595" max="3596" width="10.7109375" style="285" customWidth="1"/>
    <col min="3597" max="3597" width="9.140625" style="285"/>
    <col min="3598" max="3598" width="12.85546875" style="285" customWidth="1"/>
    <col min="3599" max="3599" width="23.42578125" style="285" customWidth="1"/>
    <col min="3600" max="3601" width="9.140625" style="285"/>
    <col min="3602" max="3602" width="10.5703125" style="285" bestFit="1" customWidth="1"/>
    <col min="3603" max="3603" width="11.28515625" style="285" customWidth="1"/>
    <col min="3604" max="3840" width="9.140625" style="285"/>
    <col min="3841" max="3841" width="103.85546875" style="285" customWidth="1"/>
    <col min="3842" max="3850" width="19.7109375" style="285" customWidth="1"/>
    <col min="3851" max="3852" width="10.7109375" style="285" customWidth="1"/>
    <col min="3853" max="3853" width="9.140625" style="285"/>
    <col min="3854" max="3854" width="12.85546875" style="285" customWidth="1"/>
    <col min="3855" max="3855" width="23.42578125" style="285" customWidth="1"/>
    <col min="3856" max="3857" width="9.140625" style="285"/>
    <col min="3858" max="3858" width="10.5703125" style="285" bestFit="1" customWidth="1"/>
    <col min="3859" max="3859" width="11.28515625" style="285" customWidth="1"/>
    <col min="3860" max="4096" width="9.140625" style="285"/>
    <col min="4097" max="4097" width="103.85546875" style="285" customWidth="1"/>
    <col min="4098" max="4106" width="19.7109375" style="285" customWidth="1"/>
    <col min="4107" max="4108" width="10.7109375" style="285" customWidth="1"/>
    <col min="4109" max="4109" width="9.140625" style="285"/>
    <col min="4110" max="4110" width="12.85546875" style="285" customWidth="1"/>
    <col min="4111" max="4111" width="23.42578125" style="285" customWidth="1"/>
    <col min="4112" max="4113" width="9.140625" style="285"/>
    <col min="4114" max="4114" width="10.5703125" style="285" bestFit="1" customWidth="1"/>
    <col min="4115" max="4115" width="11.28515625" style="285" customWidth="1"/>
    <col min="4116" max="4352" width="9.140625" style="285"/>
    <col min="4353" max="4353" width="103.85546875" style="285" customWidth="1"/>
    <col min="4354" max="4362" width="19.7109375" style="285" customWidth="1"/>
    <col min="4363" max="4364" width="10.7109375" style="285" customWidth="1"/>
    <col min="4365" max="4365" width="9.140625" style="285"/>
    <col min="4366" max="4366" width="12.85546875" style="285" customWidth="1"/>
    <col min="4367" max="4367" width="23.42578125" style="285" customWidth="1"/>
    <col min="4368" max="4369" width="9.140625" style="285"/>
    <col min="4370" max="4370" width="10.5703125" style="285" bestFit="1" customWidth="1"/>
    <col min="4371" max="4371" width="11.28515625" style="285" customWidth="1"/>
    <col min="4372" max="4608" width="9.140625" style="285"/>
    <col min="4609" max="4609" width="103.85546875" style="285" customWidth="1"/>
    <col min="4610" max="4618" width="19.7109375" style="285" customWidth="1"/>
    <col min="4619" max="4620" width="10.7109375" style="285" customWidth="1"/>
    <col min="4621" max="4621" width="9.140625" style="285"/>
    <col min="4622" max="4622" width="12.85546875" style="285" customWidth="1"/>
    <col min="4623" max="4623" width="23.42578125" style="285" customWidth="1"/>
    <col min="4624" max="4625" width="9.140625" style="285"/>
    <col min="4626" max="4626" width="10.5703125" style="285" bestFit="1" customWidth="1"/>
    <col min="4627" max="4627" width="11.28515625" style="285" customWidth="1"/>
    <col min="4628" max="4864" width="9.140625" style="285"/>
    <col min="4865" max="4865" width="103.85546875" style="285" customWidth="1"/>
    <col min="4866" max="4874" width="19.7109375" style="285" customWidth="1"/>
    <col min="4875" max="4876" width="10.7109375" style="285" customWidth="1"/>
    <col min="4877" max="4877" width="9.140625" style="285"/>
    <col min="4878" max="4878" width="12.85546875" style="285" customWidth="1"/>
    <col min="4879" max="4879" width="23.42578125" style="285" customWidth="1"/>
    <col min="4880" max="4881" width="9.140625" style="285"/>
    <col min="4882" max="4882" width="10.5703125" style="285" bestFit="1" customWidth="1"/>
    <col min="4883" max="4883" width="11.28515625" style="285" customWidth="1"/>
    <col min="4884" max="5120" width="9.140625" style="285"/>
    <col min="5121" max="5121" width="103.85546875" style="285" customWidth="1"/>
    <col min="5122" max="5130" width="19.7109375" style="285" customWidth="1"/>
    <col min="5131" max="5132" width="10.7109375" style="285" customWidth="1"/>
    <col min="5133" max="5133" width="9.140625" style="285"/>
    <col min="5134" max="5134" width="12.85546875" style="285" customWidth="1"/>
    <col min="5135" max="5135" width="23.42578125" style="285" customWidth="1"/>
    <col min="5136" max="5137" width="9.140625" style="285"/>
    <col min="5138" max="5138" width="10.5703125" style="285" bestFit="1" customWidth="1"/>
    <col min="5139" max="5139" width="11.28515625" style="285" customWidth="1"/>
    <col min="5140" max="5376" width="9.140625" style="285"/>
    <col min="5377" max="5377" width="103.85546875" style="285" customWidth="1"/>
    <col min="5378" max="5386" width="19.7109375" style="285" customWidth="1"/>
    <col min="5387" max="5388" width="10.7109375" style="285" customWidth="1"/>
    <col min="5389" max="5389" width="9.140625" style="285"/>
    <col min="5390" max="5390" width="12.85546875" style="285" customWidth="1"/>
    <col min="5391" max="5391" width="23.42578125" style="285" customWidth="1"/>
    <col min="5392" max="5393" width="9.140625" style="285"/>
    <col min="5394" max="5394" width="10.5703125" style="285" bestFit="1" customWidth="1"/>
    <col min="5395" max="5395" width="11.28515625" style="285" customWidth="1"/>
    <col min="5396" max="5632" width="9.140625" style="285"/>
    <col min="5633" max="5633" width="103.85546875" style="285" customWidth="1"/>
    <col min="5634" max="5642" width="19.7109375" style="285" customWidth="1"/>
    <col min="5643" max="5644" width="10.7109375" style="285" customWidth="1"/>
    <col min="5645" max="5645" width="9.140625" style="285"/>
    <col min="5646" max="5646" width="12.85546875" style="285" customWidth="1"/>
    <col min="5647" max="5647" width="23.42578125" style="285" customWidth="1"/>
    <col min="5648" max="5649" width="9.140625" style="285"/>
    <col min="5650" max="5650" width="10.5703125" style="285" bestFit="1" customWidth="1"/>
    <col min="5651" max="5651" width="11.28515625" style="285" customWidth="1"/>
    <col min="5652" max="5888" width="9.140625" style="285"/>
    <col min="5889" max="5889" width="103.85546875" style="285" customWidth="1"/>
    <col min="5890" max="5898" width="19.7109375" style="285" customWidth="1"/>
    <col min="5899" max="5900" width="10.7109375" style="285" customWidth="1"/>
    <col min="5901" max="5901" width="9.140625" style="285"/>
    <col min="5902" max="5902" width="12.85546875" style="285" customWidth="1"/>
    <col min="5903" max="5903" width="23.42578125" style="285" customWidth="1"/>
    <col min="5904" max="5905" width="9.140625" style="285"/>
    <col min="5906" max="5906" width="10.5703125" style="285" bestFit="1" customWidth="1"/>
    <col min="5907" max="5907" width="11.28515625" style="285" customWidth="1"/>
    <col min="5908" max="6144" width="9.140625" style="285"/>
    <col min="6145" max="6145" width="103.85546875" style="285" customWidth="1"/>
    <col min="6146" max="6154" width="19.7109375" style="285" customWidth="1"/>
    <col min="6155" max="6156" width="10.7109375" style="285" customWidth="1"/>
    <col min="6157" max="6157" width="9.140625" style="285"/>
    <col min="6158" max="6158" width="12.85546875" style="285" customWidth="1"/>
    <col min="6159" max="6159" width="23.42578125" style="285" customWidth="1"/>
    <col min="6160" max="6161" width="9.140625" style="285"/>
    <col min="6162" max="6162" width="10.5703125" style="285" bestFit="1" customWidth="1"/>
    <col min="6163" max="6163" width="11.28515625" style="285" customWidth="1"/>
    <col min="6164" max="6400" width="9.140625" style="285"/>
    <col min="6401" max="6401" width="103.85546875" style="285" customWidth="1"/>
    <col min="6402" max="6410" width="19.7109375" style="285" customWidth="1"/>
    <col min="6411" max="6412" width="10.7109375" style="285" customWidth="1"/>
    <col min="6413" max="6413" width="9.140625" style="285"/>
    <col min="6414" max="6414" width="12.85546875" style="285" customWidth="1"/>
    <col min="6415" max="6415" width="23.42578125" style="285" customWidth="1"/>
    <col min="6416" max="6417" width="9.140625" style="285"/>
    <col min="6418" max="6418" width="10.5703125" style="285" bestFit="1" customWidth="1"/>
    <col min="6419" max="6419" width="11.28515625" style="285" customWidth="1"/>
    <col min="6420" max="6656" width="9.140625" style="285"/>
    <col min="6657" max="6657" width="103.85546875" style="285" customWidth="1"/>
    <col min="6658" max="6666" width="19.7109375" style="285" customWidth="1"/>
    <col min="6667" max="6668" width="10.7109375" style="285" customWidth="1"/>
    <col min="6669" max="6669" width="9.140625" style="285"/>
    <col min="6670" max="6670" width="12.85546875" style="285" customWidth="1"/>
    <col min="6671" max="6671" width="23.42578125" style="285" customWidth="1"/>
    <col min="6672" max="6673" width="9.140625" style="285"/>
    <col min="6674" max="6674" width="10.5703125" style="285" bestFit="1" customWidth="1"/>
    <col min="6675" max="6675" width="11.28515625" style="285" customWidth="1"/>
    <col min="6676" max="6912" width="9.140625" style="285"/>
    <col min="6913" max="6913" width="103.85546875" style="285" customWidth="1"/>
    <col min="6914" max="6922" width="19.7109375" style="285" customWidth="1"/>
    <col min="6923" max="6924" width="10.7109375" style="285" customWidth="1"/>
    <col min="6925" max="6925" width="9.140625" style="285"/>
    <col min="6926" max="6926" width="12.85546875" style="285" customWidth="1"/>
    <col min="6927" max="6927" width="23.42578125" style="285" customWidth="1"/>
    <col min="6928" max="6929" width="9.140625" style="285"/>
    <col min="6930" max="6930" width="10.5703125" style="285" bestFit="1" customWidth="1"/>
    <col min="6931" max="6931" width="11.28515625" style="285" customWidth="1"/>
    <col min="6932" max="7168" width="9.140625" style="285"/>
    <col min="7169" max="7169" width="103.85546875" style="285" customWidth="1"/>
    <col min="7170" max="7178" width="19.7109375" style="285" customWidth="1"/>
    <col min="7179" max="7180" width="10.7109375" style="285" customWidth="1"/>
    <col min="7181" max="7181" width="9.140625" style="285"/>
    <col min="7182" max="7182" width="12.85546875" style="285" customWidth="1"/>
    <col min="7183" max="7183" width="23.42578125" style="285" customWidth="1"/>
    <col min="7184" max="7185" width="9.140625" style="285"/>
    <col min="7186" max="7186" width="10.5703125" style="285" bestFit="1" customWidth="1"/>
    <col min="7187" max="7187" width="11.28515625" style="285" customWidth="1"/>
    <col min="7188" max="7424" width="9.140625" style="285"/>
    <col min="7425" max="7425" width="103.85546875" style="285" customWidth="1"/>
    <col min="7426" max="7434" width="19.7109375" style="285" customWidth="1"/>
    <col min="7435" max="7436" width="10.7109375" style="285" customWidth="1"/>
    <col min="7437" max="7437" width="9.140625" style="285"/>
    <col min="7438" max="7438" width="12.85546875" style="285" customWidth="1"/>
    <col min="7439" max="7439" width="23.42578125" style="285" customWidth="1"/>
    <col min="7440" max="7441" width="9.140625" style="285"/>
    <col min="7442" max="7442" width="10.5703125" style="285" bestFit="1" customWidth="1"/>
    <col min="7443" max="7443" width="11.28515625" style="285" customWidth="1"/>
    <col min="7444" max="7680" width="9.140625" style="285"/>
    <col min="7681" max="7681" width="103.85546875" style="285" customWidth="1"/>
    <col min="7682" max="7690" width="19.7109375" style="285" customWidth="1"/>
    <col min="7691" max="7692" width="10.7109375" style="285" customWidth="1"/>
    <col min="7693" max="7693" width="9.140625" style="285"/>
    <col min="7694" max="7694" width="12.85546875" style="285" customWidth="1"/>
    <col min="7695" max="7695" width="23.42578125" style="285" customWidth="1"/>
    <col min="7696" max="7697" width="9.140625" style="285"/>
    <col min="7698" max="7698" width="10.5703125" style="285" bestFit="1" customWidth="1"/>
    <col min="7699" max="7699" width="11.28515625" style="285" customWidth="1"/>
    <col min="7700" max="7936" width="9.140625" style="285"/>
    <col min="7937" max="7937" width="103.85546875" style="285" customWidth="1"/>
    <col min="7938" max="7946" width="19.7109375" style="285" customWidth="1"/>
    <col min="7947" max="7948" width="10.7109375" style="285" customWidth="1"/>
    <col min="7949" max="7949" width="9.140625" style="285"/>
    <col min="7950" max="7950" width="12.85546875" style="285" customWidth="1"/>
    <col min="7951" max="7951" width="23.42578125" style="285" customWidth="1"/>
    <col min="7952" max="7953" width="9.140625" style="285"/>
    <col min="7954" max="7954" width="10.5703125" style="285" bestFit="1" customWidth="1"/>
    <col min="7955" max="7955" width="11.28515625" style="285" customWidth="1"/>
    <col min="7956" max="8192" width="9.140625" style="285"/>
    <col min="8193" max="8193" width="103.85546875" style="285" customWidth="1"/>
    <col min="8194" max="8202" width="19.7109375" style="285" customWidth="1"/>
    <col min="8203" max="8204" width="10.7109375" style="285" customWidth="1"/>
    <col min="8205" max="8205" width="9.140625" style="285"/>
    <col min="8206" max="8206" width="12.85546875" style="285" customWidth="1"/>
    <col min="8207" max="8207" width="23.42578125" style="285" customWidth="1"/>
    <col min="8208" max="8209" width="9.140625" style="285"/>
    <col min="8210" max="8210" width="10.5703125" style="285" bestFit="1" customWidth="1"/>
    <col min="8211" max="8211" width="11.28515625" style="285" customWidth="1"/>
    <col min="8212" max="8448" width="9.140625" style="285"/>
    <col min="8449" max="8449" width="103.85546875" style="285" customWidth="1"/>
    <col min="8450" max="8458" width="19.7109375" style="285" customWidth="1"/>
    <col min="8459" max="8460" width="10.7109375" style="285" customWidth="1"/>
    <col min="8461" max="8461" width="9.140625" style="285"/>
    <col min="8462" max="8462" width="12.85546875" style="285" customWidth="1"/>
    <col min="8463" max="8463" width="23.42578125" style="285" customWidth="1"/>
    <col min="8464" max="8465" width="9.140625" style="285"/>
    <col min="8466" max="8466" width="10.5703125" style="285" bestFit="1" customWidth="1"/>
    <col min="8467" max="8467" width="11.28515625" style="285" customWidth="1"/>
    <col min="8468" max="8704" width="9.140625" style="285"/>
    <col min="8705" max="8705" width="103.85546875" style="285" customWidth="1"/>
    <col min="8706" max="8714" width="19.7109375" style="285" customWidth="1"/>
    <col min="8715" max="8716" width="10.7109375" style="285" customWidth="1"/>
    <col min="8717" max="8717" width="9.140625" style="285"/>
    <col min="8718" max="8718" width="12.85546875" style="285" customWidth="1"/>
    <col min="8719" max="8719" width="23.42578125" style="285" customWidth="1"/>
    <col min="8720" max="8721" width="9.140625" style="285"/>
    <col min="8722" max="8722" width="10.5703125" style="285" bestFit="1" customWidth="1"/>
    <col min="8723" max="8723" width="11.28515625" style="285" customWidth="1"/>
    <col min="8724" max="8960" width="9.140625" style="285"/>
    <col min="8961" max="8961" width="103.85546875" style="285" customWidth="1"/>
    <col min="8962" max="8970" width="19.7109375" style="285" customWidth="1"/>
    <col min="8971" max="8972" width="10.7109375" style="285" customWidth="1"/>
    <col min="8973" max="8973" width="9.140625" style="285"/>
    <col min="8974" max="8974" width="12.85546875" style="285" customWidth="1"/>
    <col min="8975" max="8975" width="23.42578125" style="285" customWidth="1"/>
    <col min="8976" max="8977" width="9.140625" style="285"/>
    <col min="8978" max="8978" width="10.5703125" style="285" bestFit="1" customWidth="1"/>
    <col min="8979" max="8979" width="11.28515625" style="285" customWidth="1"/>
    <col min="8980" max="9216" width="9.140625" style="285"/>
    <col min="9217" max="9217" width="103.85546875" style="285" customWidth="1"/>
    <col min="9218" max="9226" width="19.7109375" style="285" customWidth="1"/>
    <col min="9227" max="9228" width="10.7109375" style="285" customWidth="1"/>
    <col min="9229" max="9229" width="9.140625" style="285"/>
    <col min="9230" max="9230" width="12.85546875" style="285" customWidth="1"/>
    <col min="9231" max="9231" width="23.42578125" style="285" customWidth="1"/>
    <col min="9232" max="9233" width="9.140625" style="285"/>
    <col min="9234" max="9234" width="10.5703125" style="285" bestFit="1" customWidth="1"/>
    <col min="9235" max="9235" width="11.28515625" style="285" customWidth="1"/>
    <col min="9236" max="9472" width="9.140625" style="285"/>
    <col min="9473" max="9473" width="103.85546875" style="285" customWidth="1"/>
    <col min="9474" max="9482" width="19.7109375" style="285" customWidth="1"/>
    <col min="9483" max="9484" width="10.7109375" style="285" customWidth="1"/>
    <col min="9485" max="9485" width="9.140625" style="285"/>
    <col min="9486" max="9486" width="12.85546875" style="285" customWidth="1"/>
    <col min="9487" max="9487" width="23.42578125" style="285" customWidth="1"/>
    <col min="9488" max="9489" width="9.140625" style="285"/>
    <col min="9490" max="9490" width="10.5703125" style="285" bestFit="1" customWidth="1"/>
    <col min="9491" max="9491" width="11.28515625" style="285" customWidth="1"/>
    <col min="9492" max="9728" width="9.140625" style="285"/>
    <col min="9729" max="9729" width="103.85546875" style="285" customWidth="1"/>
    <col min="9730" max="9738" width="19.7109375" style="285" customWidth="1"/>
    <col min="9739" max="9740" width="10.7109375" style="285" customWidth="1"/>
    <col min="9741" max="9741" width="9.140625" style="285"/>
    <col min="9742" max="9742" width="12.85546875" style="285" customWidth="1"/>
    <col min="9743" max="9743" width="23.42578125" style="285" customWidth="1"/>
    <col min="9744" max="9745" width="9.140625" style="285"/>
    <col min="9746" max="9746" width="10.5703125" style="285" bestFit="1" customWidth="1"/>
    <col min="9747" max="9747" width="11.28515625" style="285" customWidth="1"/>
    <col min="9748" max="9984" width="9.140625" style="285"/>
    <col min="9985" max="9985" width="103.85546875" style="285" customWidth="1"/>
    <col min="9986" max="9994" width="19.7109375" style="285" customWidth="1"/>
    <col min="9995" max="9996" width="10.7109375" style="285" customWidth="1"/>
    <col min="9997" max="9997" width="9.140625" style="285"/>
    <col min="9998" max="9998" width="12.85546875" style="285" customWidth="1"/>
    <col min="9999" max="9999" width="23.42578125" style="285" customWidth="1"/>
    <col min="10000" max="10001" width="9.140625" style="285"/>
    <col min="10002" max="10002" width="10.5703125" style="285" bestFit="1" customWidth="1"/>
    <col min="10003" max="10003" width="11.28515625" style="285" customWidth="1"/>
    <col min="10004" max="10240" width="9.140625" style="285"/>
    <col min="10241" max="10241" width="103.85546875" style="285" customWidth="1"/>
    <col min="10242" max="10250" width="19.7109375" style="285" customWidth="1"/>
    <col min="10251" max="10252" width="10.7109375" style="285" customWidth="1"/>
    <col min="10253" max="10253" width="9.140625" style="285"/>
    <col min="10254" max="10254" width="12.85546875" style="285" customWidth="1"/>
    <col min="10255" max="10255" width="23.42578125" style="285" customWidth="1"/>
    <col min="10256" max="10257" width="9.140625" style="285"/>
    <col min="10258" max="10258" width="10.5703125" style="285" bestFit="1" customWidth="1"/>
    <col min="10259" max="10259" width="11.28515625" style="285" customWidth="1"/>
    <col min="10260" max="10496" width="9.140625" style="285"/>
    <col min="10497" max="10497" width="103.85546875" style="285" customWidth="1"/>
    <col min="10498" max="10506" width="19.7109375" style="285" customWidth="1"/>
    <col min="10507" max="10508" width="10.7109375" style="285" customWidth="1"/>
    <col min="10509" max="10509" width="9.140625" style="285"/>
    <col min="10510" max="10510" width="12.85546875" style="285" customWidth="1"/>
    <col min="10511" max="10511" width="23.42578125" style="285" customWidth="1"/>
    <col min="10512" max="10513" width="9.140625" style="285"/>
    <col min="10514" max="10514" width="10.5703125" style="285" bestFit="1" customWidth="1"/>
    <col min="10515" max="10515" width="11.28515625" style="285" customWidth="1"/>
    <col min="10516" max="10752" width="9.140625" style="285"/>
    <col min="10753" max="10753" width="103.85546875" style="285" customWidth="1"/>
    <col min="10754" max="10762" width="19.7109375" style="285" customWidth="1"/>
    <col min="10763" max="10764" width="10.7109375" style="285" customWidth="1"/>
    <col min="10765" max="10765" width="9.140625" style="285"/>
    <col min="10766" max="10766" width="12.85546875" style="285" customWidth="1"/>
    <col min="10767" max="10767" width="23.42578125" style="285" customWidth="1"/>
    <col min="10768" max="10769" width="9.140625" style="285"/>
    <col min="10770" max="10770" width="10.5703125" style="285" bestFit="1" customWidth="1"/>
    <col min="10771" max="10771" width="11.28515625" style="285" customWidth="1"/>
    <col min="10772" max="11008" width="9.140625" style="285"/>
    <col min="11009" max="11009" width="103.85546875" style="285" customWidth="1"/>
    <col min="11010" max="11018" width="19.7109375" style="285" customWidth="1"/>
    <col min="11019" max="11020" width="10.7109375" style="285" customWidth="1"/>
    <col min="11021" max="11021" width="9.140625" style="285"/>
    <col min="11022" max="11022" width="12.85546875" style="285" customWidth="1"/>
    <col min="11023" max="11023" width="23.42578125" style="285" customWidth="1"/>
    <col min="11024" max="11025" width="9.140625" style="285"/>
    <col min="11026" max="11026" width="10.5703125" style="285" bestFit="1" customWidth="1"/>
    <col min="11027" max="11027" width="11.28515625" style="285" customWidth="1"/>
    <col min="11028" max="11264" width="9.140625" style="285"/>
    <col min="11265" max="11265" width="103.85546875" style="285" customWidth="1"/>
    <col min="11266" max="11274" width="19.7109375" style="285" customWidth="1"/>
    <col min="11275" max="11276" width="10.7109375" style="285" customWidth="1"/>
    <col min="11277" max="11277" width="9.140625" style="285"/>
    <col min="11278" max="11278" width="12.85546875" style="285" customWidth="1"/>
    <col min="11279" max="11279" width="23.42578125" style="285" customWidth="1"/>
    <col min="11280" max="11281" width="9.140625" style="285"/>
    <col min="11282" max="11282" width="10.5703125" style="285" bestFit="1" customWidth="1"/>
    <col min="11283" max="11283" width="11.28515625" style="285" customWidth="1"/>
    <col min="11284" max="11520" width="9.140625" style="285"/>
    <col min="11521" max="11521" width="103.85546875" style="285" customWidth="1"/>
    <col min="11522" max="11530" width="19.7109375" style="285" customWidth="1"/>
    <col min="11531" max="11532" width="10.7109375" style="285" customWidth="1"/>
    <col min="11533" max="11533" width="9.140625" style="285"/>
    <col min="11534" max="11534" width="12.85546875" style="285" customWidth="1"/>
    <col min="11535" max="11535" width="23.42578125" style="285" customWidth="1"/>
    <col min="11536" max="11537" width="9.140625" style="285"/>
    <col min="11538" max="11538" width="10.5703125" style="285" bestFit="1" customWidth="1"/>
    <col min="11539" max="11539" width="11.28515625" style="285" customWidth="1"/>
    <col min="11540" max="11776" width="9.140625" style="285"/>
    <col min="11777" max="11777" width="103.85546875" style="285" customWidth="1"/>
    <col min="11778" max="11786" width="19.7109375" style="285" customWidth="1"/>
    <col min="11787" max="11788" width="10.7109375" style="285" customWidth="1"/>
    <col min="11789" max="11789" width="9.140625" style="285"/>
    <col min="11790" max="11790" width="12.85546875" style="285" customWidth="1"/>
    <col min="11791" max="11791" width="23.42578125" style="285" customWidth="1"/>
    <col min="11792" max="11793" width="9.140625" style="285"/>
    <col min="11794" max="11794" width="10.5703125" style="285" bestFit="1" customWidth="1"/>
    <col min="11795" max="11795" width="11.28515625" style="285" customWidth="1"/>
    <col min="11796" max="12032" width="9.140625" style="285"/>
    <col min="12033" max="12033" width="103.85546875" style="285" customWidth="1"/>
    <col min="12034" max="12042" width="19.7109375" style="285" customWidth="1"/>
    <col min="12043" max="12044" width="10.7109375" style="285" customWidth="1"/>
    <col min="12045" max="12045" width="9.140625" style="285"/>
    <col min="12046" max="12046" width="12.85546875" style="285" customWidth="1"/>
    <col min="12047" max="12047" width="23.42578125" style="285" customWidth="1"/>
    <col min="12048" max="12049" width="9.140625" style="285"/>
    <col min="12050" max="12050" width="10.5703125" style="285" bestFit="1" customWidth="1"/>
    <col min="12051" max="12051" width="11.28515625" style="285" customWidth="1"/>
    <col min="12052" max="12288" width="9.140625" style="285"/>
    <col min="12289" max="12289" width="103.85546875" style="285" customWidth="1"/>
    <col min="12290" max="12298" width="19.7109375" style="285" customWidth="1"/>
    <col min="12299" max="12300" width="10.7109375" style="285" customWidth="1"/>
    <col min="12301" max="12301" width="9.140625" style="285"/>
    <col min="12302" max="12302" width="12.85546875" style="285" customWidth="1"/>
    <col min="12303" max="12303" width="23.42578125" style="285" customWidth="1"/>
    <col min="12304" max="12305" width="9.140625" style="285"/>
    <col min="12306" max="12306" width="10.5703125" style="285" bestFit="1" customWidth="1"/>
    <col min="12307" max="12307" width="11.28515625" style="285" customWidth="1"/>
    <col min="12308" max="12544" width="9.140625" style="285"/>
    <col min="12545" max="12545" width="103.85546875" style="285" customWidth="1"/>
    <col min="12546" max="12554" width="19.7109375" style="285" customWidth="1"/>
    <col min="12555" max="12556" width="10.7109375" style="285" customWidth="1"/>
    <col min="12557" max="12557" width="9.140625" style="285"/>
    <col min="12558" max="12558" width="12.85546875" style="285" customWidth="1"/>
    <col min="12559" max="12559" width="23.42578125" style="285" customWidth="1"/>
    <col min="12560" max="12561" width="9.140625" style="285"/>
    <col min="12562" max="12562" width="10.5703125" style="285" bestFit="1" customWidth="1"/>
    <col min="12563" max="12563" width="11.28515625" style="285" customWidth="1"/>
    <col min="12564" max="12800" width="9.140625" style="285"/>
    <col min="12801" max="12801" width="103.85546875" style="285" customWidth="1"/>
    <col min="12802" max="12810" width="19.7109375" style="285" customWidth="1"/>
    <col min="12811" max="12812" width="10.7109375" style="285" customWidth="1"/>
    <col min="12813" max="12813" width="9.140625" style="285"/>
    <col min="12814" max="12814" width="12.85546875" style="285" customWidth="1"/>
    <col min="12815" max="12815" width="23.42578125" style="285" customWidth="1"/>
    <col min="12816" max="12817" width="9.140625" style="285"/>
    <col min="12818" max="12818" width="10.5703125" style="285" bestFit="1" customWidth="1"/>
    <col min="12819" max="12819" width="11.28515625" style="285" customWidth="1"/>
    <col min="12820" max="13056" width="9.140625" style="285"/>
    <col min="13057" max="13057" width="103.85546875" style="285" customWidth="1"/>
    <col min="13058" max="13066" width="19.7109375" style="285" customWidth="1"/>
    <col min="13067" max="13068" width="10.7109375" style="285" customWidth="1"/>
    <col min="13069" max="13069" width="9.140625" style="285"/>
    <col min="13070" max="13070" width="12.85546875" style="285" customWidth="1"/>
    <col min="13071" max="13071" width="23.42578125" style="285" customWidth="1"/>
    <col min="13072" max="13073" width="9.140625" style="285"/>
    <col min="13074" max="13074" width="10.5703125" style="285" bestFit="1" customWidth="1"/>
    <col min="13075" max="13075" width="11.28515625" style="285" customWidth="1"/>
    <col min="13076" max="13312" width="9.140625" style="285"/>
    <col min="13313" max="13313" width="103.85546875" style="285" customWidth="1"/>
    <col min="13314" max="13322" width="19.7109375" style="285" customWidth="1"/>
    <col min="13323" max="13324" width="10.7109375" style="285" customWidth="1"/>
    <col min="13325" max="13325" width="9.140625" style="285"/>
    <col min="13326" max="13326" width="12.85546875" style="285" customWidth="1"/>
    <col min="13327" max="13327" width="23.42578125" style="285" customWidth="1"/>
    <col min="13328" max="13329" width="9.140625" style="285"/>
    <col min="13330" max="13330" width="10.5703125" style="285" bestFit="1" customWidth="1"/>
    <col min="13331" max="13331" width="11.28515625" style="285" customWidth="1"/>
    <col min="13332" max="13568" width="9.140625" style="285"/>
    <col min="13569" max="13569" width="103.85546875" style="285" customWidth="1"/>
    <col min="13570" max="13578" width="19.7109375" style="285" customWidth="1"/>
    <col min="13579" max="13580" width="10.7109375" style="285" customWidth="1"/>
    <col min="13581" max="13581" width="9.140625" style="285"/>
    <col min="13582" max="13582" width="12.85546875" style="285" customWidth="1"/>
    <col min="13583" max="13583" width="23.42578125" style="285" customWidth="1"/>
    <col min="13584" max="13585" width="9.140625" style="285"/>
    <col min="13586" max="13586" width="10.5703125" style="285" bestFit="1" customWidth="1"/>
    <col min="13587" max="13587" width="11.28515625" style="285" customWidth="1"/>
    <col min="13588" max="13824" width="9.140625" style="285"/>
    <col min="13825" max="13825" width="103.85546875" style="285" customWidth="1"/>
    <col min="13826" max="13834" width="19.7109375" style="285" customWidth="1"/>
    <col min="13835" max="13836" width="10.7109375" style="285" customWidth="1"/>
    <col min="13837" max="13837" width="9.140625" style="285"/>
    <col min="13838" max="13838" width="12.85546875" style="285" customWidth="1"/>
    <col min="13839" max="13839" width="23.42578125" style="285" customWidth="1"/>
    <col min="13840" max="13841" width="9.140625" style="285"/>
    <col min="13842" max="13842" width="10.5703125" style="285" bestFit="1" customWidth="1"/>
    <col min="13843" max="13843" width="11.28515625" style="285" customWidth="1"/>
    <col min="13844" max="14080" width="9.140625" style="285"/>
    <col min="14081" max="14081" width="103.85546875" style="285" customWidth="1"/>
    <col min="14082" max="14090" width="19.7109375" style="285" customWidth="1"/>
    <col min="14091" max="14092" width="10.7109375" style="285" customWidth="1"/>
    <col min="14093" max="14093" width="9.140625" style="285"/>
    <col min="14094" max="14094" width="12.85546875" style="285" customWidth="1"/>
    <col min="14095" max="14095" width="23.42578125" style="285" customWidth="1"/>
    <col min="14096" max="14097" width="9.140625" style="285"/>
    <col min="14098" max="14098" width="10.5703125" style="285" bestFit="1" customWidth="1"/>
    <col min="14099" max="14099" width="11.28515625" style="285" customWidth="1"/>
    <col min="14100" max="14336" width="9.140625" style="285"/>
    <col min="14337" max="14337" width="103.85546875" style="285" customWidth="1"/>
    <col min="14338" max="14346" width="19.7109375" style="285" customWidth="1"/>
    <col min="14347" max="14348" width="10.7109375" style="285" customWidth="1"/>
    <col min="14349" max="14349" width="9.140625" style="285"/>
    <col min="14350" max="14350" width="12.85546875" style="285" customWidth="1"/>
    <col min="14351" max="14351" width="23.42578125" style="285" customWidth="1"/>
    <col min="14352" max="14353" width="9.140625" style="285"/>
    <col min="14354" max="14354" width="10.5703125" style="285" bestFit="1" customWidth="1"/>
    <col min="14355" max="14355" width="11.28515625" style="285" customWidth="1"/>
    <col min="14356" max="14592" width="9.140625" style="285"/>
    <col min="14593" max="14593" width="103.85546875" style="285" customWidth="1"/>
    <col min="14594" max="14602" width="19.7109375" style="285" customWidth="1"/>
    <col min="14603" max="14604" width="10.7109375" style="285" customWidth="1"/>
    <col min="14605" max="14605" width="9.140625" style="285"/>
    <col min="14606" max="14606" width="12.85546875" style="285" customWidth="1"/>
    <col min="14607" max="14607" width="23.42578125" style="285" customWidth="1"/>
    <col min="14608" max="14609" width="9.140625" style="285"/>
    <col min="14610" max="14610" width="10.5703125" style="285" bestFit="1" customWidth="1"/>
    <col min="14611" max="14611" width="11.28515625" style="285" customWidth="1"/>
    <col min="14612" max="14848" width="9.140625" style="285"/>
    <col min="14849" max="14849" width="103.85546875" style="285" customWidth="1"/>
    <col min="14850" max="14858" width="19.7109375" style="285" customWidth="1"/>
    <col min="14859" max="14860" width="10.7109375" style="285" customWidth="1"/>
    <col min="14861" max="14861" width="9.140625" style="285"/>
    <col min="14862" max="14862" width="12.85546875" style="285" customWidth="1"/>
    <col min="14863" max="14863" width="23.42578125" style="285" customWidth="1"/>
    <col min="14864" max="14865" width="9.140625" style="285"/>
    <col min="14866" max="14866" width="10.5703125" style="285" bestFit="1" customWidth="1"/>
    <col min="14867" max="14867" width="11.28515625" style="285" customWidth="1"/>
    <col min="14868" max="15104" width="9.140625" style="285"/>
    <col min="15105" max="15105" width="103.85546875" style="285" customWidth="1"/>
    <col min="15106" max="15114" width="19.7109375" style="285" customWidth="1"/>
    <col min="15115" max="15116" width="10.7109375" style="285" customWidth="1"/>
    <col min="15117" max="15117" width="9.140625" style="285"/>
    <col min="15118" max="15118" width="12.85546875" style="285" customWidth="1"/>
    <col min="15119" max="15119" width="23.42578125" style="285" customWidth="1"/>
    <col min="15120" max="15121" width="9.140625" style="285"/>
    <col min="15122" max="15122" width="10.5703125" style="285" bestFit="1" customWidth="1"/>
    <col min="15123" max="15123" width="11.28515625" style="285" customWidth="1"/>
    <col min="15124" max="15360" width="9.140625" style="285"/>
    <col min="15361" max="15361" width="103.85546875" style="285" customWidth="1"/>
    <col min="15362" max="15370" width="19.7109375" style="285" customWidth="1"/>
    <col min="15371" max="15372" width="10.7109375" style="285" customWidth="1"/>
    <col min="15373" max="15373" width="9.140625" style="285"/>
    <col min="15374" max="15374" width="12.85546875" style="285" customWidth="1"/>
    <col min="15375" max="15375" width="23.42578125" style="285" customWidth="1"/>
    <col min="15376" max="15377" width="9.140625" style="285"/>
    <col min="15378" max="15378" width="10.5703125" style="285" bestFit="1" customWidth="1"/>
    <col min="15379" max="15379" width="11.28515625" style="285" customWidth="1"/>
    <col min="15380" max="15616" width="9.140625" style="285"/>
    <col min="15617" max="15617" width="103.85546875" style="285" customWidth="1"/>
    <col min="15618" max="15626" width="19.7109375" style="285" customWidth="1"/>
    <col min="15627" max="15628" width="10.7109375" style="285" customWidth="1"/>
    <col min="15629" max="15629" width="9.140625" style="285"/>
    <col min="15630" max="15630" width="12.85546875" style="285" customWidth="1"/>
    <col min="15631" max="15631" width="23.42578125" style="285" customWidth="1"/>
    <col min="15632" max="15633" width="9.140625" style="285"/>
    <col min="15634" max="15634" width="10.5703125" style="285" bestFit="1" customWidth="1"/>
    <col min="15635" max="15635" width="11.28515625" style="285" customWidth="1"/>
    <col min="15636" max="15872" width="9.140625" style="285"/>
    <col min="15873" max="15873" width="103.85546875" style="285" customWidth="1"/>
    <col min="15874" max="15882" width="19.7109375" style="285" customWidth="1"/>
    <col min="15883" max="15884" width="10.7109375" style="285" customWidth="1"/>
    <col min="15885" max="15885" width="9.140625" style="285"/>
    <col min="15886" max="15886" width="12.85546875" style="285" customWidth="1"/>
    <col min="15887" max="15887" width="23.42578125" style="285" customWidth="1"/>
    <col min="15888" max="15889" width="9.140625" style="285"/>
    <col min="15890" max="15890" width="10.5703125" style="285" bestFit="1" customWidth="1"/>
    <col min="15891" max="15891" width="11.28515625" style="285" customWidth="1"/>
    <col min="15892" max="16128" width="9.140625" style="285"/>
    <col min="16129" max="16129" width="103.85546875" style="285" customWidth="1"/>
    <col min="16130" max="16138" width="19.7109375" style="285" customWidth="1"/>
    <col min="16139" max="16140" width="10.7109375" style="285" customWidth="1"/>
    <col min="16141" max="16141" width="9.140625" style="285"/>
    <col min="16142" max="16142" width="12.85546875" style="285" customWidth="1"/>
    <col min="16143" max="16143" width="23.42578125" style="285" customWidth="1"/>
    <col min="16144" max="16145" width="9.140625" style="285"/>
    <col min="16146" max="16146" width="10.5703125" style="285" bestFit="1" customWidth="1"/>
    <col min="16147" max="16147" width="11.28515625" style="285" customWidth="1"/>
    <col min="16148" max="16384" width="9.140625" style="285"/>
  </cols>
  <sheetData>
    <row r="1" spans="1:17" ht="9" customHeight="1" x14ac:dyDescent="0.35">
      <c r="A1" s="3882"/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3882"/>
      <c r="O1" s="3882"/>
      <c r="P1" s="3882"/>
      <c r="Q1" s="3882"/>
    </row>
    <row r="2" spans="1:17" ht="30" customHeight="1" x14ac:dyDescent="0.35">
      <c r="A2" s="3882" t="s">
        <v>94</v>
      </c>
      <c r="B2" s="3882"/>
      <c r="C2" s="3882"/>
      <c r="D2" s="3882"/>
      <c r="E2" s="3882"/>
      <c r="F2" s="3882"/>
      <c r="G2" s="3882"/>
      <c r="H2" s="3882"/>
      <c r="I2" s="3882"/>
      <c r="J2" s="3882"/>
      <c r="K2" s="381"/>
      <c r="L2" s="381"/>
      <c r="M2" s="381"/>
      <c r="N2" s="381"/>
      <c r="O2" s="381"/>
      <c r="P2" s="381"/>
      <c r="Q2" s="381"/>
    </row>
    <row r="3" spans="1:17" ht="29.25" customHeight="1" x14ac:dyDescent="0.35">
      <c r="A3" s="4300" t="s">
        <v>95</v>
      </c>
      <c r="B3" s="4300"/>
      <c r="C3" s="4300"/>
      <c r="D3" s="4300"/>
      <c r="E3" s="4300"/>
      <c r="F3" s="4300"/>
      <c r="G3" s="4300"/>
      <c r="H3" s="4300"/>
      <c r="I3" s="4300"/>
      <c r="J3" s="4300"/>
      <c r="K3" s="26"/>
      <c r="L3" s="26"/>
      <c r="M3" s="26"/>
      <c r="N3" s="26"/>
      <c r="O3" s="26"/>
      <c r="P3" s="26"/>
    </row>
    <row r="4" spans="1:17" ht="24.75" customHeight="1" x14ac:dyDescent="0.35">
      <c r="A4" s="3882" t="s">
        <v>347</v>
      </c>
      <c r="B4" s="3882"/>
      <c r="C4" s="3882"/>
      <c r="D4" s="3882"/>
      <c r="E4" s="3882"/>
      <c r="F4" s="3882"/>
      <c r="G4" s="3882"/>
      <c r="H4" s="3882"/>
      <c r="I4" s="3882"/>
      <c r="J4" s="3882"/>
      <c r="K4" s="381"/>
      <c r="L4" s="381"/>
    </row>
    <row r="5" spans="1:17" ht="19.5" customHeight="1" thickBot="1" x14ac:dyDescent="0.4">
      <c r="A5" s="277"/>
    </row>
    <row r="6" spans="1:17" ht="33" customHeight="1" thickBot="1" x14ac:dyDescent="0.4">
      <c r="A6" s="4314" t="s">
        <v>9</v>
      </c>
      <c r="B6" s="4349" t="s">
        <v>19</v>
      </c>
      <c r="C6" s="4350"/>
      <c r="D6" s="4351"/>
      <c r="E6" s="4349" t="s">
        <v>20</v>
      </c>
      <c r="F6" s="4350"/>
      <c r="G6" s="4351"/>
      <c r="H6" s="4328" t="s">
        <v>21</v>
      </c>
      <c r="I6" s="4329"/>
      <c r="J6" s="4330"/>
      <c r="K6" s="278"/>
      <c r="L6" s="278"/>
    </row>
    <row r="7" spans="1:17" ht="33" customHeight="1" thickBot="1" x14ac:dyDescent="0.4">
      <c r="A7" s="4302"/>
      <c r="B7" s="4352" t="s">
        <v>5</v>
      </c>
      <c r="C7" s="4353"/>
      <c r="D7" s="4354"/>
      <c r="E7" s="4352" t="s">
        <v>5</v>
      </c>
      <c r="F7" s="4353"/>
      <c r="G7" s="4354"/>
      <c r="H7" s="4331"/>
      <c r="I7" s="4332"/>
      <c r="J7" s="4333"/>
      <c r="K7" s="278"/>
      <c r="L7" s="278"/>
    </row>
    <row r="8" spans="1:17" ht="99.75" customHeight="1" thickBot="1" x14ac:dyDescent="0.4">
      <c r="A8" s="4315"/>
      <c r="B8" s="416" t="s">
        <v>26</v>
      </c>
      <c r="C8" s="417" t="s">
        <v>27</v>
      </c>
      <c r="D8" s="418" t="s">
        <v>4</v>
      </c>
      <c r="E8" s="416" t="s">
        <v>26</v>
      </c>
      <c r="F8" s="417" t="s">
        <v>27</v>
      </c>
      <c r="G8" s="418" t="s">
        <v>4</v>
      </c>
      <c r="H8" s="416" t="s">
        <v>26</v>
      </c>
      <c r="I8" s="417" t="s">
        <v>27</v>
      </c>
      <c r="J8" s="418" t="s">
        <v>4</v>
      </c>
      <c r="K8" s="278"/>
      <c r="L8" s="278"/>
    </row>
    <row r="9" spans="1:17" ht="36.75" customHeight="1" x14ac:dyDescent="0.35">
      <c r="A9" s="356" t="s">
        <v>22</v>
      </c>
      <c r="B9" s="369"/>
      <c r="C9" s="370"/>
      <c r="D9" s="371"/>
      <c r="E9" s="369"/>
      <c r="F9" s="370"/>
      <c r="G9" s="372"/>
      <c r="H9" s="373"/>
      <c r="I9" s="374"/>
      <c r="J9" s="375"/>
      <c r="K9" s="278"/>
      <c r="L9" s="278"/>
    </row>
    <row r="10" spans="1:17" ht="29.25" customHeight="1" thickBot="1" x14ac:dyDescent="0.4">
      <c r="A10" s="332" t="s">
        <v>102</v>
      </c>
      <c r="B10" s="323">
        <v>0</v>
      </c>
      <c r="C10" s="324">
        <v>0</v>
      </c>
      <c r="D10" s="341">
        <f>SUM(B10:C10)</f>
        <v>0</v>
      </c>
      <c r="E10" s="323">
        <v>6</v>
      </c>
      <c r="F10" s="324">
        <v>0</v>
      </c>
      <c r="G10" s="341">
        <f>SUM(E10:F10)</f>
        <v>6</v>
      </c>
      <c r="H10" s="351">
        <f>B10+E10</f>
        <v>6</v>
      </c>
      <c r="I10" s="343">
        <f>C10+F10</f>
        <v>0</v>
      </c>
      <c r="J10" s="344">
        <f>D10+G10</f>
        <v>6</v>
      </c>
      <c r="K10" s="278"/>
      <c r="L10" s="278"/>
    </row>
    <row r="11" spans="1:17" ht="31.5" customHeight="1" thickBot="1" x14ac:dyDescent="0.4">
      <c r="A11" s="420" t="s">
        <v>12</v>
      </c>
      <c r="B11" s="383">
        <f t="shared" ref="B11:G11" si="0">SUM(B9:B10)</f>
        <v>0</v>
      </c>
      <c r="C11" s="383">
        <f t="shared" si="0"/>
        <v>0</v>
      </c>
      <c r="D11" s="383">
        <f t="shared" si="0"/>
        <v>0</v>
      </c>
      <c r="E11" s="383">
        <f t="shared" si="0"/>
        <v>6</v>
      </c>
      <c r="F11" s="383">
        <f t="shared" si="0"/>
        <v>0</v>
      </c>
      <c r="G11" s="383">
        <f t="shared" si="0"/>
        <v>6</v>
      </c>
      <c r="H11" s="383">
        <f>SUM(H10:H10)</f>
        <v>6</v>
      </c>
      <c r="I11" s="383">
        <f>SUM(I10:I10)</f>
        <v>0</v>
      </c>
      <c r="J11" s="386">
        <f>SUM(J10:J10)</f>
        <v>6</v>
      </c>
      <c r="K11" s="278"/>
      <c r="L11" s="278"/>
    </row>
    <row r="12" spans="1:17" ht="36.75" customHeight="1" thickBot="1" x14ac:dyDescent="0.4">
      <c r="A12" s="420" t="s">
        <v>23</v>
      </c>
      <c r="B12" s="382"/>
      <c r="C12" s="367"/>
      <c r="D12" s="426"/>
      <c r="E12" s="382"/>
      <c r="F12" s="367"/>
      <c r="G12" s="426"/>
      <c r="H12" s="427"/>
      <c r="I12" s="367"/>
      <c r="J12" s="368"/>
      <c r="K12" s="278"/>
      <c r="L12" s="278"/>
    </row>
    <row r="13" spans="1:17" ht="27" customHeight="1" x14ac:dyDescent="0.35">
      <c r="A13" s="421" t="s">
        <v>11</v>
      </c>
      <c r="B13" s="382"/>
      <c r="C13" s="401"/>
      <c r="D13" s="366"/>
      <c r="E13" s="382"/>
      <c r="F13" s="401"/>
      <c r="G13" s="366"/>
      <c r="H13" s="427"/>
      <c r="I13" s="389"/>
      <c r="J13" s="376"/>
      <c r="K13" s="8"/>
      <c r="L13" s="8"/>
    </row>
    <row r="14" spans="1:17" ht="31.5" customHeight="1" thickBot="1" x14ac:dyDescent="0.4">
      <c r="A14" s="342" t="s">
        <v>102</v>
      </c>
      <c r="B14" s="323">
        <v>0</v>
      </c>
      <c r="C14" s="324">
        <v>0</v>
      </c>
      <c r="D14" s="341">
        <f>SUM(B14:C14)</f>
        <v>0</v>
      </c>
      <c r="E14" s="335">
        <v>6</v>
      </c>
      <c r="F14" s="352">
        <v>0</v>
      </c>
      <c r="G14" s="336">
        <f>SUM(E14:F14)</f>
        <v>6</v>
      </c>
      <c r="H14" s="351">
        <f>B14+E14</f>
        <v>6</v>
      </c>
      <c r="I14" s="343">
        <f>C14+F14</f>
        <v>0</v>
      </c>
      <c r="J14" s="344">
        <f>D14+G14</f>
        <v>6</v>
      </c>
      <c r="K14" s="286"/>
      <c r="L14" s="286"/>
    </row>
    <row r="15" spans="1:17" ht="24.95" customHeight="1" thickBot="1" x14ac:dyDescent="0.4">
      <c r="A15" s="419" t="s">
        <v>8</v>
      </c>
      <c r="B15" s="383">
        <f>SUM(B13:B14)</f>
        <v>0</v>
      </c>
      <c r="C15" s="383">
        <f>SUM(C13:C14)</f>
        <v>0</v>
      </c>
      <c r="D15" s="383">
        <f>SUM(D13:D14)</f>
        <v>0</v>
      </c>
      <c r="E15" s="428">
        <f t="shared" ref="E15:J15" si="1">SUM(E14:E14)</f>
        <v>6</v>
      </c>
      <c r="F15" s="428">
        <f t="shared" si="1"/>
        <v>0</v>
      </c>
      <c r="G15" s="385">
        <f t="shared" si="1"/>
        <v>6</v>
      </c>
      <c r="H15" s="428">
        <f t="shared" si="1"/>
        <v>6</v>
      </c>
      <c r="I15" s="428">
        <f t="shared" si="1"/>
        <v>0</v>
      </c>
      <c r="J15" s="385">
        <f t="shared" si="1"/>
        <v>6</v>
      </c>
      <c r="K15" s="11"/>
      <c r="L15" s="11"/>
    </row>
    <row r="16" spans="1:17" ht="32.25" customHeight="1" thickBot="1" x14ac:dyDescent="0.4">
      <c r="A16" s="429" t="s">
        <v>25</v>
      </c>
      <c r="B16" s="404"/>
      <c r="C16" s="406"/>
      <c r="D16" s="430"/>
      <c r="E16" s="404"/>
      <c r="F16" s="406"/>
      <c r="G16" s="431"/>
      <c r="H16" s="432"/>
      <c r="I16" s="433"/>
      <c r="J16" s="377"/>
      <c r="K16" s="286"/>
      <c r="L16" s="286"/>
    </row>
    <row r="17" spans="1:16" ht="24.95" customHeight="1" thickBot="1" x14ac:dyDescent="0.4">
      <c r="A17" s="332" t="s">
        <v>102</v>
      </c>
      <c r="B17" s="353">
        <v>0</v>
      </c>
      <c r="C17" s="354">
        <v>0</v>
      </c>
      <c r="D17" s="347">
        <f>SUM(B17:C17)</f>
        <v>0</v>
      </c>
      <c r="E17" s="266">
        <v>0</v>
      </c>
      <c r="F17" s="355">
        <v>0</v>
      </c>
      <c r="G17" s="347">
        <f>SUM(E17:F17)</f>
        <v>0</v>
      </c>
      <c r="H17" s="434">
        <f>B17+E17</f>
        <v>0</v>
      </c>
      <c r="I17" s="435">
        <f>C17+F17</f>
        <v>0</v>
      </c>
      <c r="J17" s="436">
        <f>D17+G17</f>
        <v>0</v>
      </c>
      <c r="K17" s="286"/>
      <c r="L17" s="286"/>
    </row>
    <row r="18" spans="1:16" ht="24.95" customHeight="1" thickBot="1" x14ac:dyDescent="0.4">
      <c r="A18" s="419" t="s">
        <v>13</v>
      </c>
      <c r="B18" s="387">
        <f t="shared" ref="B18:J18" si="2">SUM(B17:B17)</f>
        <v>0</v>
      </c>
      <c r="C18" s="387">
        <f t="shared" si="2"/>
        <v>0</v>
      </c>
      <c r="D18" s="387">
        <f t="shared" si="2"/>
        <v>0</v>
      </c>
      <c r="E18" s="387">
        <f t="shared" si="2"/>
        <v>0</v>
      </c>
      <c r="F18" s="387">
        <f t="shared" si="2"/>
        <v>0</v>
      </c>
      <c r="G18" s="387">
        <f t="shared" si="2"/>
        <v>0</v>
      </c>
      <c r="H18" s="387">
        <f t="shared" si="2"/>
        <v>0</v>
      </c>
      <c r="I18" s="387">
        <f t="shared" si="2"/>
        <v>0</v>
      </c>
      <c r="J18" s="385">
        <f t="shared" si="2"/>
        <v>0</v>
      </c>
      <c r="K18" s="286"/>
      <c r="L18" s="286"/>
    </row>
    <row r="19" spans="1:16" ht="24.95" customHeight="1" thickBot="1" x14ac:dyDescent="0.4">
      <c r="A19" s="422" t="s">
        <v>10</v>
      </c>
      <c r="B19" s="383">
        <f t="shared" ref="B19:J19" si="3">B15</f>
        <v>0</v>
      </c>
      <c r="C19" s="383">
        <f t="shared" si="3"/>
        <v>0</v>
      </c>
      <c r="D19" s="383">
        <f t="shared" si="3"/>
        <v>0</v>
      </c>
      <c r="E19" s="383">
        <f t="shared" si="3"/>
        <v>6</v>
      </c>
      <c r="F19" s="383">
        <f t="shared" si="3"/>
        <v>0</v>
      </c>
      <c r="G19" s="388">
        <f t="shared" si="3"/>
        <v>6</v>
      </c>
      <c r="H19" s="388">
        <f t="shared" si="3"/>
        <v>6</v>
      </c>
      <c r="I19" s="388">
        <f t="shared" si="3"/>
        <v>0</v>
      </c>
      <c r="J19" s="386">
        <f t="shared" si="3"/>
        <v>6</v>
      </c>
      <c r="K19" s="13"/>
      <c r="L19" s="13"/>
    </row>
    <row r="20" spans="1:16" ht="28.5" customHeight="1" thickBot="1" x14ac:dyDescent="0.4">
      <c r="A20" s="422" t="s">
        <v>14</v>
      </c>
      <c r="B20" s="383">
        <f t="shared" ref="B20:J20" si="4">B18</f>
        <v>0</v>
      </c>
      <c r="C20" s="383">
        <f t="shared" si="4"/>
        <v>0</v>
      </c>
      <c r="D20" s="383">
        <f t="shared" si="4"/>
        <v>0</v>
      </c>
      <c r="E20" s="383">
        <f t="shared" si="4"/>
        <v>0</v>
      </c>
      <c r="F20" s="383">
        <f t="shared" si="4"/>
        <v>0</v>
      </c>
      <c r="G20" s="388">
        <f t="shared" si="4"/>
        <v>0</v>
      </c>
      <c r="H20" s="388">
        <f t="shared" si="4"/>
        <v>0</v>
      </c>
      <c r="I20" s="388">
        <f t="shared" si="4"/>
        <v>0</v>
      </c>
      <c r="J20" s="386">
        <f t="shared" si="4"/>
        <v>0</v>
      </c>
      <c r="K20" s="287"/>
      <c r="L20" s="287"/>
    </row>
    <row r="21" spans="1:16" ht="36.75" customHeight="1" thickBot="1" x14ac:dyDescent="0.4">
      <c r="A21" s="423" t="s">
        <v>15</v>
      </c>
      <c r="B21" s="424">
        <f t="shared" ref="B21:J21" si="5">SUM(B19:B20)</f>
        <v>0</v>
      </c>
      <c r="C21" s="424">
        <f t="shared" si="5"/>
        <v>0</v>
      </c>
      <c r="D21" s="424">
        <f t="shared" si="5"/>
        <v>0</v>
      </c>
      <c r="E21" s="424">
        <f t="shared" si="5"/>
        <v>6</v>
      </c>
      <c r="F21" s="424">
        <f t="shared" si="5"/>
        <v>0</v>
      </c>
      <c r="G21" s="437">
        <f t="shared" si="5"/>
        <v>6</v>
      </c>
      <c r="H21" s="437">
        <f t="shared" si="5"/>
        <v>6</v>
      </c>
      <c r="I21" s="437">
        <f t="shared" si="5"/>
        <v>0</v>
      </c>
      <c r="J21" s="425">
        <f t="shared" si="5"/>
        <v>6</v>
      </c>
      <c r="K21" s="287"/>
      <c r="L21" s="287"/>
    </row>
    <row r="22" spans="1:16" ht="30" customHeight="1" x14ac:dyDescent="0.35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6" ht="25.5" hidden="1" customHeight="1" x14ac:dyDescent="0.35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8"/>
    </row>
    <row r="24" spans="1:16" x14ac:dyDescent="0.35">
      <c r="A24" s="3878"/>
      <c r="B24" s="3878"/>
      <c r="C24" s="3878"/>
      <c r="D24" s="3878"/>
      <c r="E24" s="3878"/>
      <c r="F24" s="3878"/>
      <c r="G24" s="3878"/>
      <c r="H24" s="3878"/>
      <c r="I24" s="3878"/>
      <c r="J24" s="3878"/>
      <c r="K24" s="3878"/>
      <c r="L24" s="3878"/>
      <c r="M24" s="3878"/>
      <c r="N24" s="3878"/>
      <c r="O24" s="3878"/>
      <c r="P24" s="3878"/>
    </row>
    <row r="25" spans="1:16" ht="12" customHeight="1" x14ac:dyDescent="0.35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zoomScale="50" zoomScaleNormal="50" workbookViewId="0">
      <selection activeCell="A4" sqref="A4:J4"/>
    </sheetView>
  </sheetViews>
  <sheetFormatPr defaultRowHeight="25.5" x14ac:dyDescent="0.35"/>
  <cols>
    <col min="1" max="1" width="103.85546875" style="285" customWidth="1"/>
    <col min="2" max="10" width="19.7109375" style="285" customWidth="1"/>
    <col min="11" max="12" width="10.7109375" style="285" customWidth="1"/>
    <col min="13" max="13" width="9.140625" style="285"/>
    <col min="14" max="14" width="12.85546875" style="285" customWidth="1"/>
    <col min="15" max="15" width="23.42578125" style="285" customWidth="1"/>
    <col min="16" max="17" width="9.140625" style="285"/>
    <col min="18" max="18" width="10.5703125" style="285" bestFit="1" customWidth="1"/>
    <col min="19" max="19" width="11.28515625" style="285" customWidth="1"/>
    <col min="20" max="256" width="9.140625" style="285"/>
    <col min="257" max="257" width="103.85546875" style="285" customWidth="1"/>
    <col min="258" max="266" width="19.7109375" style="285" customWidth="1"/>
    <col min="267" max="268" width="10.7109375" style="285" customWidth="1"/>
    <col min="269" max="269" width="9.140625" style="285"/>
    <col min="270" max="270" width="12.85546875" style="285" customWidth="1"/>
    <col min="271" max="271" width="23.42578125" style="285" customWidth="1"/>
    <col min="272" max="273" width="9.140625" style="285"/>
    <col min="274" max="274" width="10.5703125" style="285" bestFit="1" customWidth="1"/>
    <col min="275" max="275" width="11.28515625" style="285" customWidth="1"/>
    <col min="276" max="512" width="9.140625" style="285"/>
    <col min="513" max="513" width="103.85546875" style="285" customWidth="1"/>
    <col min="514" max="522" width="19.7109375" style="285" customWidth="1"/>
    <col min="523" max="524" width="10.7109375" style="285" customWidth="1"/>
    <col min="525" max="525" width="9.140625" style="285"/>
    <col min="526" max="526" width="12.85546875" style="285" customWidth="1"/>
    <col min="527" max="527" width="23.42578125" style="285" customWidth="1"/>
    <col min="528" max="529" width="9.140625" style="285"/>
    <col min="530" max="530" width="10.5703125" style="285" bestFit="1" customWidth="1"/>
    <col min="531" max="531" width="11.28515625" style="285" customWidth="1"/>
    <col min="532" max="768" width="9.140625" style="285"/>
    <col min="769" max="769" width="103.85546875" style="285" customWidth="1"/>
    <col min="770" max="778" width="19.7109375" style="285" customWidth="1"/>
    <col min="779" max="780" width="10.7109375" style="285" customWidth="1"/>
    <col min="781" max="781" width="9.140625" style="285"/>
    <col min="782" max="782" width="12.85546875" style="285" customWidth="1"/>
    <col min="783" max="783" width="23.42578125" style="285" customWidth="1"/>
    <col min="784" max="785" width="9.140625" style="285"/>
    <col min="786" max="786" width="10.5703125" style="285" bestFit="1" customWidth="1"/>
    <col min="787" max="787" width="11.28515625" style="285" customWidth="1"/>
    <col min="788" max="1024" width="9.140625" style="285"/>
    <col min="1025" max="1025" width="103.85546875" style="285" customWidth="1"/>
    <col min="1026" max="1034" width="19.7109375" style="285" customWidth="1"/>
    <col min="1035" max="1036" width="10.7109375" style="285" customWidth="1"/>
    <col min="1037" max="1037" width="9.140625" style="285"/>
    <col min="1038" max="1038" width="12.85546875" style="285" customWidth="1"/>
    <col min="1039" max="1039" width="23.42578125" style="285" customWidth="1"/>
    <col min="1040" max="1041" width="9.140625" style="285"/>
    <col min="1042" max="1042" width="10.5703125" style="285" bestFit="1" customWidth="1"/>
    <col min="1043" max="1043" width="11.28515625" style="285" customWidth="1"/>
    <col min="1044" max="1280" width="9.140625" style="285"/>
    <col min="1281" max="1281" width="103.85546875" style="285" customWidth="1"/>
    <col min="1282" max="1290" width="19.7109375" style="285" customWidth="1"/>
    <col min="1291" max="1292" width="10.7109375" style="285" customWidth="1"/>
    <col min="1293" max="1293" width="9.140625" style="285"/>
    <col min="1294" max="1294" width="12.85546875" style="285" customWidth="1"/>
    <col min="1295" max="1295" width="23.42578125" style="285" customWidth="1"/>
    <col min="1296" max="1297" width="9.140625" style="285"/>
    <col min="1298" max="1298" width="10.5703125" style="285" bestFit="1" customWidth="1"/>
    <col min="1299" max="1299" width="11.28515625" style="285" customWidth="1"/>
    <col min="1300" max="1536" width="9.140625" style="285"/>
    <col min="1537" max="1537" width="103.85546875" style="285" customWidth="1"/>
    <col min="1538" max="1546" width="19.7109375" style="285" customWidth="1"/>
    <col min="1547" max="1548" width="10.7109375" style="285" customWidth="1"/>
    <col min="1549" max="1549" width="9.140625" style="285"/>
    <col min="1550" max="1550" width="12.85546875" style="285" customWidth="1"/>
    <col min="1551" max="1551" width="23.42578125" style="285" customWidth="1"/>
    <col min="1552" max="1553" width="9.140625" style="285"/>
    <col min="1554" max="1554" width="10.5703125" style="285" bestFit="1" customWidth="1"/>
    <col min="1555" max="1555" width="11.28515625" style="285" customWidth="1"/>
    <col min="1556" max="1792" width="9.140625" style="285"/>
    <col min="1793" max="1793" width="103.85546875" style="285" customWidth="1"/>
    <col min="1794" max="1802" width="19.7109375" style="285" customWidth="1"/>
    <col min="1803" max="1804" width="10.7109375" style="285" customWidth="1"/>
    <col min="1805" max="1805" width="9.140625" style="285"/>
    <col min="1806" max="1806" width="12.85546875" style="285" customWidth="1"/>
    <col min="1807" max="1807" width="23.42578125" style="285" customWidth="1"/>
    <col min="1808" max="1809" width="9.140625" style="285"/>
    <col min="1810" max="1810" width="10.5703125" style="285" bestFit="1" customWidth="1"/>
    <col min="1811" max="1811" width="11.28515625" style="285" customWidth="1"/>
    <col min="1812" max="2048" width="9.140625" style="285"/>
    <col min="2049" max="2049" width="103.85546875" style="285" customWidth="1"/>
    <col min="2050" max="2058" width="19.7109375" style="285" customWidth="1"/>
    <col min="2059" max="2060" width="10.7109375" style="285" customWidth="1"/>
    <col min="2061" max="2061" width="9.140625" style="285"/>
    <col min="2062" max="2062" width="12.85546875" style="285" customWidth="1"/>
    <col min="2063" max="2063" width="23.42578125" style="285" customWidth="1"/>
    <col min="2064" max="2065" width="9.140625" style="285"/>
    <col min="2066" max="2066" width="10.5703125" style="285" bestFit="1" customWidth="1"/>
    <col min="2067" max="2067" width="11.28515625" style="285" customWidth="1"/>
    <col min="2068" max="2304" width="9.140625" style="285"/>
    <col min="2305" max="2305" width="103.85546875" style="285" customWidth="1"/>
    <col min="2306" max="2314" width="19.7109375" style="285" customWidth="1"/>
    <col min="2315" max="2316" width="10.7109375" style="285" customWidth="1"/>
    <col min="2317" max="2317" width="9.140625" style="285"/>
    <col min="2318" max="2318" width="12.85546875" style="285" customWidth="1"/>
    <col min="2319" max="2319" width="23.42578125" style="285" customWidth="1"/>
    <col min="2320" max="2321" width="9.140625" style="285"/>
    <col min="2322" max="2322" width="10.5703125" style="285" bestFit="1" customWidth="1"/>
    <col min="2323" max="2323" width="11.28515625" style="285" customWidth="1"/>
    <col min="2324" max="2560" width="9.140625" style="285"/>
    <col min="2561" max="2561" width="103.85546875" style="285" customWidth="1"/>
    <col min="2562" max="2570" width="19.7109375" style="285" customWidth="1"/>
    <col min="2571" max="2572" width="10.7109375" style="285" customWidth="1"/>
    <col min="2573" max="2573" width="9.140625" style="285"/>
    <col min="2574" max="2574" width="12.85546875" style="285" customWidth="1"/>
    <col min="2575" max="2575" width="23.42578125" style="285" customWidth="1"/>
    <col min="2576" max="2577" width="9.140625" style="285"/>
    <col min="2578" max="2578" width="10.5703125" style="285" bestFit="1" customWidth="1"/>
    <col min="2579" max="2579" width="11.28515625" style="285" customWidth="1"/>
    <col min="2580" max="2816" width="9.140625" style="285"/>
    <col min="2817" max="2817" width="103.85546875" style="285" customWidth="1"/>
    <col min="2818" max="2826" width="19.7109375" style="285" customWidth="1"/>
    <col min="2827" max="2828" width="10.7109375" style="285" customWidth="1"/>
    <col min="2829" max="2829" width="9.140625" style="285"/>
    <col min="2830" max="2830" width="12.85546875" style="285" customWidth="1"/>
    <col min="2831" max="2831" width="23.42578125" style="285" customWidth="1"/>
    <col min="2832" max="2833" width="9.140625" style="285"/>
    <col min="2834" max="2834" width="10.5703125" style="285" bestFit="1" customWidth="1"/>
    <col min="2835" max="2835" width="11.28515625" style="285" customWidth="1"/>
    <col min="2836" max="3072" width="9.140625" style="285"/>
    <col min="3073" max="3073" width="103.85546875" style="285" customWidth="1"/>
    <col min="3074" max="3082" width="19.7109375" style="285" customWidth="1"/>
    <col min="3083" max="3084" width="10.7109375" style="285" customWidth="1"/>
    <col min="3085" max="3085" width="9.140625" style="285"/>
    <col min="3086" max="3086" width="12.85546875" style="285" customWidth="1"/>
    <col min="3087" max="3087" width="23.42578125" style="285" customWidth="1"/>
    <col min="3088" max="3089" width="9.140625" style="285"/>
    <col min="3090" max="3090" width="10.5703125" style="285" bestFit="1" customWidth="1"/>
    <col min="3091" max="3091" width="11.28515625" style="285" customWidth="1"/>
    <col min="3092" max="3328" width="9.140625" style="285"/>
    <col min="3329" max="3329" width="103.85546875" style="285" customWidth="1"/>
    <col min="3330" max="3338" width="19.7109375" style="285" customWidth="1"/>
    <col min="3339" max="3340" width="10.7109375" style="285" customWidth="1"/>
    <col min="3341" max="3341" width="9.140625" style="285"/>
    <col min="3342" max="3342" width="12.85546875" style="285" customWidth="1"/>
    <col min="3343" max="3343" width="23.42578125" style="285" customWidth="1"/>
    <col min="3344" max="3345" width="9.140625" style="285"/>
    <col min="3346" max="3346" width="10.5703125" style="285" bestFit="1" customWidth="1"/>
    <col min="3347" max="3347" width="11.28515625" style="285" customWidth="1"/>
    <col min="3348" max="3584" width="9.140625" style="285"/>
    <col min="3585" max="3585" width="103.85546875" style="285" customWidth="1"/>
    <col min="3586" max="3594" width="19.7109375" style="285" customWidth="1"/>
    <col min="3595" max="3596" width="10.7109375" style="285" customWidth="1"/>
    <col min="3597" max="3597" width="9.140625" style="285"/>
    <col min="3598" max="3598" width="12.85546875" style="285" customWidth="1"/>
    <col min="3599" max="3599" width="23.42578125" style="285" customWidth="1"/>
    <col min="3600" max="3601" width="9.140625" style="285"/>
    <col min="3602" max="3602" width="10.5703125" style="285" bestFit="1" customWidth="1"/>
    <col min="3603" max="3603" width="11.28515625" style="285" customWidth="1"/>
    <col min="3604" max="3840" width="9.140625" style="285"/>
    <col min="3841" max="3841" width="103.85546875" style="285" customWidth="1"/>
    <col min="3842" max="3850" width="19.7109375" style="285" customWidth="1"/>
    <col min="3851" max="3852" width="10.7109375" style="285" customWidth="1"/>
    <col min="3853" max="3853" width="9.140625" style="285"/>
    <col min="3854" max="3854" width="12.85546875" style="285" customWidth="1"/>
    <col min="3855" max="3855" width="23.42578125" style="285" customWidth="1"/>
    <col min="3856" max="3857" width="9.140625" style="285"/>
    <col min="3858" max="3858" width="10.5703125" style="285" bestFit="1" customWidth="1"/>
    <col min="3859" max="3859" width="11.28515625" style="285" customWidth="1"/>
    <col min="3860" max="4096" width="9.140625" style="285"/>
    <col min="4097" max="4097" width="103.85546875" style="285" customWidth="1"/>
    <col min="4098" max="4106" width="19.7109375" style="285" customWidth="1"/>
    <col min="4107" max="4108" width="10.7109375" style="285" customWidth="1"/>
    <col min="4109" max="4109" width="9.140625" style="285"/>
    <col min="4110" max="4110" width="12.85546875" style="285" customWidth="1"/>
    <col min="4111" max="4111" width="23.42578125" style="285" customWidth="1"/>
    <col min="4112" max="4113" width="9.140625" style="285"/>
    <col min="4114" max="4114" width="10.5703125" style="285" bestFit="1" customWidth="1"/>
    <col min="4115" max="4115" width="11.28515625" style="285" customWidth="1"/>
    <col min="4116" max="4352" width="9.140625" style="285"/>
    <col min="4353" max="4353" width="103.85546875" style="285" customWidth="1"/>
    <col min="4354" max="4362" width="19.7109375" style="285" customWidth="1"/>
    <col min="4363" max="4364" width="10.7109375" style="285" customWidth="1"/>
    <col min="4365" max="4365" width="9.140625" style="285"/>
    <col min="4366" max="4366" width="12.85546875" style="285" customWidth="1"/>
    <col min="4367" max="4367" width="23.42578125" style="285" customWidth="1"/>
    <col min="4368" max="4369" width="9.140625" style="285"/>
    <col min="4370" max="4370" width="10.5703125" style="285" bestFit="1" customWidth="1"/>
    <col min="4371" max="4371" width="11.28515625" style="285" customWidth="1"/>
    <col min="4372" max="4608" width="9.140625" style="285"/>
    <col min="4609" max="4609" width="103.85546875" style="285" customWidth="1"/>
    <col min="4610" max="4618" width="19.7109375" style="285" customWidth="1"/>
    <col min="4619" max="4620" width="10.7109375" style="285" customWidth="1"/>
    <col min="4621" max="4621" width="9.140625" style="285"/>
    <col min="4622" max="4622" width="12.85546875" style="285" customWidth="1"/>
    <col min="4623" max="4623" width="23.42578125" style="285" customWidth="1"/>
    <col min="4624" max="4625" width="9.140625" style="285"/>
    <col min="4626" max="4626" width="10.5703125" style="285" bestFit="1" customWidth="1"/>
    <col min="4627" max="4627" width="11.28515625" style="285" customWidth="1"/>
    <col min="4628" max="4864" width="9.140625" style="285"/>
    <col min="4865" max="4865" width="103.85546875" style="285" customWidth="1"/>
    <col min="4866" max="4874" width="19.7109375" style="285" customWidth="1"/>
    <col min="4875" max="4876" width="10.7109375" style="285" customWidth="1"/>
    <col min="4877" max="4877" width="9.140625" style="285"/>
    <col min="4878" max="4878" width="12.85546875" style="285" customWidth="1"/>
    <col min="4879" max="4879" width="23.42578125" style="285" customWidth="1"/>
    <col min="4880" max="4881" width="9.140625" style="285"/>
    <col min="4882" max="4882" width="10.5703125" style="285" bestFit="1" customWidth="1"/>
    <col min="4883" max="4883" width="11.28515625" style="285" customWidth="1"/>
    <col min="4884" max="5120" width="9.140625" style="285"/>
    <col min="5121" max="5121" width="103.85546875" style="285" customWidth="1"/>
    <col min="5122" max="5130" width="19.7109375" style="285" customWidth="1"/>
    <col min="5131" max="5132" width="10.7109375" style="285" customWidth="1"/>
    <col min="5133" max="5133" width="9.140625" style="285"/>
    <col min="5134" max="5134" width="12.85546875" style="285" customWidth="1"/>
    <col min="5135" max="5135" width="23.42578125" style="285" customWidth="1"/>
    <col min="5136" max="5137" width="9.140625" style="285"/>
    <col min="5138" max="5138" width="10.5703125" style="285" bestFit="1" customWidth="1"/>
    <col min="5139" max="5139" width="11.28515625" style="285" customWidth="1"/>
    <col min="5140" max="5376" width="9.140625" style="285"/>
    <col min="5377" max="5377" width="103.85546875" style="285" customWidth="1"/>
    <col min="5378" max="5386" width="19.7109375" style="285" customWidth="1"/>
    <col min="5387" max="5388" width="10.7109375" style="285" customWidth="1"/>
    <col min="5389" max="5389" width="9.140625" style="285"/>
    <col min="5390" max="5390" width="12.85546875" style="285" customWidth="1"/>
    <col min="5391" max="5391" width="23.42578125" style="285" customWidth="1"/>
    <col min="5392" max="5393" width="9.140625" style="285"/>
    <col min="5394" max="5394" width="10.5703125" style="285" bestFit="1" customWidth="1"/>
    <col min="5395" max="5395" width="11.28515625" style="285" customWidth="1"/>
    <col min="5396" max="5632" width="9.140625" style="285"/>
    <col min="5633" max="5633" width="103.85546875" style="285" customWidth="1"/>
    <col min="5634" max="5642" width="19.7109375" style="285" customWidth="1"/>
    <col min="5643" max="5644" width="10.7109375" style="285" customWidth="1"/>
    <col min="5645" max="5645" width="9.140625" style="285"/>
    <col min="5646" max="5646" width="12.85546875" style="285" customWidth="1"/>
    <col min="5647" max="5647" width="23.42578125" style="285" customWidth="1"/>
    <col min="5648" max="5649" width="9.140625" style="285"/>
    <col min="5650" max="5650" width="10.5703125" style="285" bestFit="1" customWidth="1"/>
    <col min="5651" max="5651" width="11.28515625" style="285" customWidth="1"/>
    <col min="5652" max="5888" width="9.140625" style="285"/>
    <col min="5889" max="5889" width="103.85546875" style="285" customWidth="1"/>
    <col min="5890" max="5898" width="19.7109375" style="285" customWidth="1"/>
    <col min="5899" max="5900" width="10.7109375" style="285" customWidth="1"/>
    <col min="5901" max="5901" width="9.140625" style="285"/>
    <col min="5902" max="5902" width="12.85546875" style="285" customWidth="1"/>
    <col min="5903" max="5903" width="23.42578125" style="285" customWidth="1"/>
    <col min="5904" max="5905" width="9.140625" style="285"/>
    <col min="5906" max="5906" width="10.5703125" style="285" bestFit="1" customWidth="1"/>
    <col min="5907" max="5907" width="11.28515625" style="285" customWidth="1"/>
    <col min="5908" max="6144" width="9.140625" style="285"/>
    <col min="6145" max="6145" width="103.85546875" style="285" customWidth="1"/>
    <col min="6146" max="6154" width="19.7109375" style="285" customWidth="1"/>
    <col min="6155" max="6156" width="10.7109375" style="285" customWidth="1"/>
    <col min="6157" max="6157" width="9.140625" style="285"/>
    <col min="6158" max="6158" width="12.85546875" style="285" customWidth="1"/>
    <col min="6159" max="6159" width="23.42578125" style="285" customWidth="1"/>
    <col min="6160" max="6161" width="9.140625" style="285"/>
    <col min="6162" max="6162" width="10.5703125" style="285" bestFit="1" customWidth="1"/>
    <col min="6163" max="6163" width="11.28515625" style="285" customWidth="1"/>
    <col min="6164" max="6400" width="9.140625" style="285"/>
    <col min="6401" max="6401" width="103.85546875" style="285" customWidth="1"/>
    <col min="6402" max="6410" width="19.7109375" style="285" customWidth="1"/>
    <col min="6411" max="6412" width="10.7109375" style="285" customWidth="1"/>
    <col min="6413" max="6413" width="9.140625" style="285"/>
    <col min="6414" max="6414" width="12.85546875" style="285" customWidth="1"/>
    <col min="6415" max="6415" width="23.42578125" style="285" customWidth="1"/>
    <col min="6416" max="6417" width="9.140625" style="285"/>
    <col min="6418" max="6418" width="10.5703125" style="285" bestFit="1" customWidth="1"/>
    <col min="6419" max="6419" width="11.28515625" style="285" customWidth="1"/>
    <col min="6420" max="6656" width="9.140625" style="285"/>
    <col min="6657" max="6657" width="103.85546875" style="285" customWidth="1"/>
    <col min="6658" max="6666" width="19.7109375" style="285" customWidth="1"/>
    <col min="6667" max="6668" width="10.7109375" style="285" customWidth="1"/>
    <col min="6669" max="6669" width="9.140625" style="285"/>
    <col min="6670" max="6670" width="12.85546875" style="285" customWidth="1"/>
    <col min="6671" max="6671" width="23.42578125" style="285" customWidth="1"/>
    <col min="6672" max="6673" width="9.140625" style="285"/>
    <col min="6674" max="6674" width="10.5703125" style="285" bestFit="1" customWidth="1"/>
    <col min="6675" max="6675" width="11.28515625" style="285" customWidth="1"/>
    <col min="6676" max="6912" width="9.140625" style="285"/>
    <col min="6913" max="6913" width="103.85546875" style="285" customWidth="1"/>
    <col min="6914" max="6922" width="19.7109375" style="285" customWidth="1"/>
    <col min="6923" max="6924" width="10.7109375" style="285" customWidth="1"/>
    <col min="6925" max="6925" width="9.140625" style="285"/>
    <col min="6926" max="6926" width="12.85546875" style="285" customWidth="1"/>
    <col min="6927" max="6927" width="23.42578125" style="285" customWidth="1"/>
    <col min="6928" max="6929" width="9.140625" style="285"/>
    <col min="6930" max="6930" width="10.5703125" style="285" bestFit="1" customWidth="1"/>
    <col min="6931" max="6931" width="11.28515625" style="285" customWidth="1"/>
    <col min="6932" max="7168" width="9.140625" style="285"/>
    <col min="7169" max="7169" width="103.85546875" style="285" customWidth="1"/>
    <col min="7170" max="7178" width="19.7109375" style="285" customWidth="1"/>
    <col min="7179" max="7180" width="10.7109375" style="285" customWidth="1"/>
    <col min="7181" max="7181" width="9.140625" style="285"/>
    <col min="7182" max="7182" width="12.85546875" style="285" customWidth="1"/>
    <col min="7183" max="7183" width="23.42578125" style="285" customWidth="1"/>
    <col min="7184" max="7185" width="9.140625" style="285"/>
    <col min="7186" max="7186" width="10.5703125" style="285" bestFit="1" customWidth="1"/>
    <col min="7187" max="7187" width="11.28515625" style="285" customWidth="1"/>
    <col min="7188" max="7424" width="9.140625" style="285"/>
    <col min="7425" max="7425" width="103.85546875" style="285" customWidth="1"/>
    <col min="7426" max="7434" width="19.7109375" style="285" customWidth="1"/>
    <col min="7435" max="7436" width="10.7109375" style="285" customWidth="1"/>
    <col min="7437" max="7437" width="9.140625" style="285"/>
    <col min="7438" max="7438" width="12.85546875" style="285" customWidth="1"/>
    <col min="7439" max="7439" width="23.42578125" style="285" customWidth="1"/>
    <col min="7440" max="7441" width="9.140625" style="285"/>
    <col min="7442" max="7442" width="10.5703125" style="285" bestFit="1" customWidth="1"/>
    <col min="7443" max="7443" width="11.28515625" style="285" customWidth="1"/>
    <col min="7444" max="7680" width="9.140625" style="285"/>
    <col min="7681" max="7681" width="103.85546875" style="285" customWidth="1"/>
    <col min="7682" max="7690" width="19.7109375" style="285" customWidth="1"/>
    <col min="7691" max="7692" width="10.7109375" style="285" customWidth="1"/>
    <col min="7693" max="7693" width="9.140625" style="285"/>
    <col min="7694" max="7694" width="12.85546875" style="285" customWidth="1"/>
    <col min="7695" max="7695" width="23.42578125" style="285" customWidth="1"/>
    <col min="7696" max="7697" width="9.140625" style="285"/>
    <col min="7698" max="7698" width="10.5703125" style="285" bestFit="1" customWidth="1"/>
    <col min="7699" max="7699" width="11.28515625" style="285" customWidth="1"/>
    <col min="7700" max="7936" width="9.140625" style="285"/>
    <col min="7937" max="7937" width="103.85546875" style="285" customWidth="1"/>
    <col min="7938" max="7946" width="19.7109375" style="285" customWidth="1"/>
    <col min="7947" max="7948" width="10.7109375" style="285" customWidth="1"/>
    <col min="7949" max="7949" width="9.140625" style="285"/>
    <col min="7950" max="7950" width="12.85546875" style="285" customWidth="1"/>
    <col min="7951" max="7951" width="23.42578125" style="285" customWidth="1"/>
    <col min="7952" max="7953" width="9.140625" style="285"/>
    <col min="7954" max="7954" width="10.5703125" style="285" bestFit="1" customWidth="1"/>
    <col min="7955" max="7955" width="11.28515625" style="285" customWidth="1"/>
    <col min="7956" max="8192" width="9.140625" style="285"/>
    <col min="8193" max="8193" width="103.85546875" style="285" customWidth="1"/>
    <col min="8194" max="8202" width="19.7109375" style="285" customWidth="1"/>
    <col min="8203" max="8204" width="10.7109375" style="285" customWidth="1"/>
    <col min="8205" max="8205" width="9.140625" style="285"/>
    <col min="8206" max="8206" width="12.85546875" style="285" customWidth="1"/>
    <col min="8207" max="8207" width="23.42578125" style="285" customWidth="1"/>
    <col min="8208" max="8209" width="9.140625" style="285"/>
    <col min="8210" max="8210" width="10.5703125" style="285" bestFit="1" customWidth="1"/>
    <col min="8211" max="8211" width="11.28515625" style="285" customWidth="1"/>
    <col min="8212" max="8448" width="9.140625" style="285"/>
    <col min="8449" max="8449" width="103.85546875" style="285" customWidth="1"/>
    <col min="8450" max="8458" width="19.7109375" style="285" customWidth="1"/>
    <col min="8459" max="8460" width="10.7109375" style="285" customWidth="1"/>
    <col min="8461" max="8461" width="9.140625" style="285"/>
    <col min="8462" max="8462" width="12.85546875" style="285" customWidth="1"/>
    <col min="8463" max="8463" width="23.42578125" style="285" customWidth="1"/>
    <col min="8464" max="8465" width="9.140625" style="285"/>
    <col min="8466" max="8466" width="10.5703125" style="285" bestFit="1" customWidth="1"/>
    <col min="8467" max="8467" width="11.28515625" style="285" customWidth="1"/>
    <col min="8468" max="8704" width="9.140625" style="285"/>
    <col min="8705" max="8705" width="103.85546875" style="285" customWidth="1"/>
    <col min="8706" max="8714" width="19.7109375" style="285" customWidth="1"/>
    <col min="8715" max="8716" width="10.7109375" style="285" customWidth="1"/>
    <col min="8717" max="8717" width="9.140625" style="285"/>
    <col min="8718" max="8718" width="12.85546875" style="285" customWidth="1"/>
    <col min="8719" max="8719" width="23.42578125" style="285" customWidth="1"/>
    <col min="8720" max="8721" width="9.140625" style="285"/>
    <col min="8722" max="8722" width="10.5703125" style="285" bestFit="1" customWidth="1"/>
    <col min="8723" max="8723" width="11.28515625" style="285" customWidth="1"/>
    <col min="8724" max="8960" width="9.140625" style="285"/>
    <col min="8961" max="8961" width="103.85546875" style="285" customWidth="1"/>
    <col min="8962" max="8970" width="19.7109375" style="285" customWidth="1"/>
    <col min="8971" max="8972" width="10.7109375" style="285" customWidth="1"/>
    <col min="8973" max="8973" width="9.140625" style="285"/>
    <col min="8974" max="8974" width="12.85546875" style="285" customWidth="1"/>
    <col min="8975" max="8975" width="23.42578125" style="285" customWidth="1"/>
    <col min="8976" max="8977" width="9.140625" style="285"/>
    <col min="8978" max="8978" width="10.5703125" style="285" bestFit="1" customWidth="1"/>
    <col min="8979" max="8979" width="11.28515625" style="285" customWidth="1"/>
    <col min="8980" max="9216" width="9.140625" style="285"/>
    <col min="9217" max="9217" width="103.85546875" style="285" customWidth="1"/>
    <col min="9218" max="9226" width="19.7109375" style="285" customWidth="1"/>
    <col min="9227" max="9228" width="10.7109375" style="285" customWidth="1"/>
    <col min="9229" max="9229" width="9.140625" style="285"/>
    <col min="9230" max="9230" width="12.85546875" style="285" customWidth="1"/>
    <col min="9231" max="9231" width="23.42578125" style="285" customWidth="1"/>
    <col min="9232" max="9233" width="9.140625" style="285"/>
    <col min="9234" max="9234" width="10.5703125" style="285" bestFit="1" customWidth="1"/>
    <col min="9235" max="9235" width="11.28515625" style="285" customWidth="1"/>
    <col min="9236" max="9472" width="9.140625" style="285"/>
    <col min="9473" max="9473" width="103.85546875" style="285" customWidth="1"/>
    <col min="9474" max="9482" width="19.7109375" style="285" customWidth="1"/>
    <col min="9483" max="9484" width="10.7109375" style="285" customWidth="1"/>
    <col min="9485" max="9485" width="9.140625" style="285"/>
    <col min="9486" max="9486" width="12.85546875" style="285" customWidth="1"/>
    <col min="9487" max="9487" width="23.42578125" style="285" customWidth="1"/>
    <col min="9488" max="9489" width="9.140625" style="285"/>
    <col min="9490" max="9490" width="10.5703125" style="285" bestFit="1" customWidth="1"/>
    <col min="9491" max="9491" width="11.28515625" style="285" customWidth="1"/>
    <col min="9492" max="9728" width="9.140625" style="285"/>
    <col min="9729" max="9729" width="103.85546875" style="285" customWidth="1"/>
    <col min="9730" max="9738" width="19.7109375" style="285" customWidth="1"/>
    <col min="9739" max="9740" width="10.7109375" style="285" customWidth="1"/>
    <col min="9741" max="9741" width="9.140625" style="285"/>
    <col min="9742" max="9742" width="12.85546875" style="285" customWidth="1"/>
    <col min="9743" max="9743" width="23.42578125" style="285" customWidth="1"/>
    <col min="9744" max="9745" width="9.140625" style="285"/>
    <col min="9746" max="9746" width="10.5703125" style="285" bestFit="1" customWidth="1"/>
    <col min="9747" max="9747" width="11.28515625" style="285" customWidth="1"/>
    <col min="9748" max="9984" width="9.140625" style="285"/>
    <col min="9985" max="9985" width="103.85546875" style="285" customWidth="1"/>
    <col min="9986" max="9994" width="19.7109375" style="285" customWidth="1"/>
    <col min="9995" max="9996" width="10.7109375" style="285" customWidth="1"/>
    <col min="9997" max="9997" width="9.140625" style="285"/>
    <col min="9998" max="9998" width="12.85546875" style="285" customWidth="1"/>
    <col min="9999" max="9999" width="23.42578125" style="285" customWidth="1"/>
    <col min="10000" max="10001" width="9.140625" style="285"/>
    <col min="10002" max="10002" width="10.5703125" style="285" bestFit="1" customWidth="1"/>
    <col min="10003" max="10003" width="11.28515625" style="285" customWidth="1"/>
    <col min="10004" max="10240" width="9.140625" style="285"/>
    <col min="10241" max="10241" width="103.85546875" style="285" customWidth="1"/>
    <col min="10242" max="10250" width="19.7109375" style="285" customWidth="1"/>
    <col min="10251" max="10252" width="10.7109375" style="285" customWidth="1"/>
    <col min="10253" max="10253" width="9.140625" style="285"/>
    <col min="10254" max="10254" width="12.85546875" style="285" customWidth="1"/>
    <col min="10255" max="10255" width="23.42578125" style="285" customWidth="1"/>
    <col min="10256" max="10257" width="9.140625" style="285"/>
    <col min="10258" max="10258" width="10.5703125" style="285" bestFit="1" customWidth="1"/>
    <col min="10259" max="10259" width="11.28515625" style="285" customWidth="1"/>
    <col min="10260" max="10496" width="9.140625" style="285"/>
    <col min="10497" max="10497" width="103.85546875" style="285" customWidth="1"/>
    <col min="10498" max="10506" width="19.7109375" style="285" customWidth="1"/>
    <col min="10507" max="10508" width="10.7109375" style="285" customWidth="1"/>
    <col min="10509" max="10509" width="9.140625" style="285"/>
    <col min="10510" max="10510" width="12.85546875" style="285" customWidth="1"/>
    <col min="10511" max="10511" width="23.42578125" style="285" customWidth="1"/>
    <col min="10512" max="10513" width="9.140625" style="285"/>
    <col min="10514" max="10514" width="10.5703125" style="285" bestFit="1" customWidth="1"/>
    <col min="10515" max="10515" width="11.28515625" style="285" customWidth="1"/>
    <col min="10516" max="10752" width="9.140625" style="285"/>
    <col min="10753" max="10753" width="103.85546875" style="285" customWidth="1"/>
    <col min="10754" max="10762" width="19.7109375" style="285" customWidth="1"/>
    <col min="10763" max="10764" width="10.7109375" style="285" customWidth="1"/>
    <col min="10765" max="10765" width="9.140625" style="285"/>
    <col min="10766" max="10766" width="12.85546875" style="285" customWidth="1"/>
    <col min="10767" max="10767" width="23.42578125" style="285" customWidth="1"/>
    <col min="10768" max="10769" width="9.140625" style="285"/>
    <col min="10770" max="10770" width="10.5703125" style="285" bestFit="1" customWidth="1"/>
    <col min="10771" max="10771" width="11.28515625" style="285" customWidth="1"/>
    <col min="10772" max="11008" width="9.140625" style="285"/>
    <col min="11009" max="11009" width="103.85546875" style="285" customWidth="1"/>
    <col min="11010" max="11018" width="19.7109375" style="285" customWidth="1"/>
    <col min="11019" max="11020" width="10.7109375" style="285" customWidth="1"/>
    <col min="11021" max="11021" width="9.140625" style="285"/>
    <col min="11022" max="11022" width="12.85546875" style="285" customWidth="1"/>
    <col min="11023" max="11023" width="23.42578125" style="285" customWidth="1"/>
    <col min="11024" max="11025" width="9.140625" style="285"/>
    <col min="11026" max="11026" width="10.5703125" style="285" bestFit="1" customWidth="1"/>
    <col min="11027" max="11027" width="11.28515625" style="285" customWidth="1"/>
    <col min="11028" max="11264" width="9.140625" style="285"/>
    <col min="11265" max="11265" width="103.85546875" style="285" customWidth="1"/>
    <col min="11266" max="11274" width="19.7109375" style="285" customWidth="1"/>
    <col min="11275" max="11276" width="10.7109375" style="285" customWidth="1"/>
    <col min="11277" max="11277" width="9.140625" style="285"/>
    <col min="11278" max="11278" width="12.85546875" style="285" customWidth="1"/>
    <col min="11279" max="11279" width="23.42578125" style="285" customWidth="1"/>
    <col min="11280" max="11281" width="9.140625" style="285"/>
    <col min="11282" max="11282" width="10.5703125" style="285" bestFit="1" customWidth="1"/>
    <col min="11283" max="11283" width="11.28515625" style="285" customWidth="1"/>
    <col min="11284" max="11520" width="9.140625" style="285"/>
    <col min="11521" max="11521" width="103.85546875" style="285" customWidth="1"/>
    <col min="11522" max="11530" width="19.7109375" style="285" customWidth="1"/>
    <col min="11531" max="11532" width="10.7109375" style="285" customWidth="1"/>
    <col min="11533" max="11533" width="9.140625" style="285"/>
    <col min="11534" max="11534" width="12.85546875" style="285" customWidth="1"/>
    <col min="11535" max="11535" width="23.42578125" style="285" customWidth="1"/>
    <col min="11536" max="11537" width="9.140625" style="285"/>
    <col min="11538" max="11538" width="10.5703125" style="285" bestFit="1" customWidth="1"/>
    <col min="11539" max="11539" width="11.28515625" style="285" customWidth="1"/>
    <col min="11540" max="11776" width="9.140625" style="285"/>
    <col min="11777" max="11777" width="103.85546875" style="285" customWidth="1"/>
    <col min="11778" max="11786" width="19.7109375" style="285" customWidth="1"/>
    <col min="11787" max="11788" width="10.7109375" style="285" customWidth="1"/>
    <col min="11789" max="11789" width="9.140625" style="285"/>
    <col min="11790" max="11790" width="12.85546875" style="285" customWidth="1"/>
    <col min="11791" max="11791" width="23.42578125" style="285" customWidth="1"/>
    <col min="11792" max="11793" width="9.140625" style="285"/>
    <col min="11794" max="11794" width="10.5703125" style="285" bestFit="1" customWidth="1"/>
    <col min="11795" max="11795" width="11.28515625" style="285" customWidth="1"/>
    <col min="11796" max="12032" width="9.140625" style="285"/>
    <col min="12033" max="12033" width="103.85546875" style="285" customWidth="1"/>
    <col min="12034" max="12042" width="19.7109375" style="285" customWidth="1"/>
    <col min="12043" max="12044" width="10.7109375" style="285" customWidth="1"/>
    <col min="12045" max="12045" width="9.140625" style="285"/>
    <col min="12046" max="12046" width="12.85546875" style="285" customWidth="1"/>
    <col min="12047" max="12047" width="23.42578125" style="285" customWidth="1"/>
    <col min="12048" max="12049" width="9.140625" style="285"/>
    <col min="12050" max="12050" width="10.5703125" style="285" bestFit="1" customWidth="1"/>
    <col min="12051" max="12051" width="11.28515625" style="285" customWidth="1"/>
    <col min="12052" max="12288" width="9.140625" style="285"/>
    <col min="12289" max="12289" width="103.85546875" style="285" customWidth="1"/>
    <col min="12290" max="12298" width="19.7109375" style="285" customWidth="1"/>
    <col min="12299" max="12300" width="10.7109375" style="285" customWidth="1"/>
    <col min="12301" max="12301" width="9.140625" style="285"/>
    <col min="12302" max="12302" width="12.85546875" style="285" customWidth="1"/>
    <col min="12303" max="12303" width="23.42578125" style="285" customWidth="1"/>
    <col min="12304" max="12305" width="9.140625" style="285"/>
    <col min="12306" max="12306" width="10.5703125" style="285" bestFit="1" customWidth="1"/>
    <col min="12307" max="12307" width="11.28515625" style="285" customWidth="1"/>
    <col min="12308" max="12544" width="9.140625" style="285"/>
    <col min="12545" max="12545" width="103.85546875" style="285" customWidth="1"/>
    <col min="12546" max="12554" width="19.7109375" style="285" customWidth="1"/>
    <col min="12555" max="12556" width="10.7109375" style="285" customWidth="1"/>
    <col min="12557" max="12557" width="9.140625" style="285"/>
    <col min="12558" max="12558" width="12.85546875" style="285" customWidth="1"/>
    <col min="12559" max="12559" width="23.42578125" style="285" customWidth="1"/>
    <col min="12560" max="12561" width="9.140625" style="285"/>
    <col min="12562" max="12562" width="10.5703125" style="285" bestFit="1" customWidth="1"/>
    <col min="12563" max="12563" width="11.28515625" style="285" customWidth="1"/>
    <col min="12564" max="12800" width="9.140625" style="285"/>
    <col min="12801" max="12801" width="103.85546875" style="285" customWidth="1"/>
    <col min="12802" max="12810" width="19.7109375" style="285" customWidth="1"/>
    <col min="12811" max="12812" width="10.7109375" style="285" customWidth="1"/>
    <col min="12813" max="12813" width="9.140625" style="285"/>
    <col min="12814" max="12814" width="12.85546875" style="285" customWidth="1"/>
    <col min="12815" max="12815" width="23.42578125" style="285" customWidth="1"/>
    <col min="12816" max="12817" width="9.140625" style="285"/>
    <col min="12818" max="12818" width="10.5703125" style="285" bestFit="1" customWidth="1"/>
    <col min="12819" max="12819" width="11.28515625" style="285" customWidth="1"/>
    <col min="12820" max="13056" width="9.140625" style="285"/>
    <col min="13057" max="13057" width="103.85546875" style="285" customWidth="1"/>
    <col min="13058" max="13066" width="19.7109375" style="285" customWidth="1"/>
    <col min="13067" max="13068" width="10.7109375" style="285" customWidth="1"/>
    <col min="13069" max="13069" width="9.140625" style="285"/>
    <col min="13070" max="13070" width="12.85546875" style="285" customWidth="1"/>
    <col min="13071" max="13071" width="23.42578125" style="285" customWidth="1"/>
    <col min="13072" max="13073" width="9.140625" style="285"/>
    <col min="13074" max="13074" width="10.5703125" style="285" bestFit="1" customWidth="1"/>
    <col min="13075" max="13075" width="11.28515625" style="285" customWidth="1"/>
    <col min="13076" max="13312" width="9.140625" style="285"/>
    <col min="13313" max="13313" width="103.85546875" style="285" customWidth="1"/>
    <col min="13314" max="13322" width="19.7109375" style="285" customWidth="1"/>
    <col min="13323" max="13324" width="10.7109375" style="285" customWidth="1"/>
    <col min="13325" max="13325" width="9.140625" style="285"/>
    <col min="13326" max="13326" width="12.85546875" style="285" customWidth="1"/>
    <col min="13327" max="13327" width="23.42578125" style="285" customWidth="1"/>
    <col min="13328" max="13329" width="9.140625" style="285"/>
    <col min="13330" max="13330" width="10.5703125" style="285" bestFit="1" customWidth="1"/>
    <col min="13331" max="13331" width="11.28515625" style="285" customWidth="1"/>
    <col min="13332" max="13568" width="9.140625" style="285"/>
    <col min="13569" max="13569" width="103.85546875" style="285" customWidth="1"/>
    <col min="13570" max="13578" width="19.7109375" style="285" customWidth="1"/>
    <col min="13579" max="13580" width="10.7109375" style="285" customWidth="1"/>
    <col min="13581" max="13581" width="9.140625" style="285"/>
    <col min="13582" max="13582" width="12.85546875" style="285" customWidth="1"/>
    <col min="13583" max="13583" width="23.42578125" style="285" customWidth="1"/>
    <col min="13584" max="13585" width="9.140625" style="285"/>
    <col min="13586" max="13586" width="10.5703125" style="285" bestFit="1" customWidth="1"/>
    <col min="13587" max="13587" width="11.28515625" style="285" customWidth="1"/>
    <col min="13588" max="13824" width="9.140625" style="285"/>
    <col min="13825" max="13825" width="103.85546875" style="285" customWidth="1"/>
    <col min="13826" max="13834" width="19.7109375" style="285" customWidth="1"/>
    <col min="13835" max="13836" width="10.7109375" style="285" customWidth="1"/>
    <col min="13837" max="13837" width="9.140625" style="285"/>
    <col min="13838" max="13838" width="12.85546875" style="285" customWidth="1"/>
    <col min="13839" max="13839" width="23.42578125" style="285" customWidth="1"/>
    <col min="13840" max="13841" width="9.140625" style="285"/>
    <col min="13842" max="13842" width="10.5703125" style="285" bestFit="1" customWidth="1"/>
    <col min="13843" max="13843" width="11.28515625" style="285" customWidth="1"/>
    <col min="13844" max="14080" width="9.140625" style="285"/>
    <col min="14081" max="14081" width="103.85546875" style="285" customWidth="1"/>
    <col min="14082" max="14090" width="19.7109375" style="285" customWidth="1"/>
    <col min="14091" max="14092" width="10.7109375" style="285" customWidth="1"/>
    <col min="14093" max="14093" width="9.140625" style="285"/>
    <col min="14094" max="14094" width="12.85546875" style="285" customWidth="1"/>
    <col min="14095" max="14095" width="23.42578125" style="285" customWidth="1"/>
    <col min="14096" max="14097" width="9.140625" style="285"/>
    <col min="14098" max="14098" width="10.5703125" style="285" bestFit="1" customWidth="1"/>
    <col min="14099" max="14099" width="11.28515625" style="285" customWidth="1"/>
    <col min="14100" max="14336" width="9.140625" style="285"/>
    <col min="14337" max="14337" width="103.85546875" style="285" customWidth="1"/>
    <col min="14338" max="14346" width="19.7109375" style="285" customWidth="1"/>
    <col min="14347" max="14348" width="10.7109375" style="285" customWidth="1"/>
    <col min="14349" max="14349" width="9.140625" style="285"/>
    <col min="14350" max="14350" width="12.85546875" style="285" customWidth="1"/>
    <col min="14351" max="14351" width="23.42578125" style="285" customWidth="1"/>
    <col min="14352" max="14353" width="9.140625" style="285"/>
    <col min="14354" max="14354" width="10.5703125" style="285" bestFit="1" customWidth="1"/>
    <col min="14355" max="14355" width="11.28515625" style="285" customWidth="1"/>
    <col min="14356" max="14592" width="9.140625" style="285"/>
    <col min="14593" max="14593" width="103.85546875" style="285" customWidth="1"/>
    <col min="14594" max="14602" width="19.7109375" style="285" customWidth="1"/>
    <col min="14603" max="14604" width="10.7109375" style="285" customWidth="1"/>
    <col min="14605" max="14605" width="9.140625" style="285"/>
    <col min="14606" max="14606" width="12.85546875" style="285" customWidth="1"/>
    <col min="14607" max="14607" width="23.42578125" style="285" customWidth="1"/>
    <col min="14608" max="14609" width="9.140625" style="285"/>
    <col min="14610" max="14610" width="10.5703125" style="285" bestFit="1" customWidth="1"/>
    <col min="14611" max="14611" width="11.28515625" style="285" customWidth="1"/>
    <col min="14612" max="14848" width="9.140625" style="285"/>
    <col min="14849" max="14849" width="103.85546875" style="285" customWidth="1"/>
    <col min="14850" max="14858" width="19.7109375" style="285" customWidth="1"/>
    <col min="14859" max="14860" width="10.7109375" style="285" customWidth="1"/>
    <col min="14861" max="14861" width="9.140625" style="285"/>
    <col min="14862" max="14862" width="12.85546875" style="285" customWidth="1"/>
    <col min="14863" max="14863" width="23.42578125" style="285" customWidth="1"/>
    <col min="14864" max="14865" width="9.140625" style="285"/>
    <col min="14866" max="14866" width="10.5703125" style="285" bestFit="1" customWidth="1"/>
    <col min="14867" max="14867" width="11.28515625" style="285" customWidth="1"/>
    <col min="14868" max="15104" width="9.140625" style="285"/>
    <col min="15105" max="15105" width="103.85546875" style="285" customWidth="1"/>
    <col min="15106" max="15114" width="19.7109375" style="285" customWidth="1"/>
    <col min="15115" max="15116" width="10.7109375" style="285" customWidth="1"/>
    <col min="15117" max="15117" width="9.140625" style="285"/>
    <col min="15118" max="15118" width="12.85546875" style="285" customWidth="1"/>
    <col min="15119" max="15119" width="23.42578125" style="285" customWidth="1"/>
    <col min="15120" max="15121" width="9.140625" style="285"/>
    <col min="15122" max="15122" width="10.5703125" style="285" bestFit="1" customWidth="1"/>
    <col min="15123" max="15123" width="11.28515625" style="285" customWidth="1"/>
    <col min="15124" max="15360" width="9.140625" style="285"/>
    <col min="15361" max="15361" width="103.85546875" style="285" customWidth="1"/>
    <col min="15362" max="15370" width="19.7109375" style="285" customWidth="1"/>
    <col min="15371" max="15372" width="10.7109375" style="285" customWidth="1"/>
    <col min="15373" max="15373" width="9.140625" style="285"/>
    <col min="15374" max="15374" width="12.85546875" style="285" customWidth="1"/>
    <col min="15375" max="15375" width="23.42578125" style="285" customWidth="1"/>
    <col min="15376" max="15377" width="9.140625" style="285"/>
    <col min="15378" max="15378" width="10.5703125" style="285" bestFit="1" customWidth="1"/>
    <col min="15379" max="15379" width="11.28515625" style="285" customWidth="1"/>
    <col min="15380" max="15616" width="9.140625" style="285"/>
    <col min="15617" max="15617" width="103.85546875" style="285" customWidth="1"/>
    <col min="15618" max="15626" width="19.7109375" style="285" customWidth="1"/>
    <col min="15627" max="15628" width="10.7109375" style="285" customWidth="1"/>
    <col min="15629" max="15629" width="9.140625" style="285"/>
    <col min="15630" max="15630" width="12.85546875" style="285" customWidth="1"/>
    <col min="15631" max="15631" width="23.42578125" style="285" customWidth="1"/>
    <col min="15632" max="15633" width="9.140625" style="285"/>
    <col min="15634" max="15634" width="10.5703125" style="285" bestFit="1" customWidth="1"/>
    <col min="15635" max="15635" width="11.28515625" style="285" customWidth="1"/>
    <col min="15636" max="15872" width="9.140625" style="285"/>
    <col min="15873" max="15873" width="103.85546875" style="285" customWidth="1"/>
    <col min="15874" max="15882" width="19.7109375" style="285" customWidth="1"/>
    <col min="15883" max="15884" width="10.7109375" style="285" customWidth="1"/>
    <col min="15885" max="15885" width="9.140625" style="285"/>
    <col min="15886" max="15886" width="12.85546875" style="285" customWidth="1"/>
    <col min="15887" max="15887" width="23.42578125" style="285" customWidth="1"/>
    <col min="15888" max="15889" width="9.140625" style="285"/>
    <col min="15890" max="15890" width="10.5703125" style="285" bestFit="1" customWidth="1"/>
    <col min="15891" max="15891" width="11.28515625" style="285" customWidth="1"/>
    <col min="15892" max="16128" width="9.140625" style="285"/>
    <col min="16129" max="16129" width="103.85546875" style="285" customWidth="1"/>
    <col min="16130" max="16138" width="19.7109375" style="285" customWidth="1"/>
    <col min="16139" max="16140" width="10.7109375" style="285" customWidth="1"/>
    <col min="16141" max="16141" width="9.140625" style="285"/>
    <col min="16142" max="16142" width="12.85546875" style="285" customWidth="1"/>
    <col min="16143" max="16143" width="23.42578125" style="285" customWidth="1"/>
    <col min="16144" max="16145" width="9.140625" style="285"/>
    <col min="16146" max="16146" width="10.5703125" style="285" bestFit="1" customWidth="1"/>
    <col min="16147" max="16147" width="11.28515625" style="285" customWidth="1"/>
    <col min="16148" max="16384" width="9.140625" style="285"/>
  </cols>
  <sheetData>
    <row r="1" spans="1:17" x14ac:dyDescent="0.35">
      <c r="A1" s="3882"/>
      <c r="B1" s="3882"/>
      <c r="C1" s="3882"/>
      <c r="D1" s="3882"/>
      <c r="E1" s="3882"/>
      <c r="F1" s="3882"/>
      <c r="G1" s="3882"/>
      <c r="H1" s="3882"/>
      <c r="I1" s="3882"/>
      <c r="J1" s="3882"/>
      <c r="K1" s="3882"/>
      <c r="L1" s="3882"/>
      <c r="M1" s="3882"/>
      <c r="N1" s="3882"/>
      <c r="O1" s="3882"/>
      <c r="P1" s="3882"/>
      <c r="Q1" s="3882"/>
    </row>
    <row r="2" spans="1:17" ht="25.5" customHeight="1" x14ac:dyDescent="0.35">
      <c r="A2" s="3882" t="s">
        <v>94</v>
      </c>
      <c r="B2" s="3882"/>
      <c r="C2" s="3882"/>
      <c r="D2" s="3882"/>
      <c r="E2" s="3882"/>
      <c r="F2" s="3882"/>
      <c r="G2" s="3882"/>
      <c r="H2" s="3882"/>
      <c r="I2" s="3882"/>
      <c r="J2" s="3882"/>
      <c r="K2" s="616"/>
      <c r="L2" s="616"/>
      <c r="M2" s="616"/>
      <c r="N2" s="616"/>
      <c r="O2" s="616"/>
      <c r="P2" s="616"/>
      <c r="Q2" s="616"/>
    </row>
    <row r="3" spans="1:17" x14ac:dyDescent="0.35">
      <c r="A3" s="4300" t="s">
        <v>95</v>
      </c>
      <c r="B3" s="4300"/>
      <c r="C3" s="4300"/>
      <c r="D3" s="4300"/>
      <c r="E3" s="4300"/>
      <c r="F3" s="4300"/>
      <c r="G3" s="4300"/>
      <c r="H3" s="4300"/>
      <c r="I3" s="4300"/>
      <c r="J3" s="4300"/>
      <c r="K3" s="26"/>
      <c r="L3" s="26"/>
      <c r="M3" s="26"/>
      <c r="N3" s="26"/>
      <c r="O3" s="26"/>
      <c r="P3" s="26"/>
    </row>
    <row r="4" spans="1:17" ht="25.5" customHeight="1" x14ac:dyDescent="0.35">
      <c r="A4" s="3882" t="s">
        <v>362</v>
      </c>
      <c r="B4" s="3882"/>
      <c r="C4" s="3882"/>
      <c r="D4" s="3882"/>
      <c r="E4" s="3882"/>
      <c r="F4" s="3882"/>
      <c r="G4" s="3882"/>
      <c r="H4" s="3882"/>
      <c r="I4" s="3882"/>
      <c r="J4" s="3882"/>
      <c r="K4" s="616"/>
      <c r="L4" s="616"/>
    </row>
    <row r="5" spans="1:17" ht="26.25" thickBot="1" x14ac:dyDescent="0.4">
      <c r="A5" s="277"/>
    </row>
    <row r="6" spans="1:17" ht="27" customHeight="1" thickBot="1" x14ac:dyDescent="0.4">
      <c r="A6" s="4355" t="s">
        <v>9</v>
      </c>
      <c r="B6" s="4358" t="s">
        <v>19</v>
      </c>
      <c r="C6" s="4359"/>
      <c r="D6" s="4360"/>
      <c r="E6" s="4358" t="s">
        <v>20</v>
      </c>
      <c r="F6" s="4359"/>
      <c r="G6" s="4360"/>
      <c r="H6" s="4361" t="s">
        <v>21</v>
      </c>
      <c r="I6" s="4329"/>
      <c r="J6" s="4362"/>
      <c r="K6" s="278"/>
      <c r="L6" s="278"/>
    </row>
    <row r="7" spans="1:17" ht="27" customHeight="1" thickBot="1" x14ac:dyDescent="0.4">
      <c r="A7" s="4356"/>
      <c r="B7" s="4366" t="s">
        <v>5</v>
      </c>
      <c r="C7" s="4367"/>
      <c r="D7" s="4368"/>
      <c r="E7" s="4366" t="s">
        <v>5</v>
      </c>
      <c r="F7" s="4367"/>
      <c r="G7" s="4368"/>
      <c r="H7" s="4363"/>
      <c r="I7" s="4364"/>
      <c r="J7" s="4365"/>
      <c r="K7" s="278"/>
      <c r="L7" s="278"/>
    </row>
    <row r="8" spans="1:17" ht="51" customHeight="1" thickBot="1" x14ac:dyDescent="0.4">
      <c r="A8" s="4357"/>
      <c r="B8" s="617" t="s">
        <v>26</v>
      </c>
      <c r="C8" s="618" t="s">
        <v>27</v>
      </c>
      <c r="D8" s="598" t="s">
        <v>4</v>
      </c>
      <c r="E8" s="617" t="s">
        <v>26</v>
      </c>
      <c r="F8" s="618" t="s">
        <v>27</v>
      </c>
      <c r="G8" s="598" t="s">
        <v>4</v>
      </c>
      <c r="H8" s="617" t="s">
        <v>26</v>
      </c>
      <c r="I8" s="618" t="s">
        <v>27</v>
      </c>
      <c r="J8" s="598" t="s">
        <v>4</v>
      </c>
      <c r="K8" s="278"/>
      <c r="L8" s="278"/>
    </row>
    <row r="9" spans="1:17" ht="26.25" x14ac:dyDescent="0.35">
      <c r="A9" s="555" t="s">
        <v>22</v>
      </c>
      <c r="B9" s="605"/>
      <c r="C9" s="606"/>
      <c r="D9" s="556"/>
      <c r="E9" s="605"/>
      <c r="F9" s="606"/>
      <c r="G9" s="607"/>
      <c r="H9" s="591"/>
      <c r="I9" s="592"/>
      <c r="J9" s="557"/>
      <c r="K9" s="278"/>
      <c r="L9" s="278"/>
    </row>
    <row r="10" spans="1:17" ht="27" thickBot="1" x14ac:dyDescent="0.4">
      <c r="A10" s="623" t="s">
        <v>102</v>
      </c>
      <c r="B10" s="620">
        <v>0</v>
      </c>
      <c r="C10" s="621">
        <v>0</v>
      </c>
      <c r="D10" s="624">
        <f>SUM(B10:C10)</f>
        <v>0</v>
      </c>
      <c r="E10" s="620">
        <v>5</v>
      </c>
      <c r="F10" s="621">
        <v>0</v>
      </c>
      <c r="G10" s="624">
        <f>SUM(E10:F10)</f>
        <v>5</v>
      </c>
      <c r="H10" s="634">
        <f>B10+E10</f>
        <v>5</v>
      </c>
      <c r="I10" s="635">
        <f>C10+F10</f>
        <v>0</v>
      </c>
      <c r="J10" s="636">
        <f>D10+G10</f>
        <v>5</v>
      </c>
      <c r="K10" s="278"/>
      <c r="L10" s="278"/>
    </row>
    <row r="11" spans="1:17" ht="27" thickBot="1" x14ac:dyDescent="0.4">
      <c r="A11" s="562" t="s">
        <v>12</v>
      </c>
      <c r="B11" s="625">
        <f t="shared" ref="B11:G11" si="0">SUM(B9:B10)</f>
        <v>0</v>
      </c>
      <c r="C11" s="625">
        <f t="shared" si="0"/>
        <v>0</v>
      </c>
      <c r="D11" s="625">
        <f t="shared" si="0"/>
        <v>0</v>
      </c>
      <c r="E11" s="625">
        <f t="shared" si="0"/>
        <v>5</v>
      </c>
      <c r="F11" s="625">
        <f t="shared" si="0"/>
        <v>0</v>
      </c>
      <c r="G11" s="625">
        <f t="shared" si="0"/>
        <v>5</v>
      </c>
      <c r="H11" s="625">
        <f>SUM(H10:H10)</f>
        <v>5</v>
      </c>
      <c r="I11" s="625">
        <f>SUM(I10:I10)</f>
        <v>0</v>
      </c>
      <c r="J11" s="599">
        <f>SUM(J10:J10)</f>
        <v>5</v>
      </c>
      <c r="K11" s="278"/>
      <c r="L11" s="278"/>
    </row>
    <row r="12" spans="1:17" ht="27" customHeight="1" thickBot="1" x14ac:dyDescent="0.4">
      <c r="A12" s="562" t="s">
        <v>23</v>
      </c>
      <c r="B12" s="566"/>
      <c r="C12" s="567"/>
      <c r="D12" s="426"/>
      <c r="E12" s="566"/>
      <c r="F12" s="567"/>
      <c r="G12" s="426"/>
      <c r="H12" s="569"/>
      <c r="I12" s="567"/>
      <c r="J12" s="568"/>
      <c r="K12" s="278"/>
      <c r="L12" s="278"/>
    </row>
    <row r="13" spans="1:17" ht="26.25" x14ac:dyDescent="0.35">
      <c r="A13" s="564" t="s">
        <v>11</v>
      </c>
      <c r="B13" s="566"/>
      <c r="C13" s="631"/>
      <c r="D13" s="573"/>
      <c r="E13" s="566"/>
      <c r="F13" s="631"/>
      <c r="G13" s="573"/>
      <c r="H13" s="569"/>
      <c r="I13" s="565"/>
      <c r="J13" s="637"/>
      <c r="K13" s="8"/>
      <c r="L13" s="8"/>
    </row>
    <row r="14" spans="1:17" ht="27" thickBot="1" x14ac:dyDescent="0.4">
      <c r="A14" s="638" t="s">
        <v>102</v>
      </c>
      <c r="B14" s="620">
        <v>0</v>
      </c>
      <c r="C14" s="621">
        <v>0</v>
      </c>
      <c r="D14" s="624">
        <f>SUM(B14:C14)</f>
        <v>0</v>
      </c>
      <c r="E14" s="626">
        <v>5</v>
      </c>
      <c r="F14" s="639">
        <v>0</v>
      </c>
      <c r="G14" s="622">
        <f>SUM(E14:F14)</f>
        <v>5</v>
      </c>
      <c r="H14" s="634">
        <f>B14+E14</f>
        <v>5</v>
      </c>
      <c r="I14" s="635">
        <f>C14+F14</f>
        <v>0</v>
      </c>
      <c r="J14" s="636">
        <f>D14+G14</f>
        <v>5</v>
      </c>
      <c r="K14" s="286"/>
      <c r="L14" s="286"/>
    </row>
    <row r="15" spans="1:17" ht="27" thickBot="1" x14ac:dyDescent="0.4">
      <c r="A15" s="619" t="s">
        <v>8</v>
      </c>
      <c r="B15" s="625">
        <f>SUM(B13:B14)</f>
        <v>0</v>
      </c>
      <c r="C15" s="625">
        <f>SUM(C13:C14)</f>
        <v>0</v>
      </c>
      <c r="D15" s="625">
        <f>SUM(D13:D14)</f>
        <v>0</v>
      </c>
      <c r="E15" s="640">
        <f t="shared" ref="E15:J15" si="1">SUM(E14:E14)</f>
        <v>5</v>
      </c>
      <c r="F15" s="640">
        <f t="shared" si="1"/>
        <v>0</v>
      </c>
      <c r="G15" s="600">
        <f t="shared" si="1"/>
        <v>5</v>
      </c>
      <c r="H15" s="640">
        <f t="shared" si="1"/>
        <v>5</v>
      </c>
      <c r="I15" s="640">
        <f t="shared" si="1"/>
        <v>0</v>
      </c>
      <c r="J15" s="600">
        <f t="shared" si="1"/>
        <v>5</v>
      </c>
      <c r="K15" s="11"/>
      <c r="L15" s="11"/>
    </row>
    <row r="16" spans="1:17" ht="27" thickBot="1" x14ac:dyDescent="0.4">
      <c r="A16" s="641" t="s">
        <v>25</v>
      </c>
      <c r="B16" s="632"/>
      <c r="C16" s="633"/>
      <c r="D16" s="642"/>
      <c r="E16" s="632"/>
      <c r="F16" s="633"/>
      <c r="G16" s="608"/>
      <c r="H16" s="570"/>
      <c r="I16" s="571"/>
      <c r="J16" s="572"/>
      <c r="K16" s="286"/>
      <c r="L16" s="286"/>
    </row>
    <row r="17" spans="1:16" ht="27" thickBot="1" x14ac:dyDescent="0.4">
      <c r="A17" s="623" t="s">
        <v>102</v>
      </c>
      <c r="B17" s="602">
        <v>0</v>
      </c>
      <c r="C17" s="603">
        <v>0</v>
      </c>
      <c r="D17" s="614">
        <f>SUM(B17:C17)</f>
        <v>0</v>
      </c>
      <c r="E17" s="609">
        <v>0</v>
      </c>
      <c r="F17" s="610">
        <v>0</v>
      </c>
      <c r="G17" s="614">
        <f>SUM(E17:F17)</f>
        <v>0</v>
      </c>
      <c r="H17" s="574">
        <f>B17+E17</f>
        <v>0</v>
      </c>
      <c r="I17" s="576">
        <f>C17+F17</f>
        <v>0</v>
      </c>
      <c r="J17" s="575">
        <f>D17+G17</f>
        <v>0</v>
      </c>
      <c r="K17" s="286"/>
      <c r="L17" s="286"/>
    </row>
    <row r="18" spans="1:16" ht="26.25" thickBot="1" x14ac:dyDescent="0.4">
      <c r="A18" s="619" t="s">
        <v>13</v>
      </c>
      <c r="B18" s="627">
        <f t="shared" ref="B18:J18" si="2">SUM(B17:B17)</f>
        <v>0</v>
      </c>
      <c r="C18" s="627">
        <f t="shared" si="2"/>
        <v>0</v>
      </c>
      <c r="D18" s="627">
        <f t="shared" si="2"/>
        <v>0</v>
      </c>
      <c r="E18" s="627">
        <f t="shared" si="2"/>
        <v>0</v>
      </c>
      <c r="F18" s="627">
        <f t="shared" si="2"/>
        <v>0</v>
      </c>
      <c r="G18" s="627">
        <f t="shared" si="2"/>
        <v>0</v>
      </c>
      <c r="H18" s="627">
        <f t="shared" si="2"/>
        <v>0</v>
      </c>
      <c r="I18" s="627">
        <f t="shared" si="2"/>
        <v>0</v>
      </c>
      <c r="J18" s="600">
        <f t="shared" si="2"/>
        <v>0</v>
      </c>
      <c r="K18" s="286"/>
      <c r="L18" s="286"/>
    </row>
    <row r="19" spans="1:16" ht="26.25" thickBot="1" x14ac:dyDescent="0.4">
      <c r="A19" s="628" t="s">
        <v>10</v>
      </c>
      <c r="B19" s="625">
        <f t="shared" ref="B19:J19" si="3">B15</f>
        <v>0</v>
      </c>
      <c r="C19" s="625">
        <f t="shared" si="3"/>
        <v>0</v>
      </c>
      <c r="D19" s="625">
        <f t="shared" si="3"/>
        <v>0</v>
      </c>
      <c r="E19" s="625">
        <f t="shared" si="3"/>
        <v>5</v>
      </c>
      <c r="F19" s="625">
        <f t="shared" si="3"/>
        <v>0</v>
      </c>
      <c r="G19" s="643">
        <f t="shared" si="3"/>
        <v>5</v>
      </c>
      <c r="H19" s="643">
        <f t="shared" si="3"/>
        <v>5</v>
      </c>
      <c r="I19" s="643">
        <f t="shared" si="3"/>
        <v>0</v>
      </c>
      <c r="J19" s="599">
        <f t="shared" si="3"/>
        <v>5</v>
      </c>
      <c r="K19" s="13"/>
      <c r="L19" s="13"/>
    </row>
    <row r="20" spans="1:16" ht="26.25" thickBot="1" x14ac:dyDescent="0.4">
      <c r="A20" s="628" t="s">
        <v>14</v>
      </c>
      <c r="B20" s="625">
        <f t="shared" ref="B20:J20" si="4">B18</f>
        <v>0</v>
      </c>
      <c r="C20" s="625">
        <f t="shared" si="4"/>
        <v>0</v>
      </c>
      <c r="D20" s="625">
        <f t="shared" si="4"/>
        <v>0</v>
      </c>
      <c r="E20" s="625">
        <f t="shared" si="4"/>
        <v>0</v>
      </c>
      <c r="F20" s="625">
        <f t="shared" si="4"/>
        <v>0</v>
      </c>
      <c r="G20" s="643">
        <f t="shared" si="4"/>
        <v>0</v>
      </c>
      <c r="H20" s="643">
        <f t="shared" si="4"/>
        <v>0</v>
      </c>
      <c r="I20" s="643">
        <f t="shared" si="4"/>
        <v>0</v>
      </c>
      <c r="J20" s="599">
        <f t="shared" si="4"/>
        <v>0</v>
      </c>
      <c r="K20" s="287"/>
      <c r="L20" s="287"/>
    </row>
    <row r="21" spans="1:16" ht="26.25" thickBot="1" x14ac:dyDescent="0.4">
      <c r="A21" s="629" t="s">
        <v>15</v>
      </c>
      <c r="B21" s="630">
        <f t="shared" ref="B21:J21" si="5">SUM(B19:B20)</f>
        <v>0</v>
      </c>
      <c r="C21" s="630">
        <f t="shared" si="5"/>
        <v>0</v>
      </c>
      <c r="D21" s="630">
        <f t="shared" si="5"/>
        <v>0</v>
      </c>
      <c r="E21" s="630">
        <f t="shared" si="5"/>
        <v>5</v>
      </c>
      <c r="F21" s="630">
        <f t="shared" si="5"/>
        <v>0</v>
      </c>
      <c r="G21" s="644">
        <f t="shared" si="5"/>
        <v>5</v>
      </c>
      <c r="H21" s="644">
        <f t="shared" si="5"/>
        <v>5</v>
      </c>
      <c r="I21" s="644">
        <f t="shared" si="5"/>
        <v>0</v>
      </c>
      <c r="J21" s="601">
        <f t="shared" si="5"/>
        <v>5</v>
      </c>
      <c r="K21" s="287"/>
      <c r="L21" s="287"/>
    </row>
    <row r="22" spans="1:16" x14ac:dyDescent="0.35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6" ht="25.5" hidden="1" customHeight="1" x14ac:dyDescent="0.35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88"/>
    </row>
    <row r="24" spans="1:16" x14ac:dyDescent="0.35">
      <c r="A24" s="3878"/>
      <c r="B24" s="3878"/>
      <c r="C24" s="3878"/>
      <c r="D24" s="3878"/>
      <c r="E24" s="3878"/>
      <c r="F24" s="3878"/>
      <c r="G24" s="3878"/>
      <c r="H24" s="3878"/>
      <c r="I24" s="3878"/>
      <c r="J24" s="3878"/>
      <c r="K24" s="3878"/>
      <c r="L24" s="3878"/>
      <c r="M24" s="3878"/>
      <c r="N24" s="3878"/>
      <c r="O24" s="3878"/>
      <c r="P24" s="3878"/>
    </row>
    <row r="25" spans="1:16" x14ac:dyDescent="0.35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9"/>
  <sheetViews>
    <sheetView zoomScale="50" zoomScaleNormal="50" workbookViewId="0">
      <selection activeCell="R26" sqref="R26"/>
    </sheetView>
  </sheetViews>
  <sheetFormatPr defaultColWidth="9.140625" defaultRowHeight="15" customHeight="1" x14ac:dyDescent="0.35"/>
  <cols>
    <col min="1" max="1" width="88.85546875" style="656" customWidth="1"/>
    <col min="2" max="2" width="12.7109375" style="656" customWidth="1"/>
    <col min="3" max="3" width="12.85546875" style="656" customWidth="1"/>
    <col min="4" max="4" width="12.28515625" style="656" customWidth="1"/>
    <col min="5" max="5" width="10.28515625" style="656" customWidth="1"/>
    <col min="6" max="6" width="12.85546875" style="656" customWidth="1"/>
    <col min="7" max="7" width="11" style="656" customWidth="1"/>
    <col min="8" max="8" width="11.7109375" style="656" customWidth="1"/>
    <col min="9" max="9" width="13" style="656" customWidth="1"/>
    <col min="10" max="10" width="12.28515625" style="656" customWidth="1"/>
    <col min="11" max="11" width="12.42578125" style="656" customWidth="1"/>
    <col min="12" max="12" width="13.28515625" style="656" customWidth="1"/>
    <col min="13" max="13" width="12" style="656" customWidth="1"/>
    <col min="14" max="14" width="12.42578125" style="656" customWidth="1"/>
    <col min="15" max="15" width="12.85546875" style="656" customWidth="1"/>
    <col min="16" max="16" width="10.85546875" style="656" customWidth="1"/>
    <col min="17" max="18" width="10.7109375" style="656" customWidth="1"/>
    <col min="19" max="19" width="9.140625" style="656" customWidth="1"/>
    <col min="20" max="20" width="12.85546875" style="656" customWidth="1"/>
    <col min="21" max="21" width="23.42578125" style="656" customWidth="1"/>
    <col min="22" max="23" width="9.140625" style="656" customWidth="1"/>
    <col min="24" max="24" width="10.42578125" style="656" bestFit="1" customWidth="1"/>
    <col min="25" max="25" width="11.28515625" style="656" customWidth="1"/>
    <col min="26" max="16384" width="9.140625" style="656"/>
  </cols>
  <sheetData>
    <row r="1" spans="1:20" ht="39.75" customHeight="1" x14ac:dyDescent="0.35">
      <c r="A1" s="4370" t="s">
        <v>107</v>
      </c>
      <c r="B1" s="4370"/>
      <c r="C1" s="4370"/>
      <c r="D1" s="4370"/>
      <c r="E1" s="4370"/>
      <c r="F1" s="4370"/>
      <c r="G1" s="4370"/>
      <c r="H1" s="4370"/>
      <c r="I1" s="4370"/>
      <c r="J1" s="4370"/>
      <c r="K1" s="4370"/>
      <c r="L1" s="4370"/>
      <c r="M1" s="4370"/>
      <c r="N1" s="4370"/>
      <c r="O1" s="4370"/>
      <c r="P1" s="4370"/>
      <c r="Q1" s="1077"/>
      <c r="R1" s="1077"/>
      <c r="S1" s="1077"/>
      <c r="T1" s="1077"/>
    </row>
    <row r="2" spans="1:20" ht="28.5" customHeight="1" x14ac:dyDescent="0.35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</row>
    <row r="3" spans="1:20" ht="37.5" customHeight="1" x14ac:dyDescent="0.35">
      <c r="A3" s="4370" t="s">
        <v>364</v>
      </c>
      <c r="B3" s="4370"/>
      <c r="C3" s="4370"/>
      <c r="D3" s="4370"/>
      <c r="E3" s="4370"/>
      <c r="F3" s="4370"/>
      <c r="G3" s="4370"/>
      <c r="H3" s="4370"/>
      <c r="I3" s="4370"/>
      <c r="J3" s="4370"/>
      <c r="K3" s="4370"/>
      <c r="L3" s="4370"/>
      <c r="M3" s="4370"/>
      <c r="N3" s="4370"/>
      <c r="O3" s="4370"/>
      <c r="P3" s="4370"/>
      <c r="Q3" s="1794"/>
      <c r="R3" s="1794"/>
    </row>
    <row r="4" spans="1:20" ht="33" customHeight="1" thickBot="1" x14ac:dyDescent="0.4">
      <c r="A4" s="1080"/>
    </row>
    <row r="5" spans="1:20" ht="33" customHeight="1" x14ac:dyDescent="0.35">
      <c r="A5" s="4048" t="s">
        <v>9</v>
      </c>
      <c r="B5" s="4372" t="s">
        <v>0</v>
      </c>
      <c r="C5" s="4373"/>
      <c r="D5" s="4374"/>
      <c r="E5" s="4372" t="s">
        <v>1</v>
      </c>
      <c r="F5" s="4373"/>
      <c r="G5" s="4374"/>
      <c r="H5" s="4372" t="s">
        <v>2</v>
      </c>
      <c r="I5" s="4373"/>
      <c r="J5" s="4374"/>
      <c r="K5" s="4372" t="s">
        <v>3</v>
      </c>
      <c r="L5" s="4373"/>
      <c r="M5" s="4374"/>
      <c r="N5" s="4377" t="s">
        <v>6</v>
      </c>
      <c r="O5" s="4378"/>
      <c r="P5" s="4379"/>
      <c r="Q5" s="1081"/>
      <c r="R5" s="1081"/>
    </row>
    <row r="6" spans="1:20" ht="33" customHeight="1" thickBot="1" x14ac:dyDescent="0.4">
      <c r="A6" s="3939"/>
      <c r="B6" s="4053"/>
      <c r="C6" s="4375"/>
      <c r="D6" s="4376"/>
      <c r="E6" s="4307"/>
      <c r="F6" s="3897"/>
      <c r="G6" s="3898"/>
      <c r="H6" s="4307"/>
      <c r="I6" s="3897"/>
      <c r="J6" s="3898"/>
      <c r="K6" s="4053"/>
      <c r="L6" s="4375"/>
      <c r="M6" s="4376"/>
      <c r="N6" s="4059"/>
      <c r="O6" s="3869"/>
      <c r="P6" s="3870"/>
      <c r="Q6" s="1081"/>
      <c r="R6" s="1081"/>
    </row>
    <row r="7" spans="1:20" ht="99.75" customHeight="1" thickBot="1" x14ac:dyDescent="0.4">
      <c r="A7" s="4371"/>
      <c r="B7" s="3232" t="s">
        <v>26</v>
      </c>
      <c r="C7" s="3233" t="s">
        <v>27</v>
      </c>
      <c r="D7" s="3234" t="s">
        <v>4</v>
      </c>
      <c r="E7" s="3232" t="s">
        <v>26</v>
      </c>
      <c r="F7" s="3233" t="s">
        <v>27</v>
      </c>
      <c r="G7" s="3234" t="s">
        <v>4</v>
      </c>
      <c r="H7" s="3232" t="s">
        <v>26</v>
      </c>
      <c r="I7" s="3233" t="s">
        <v>27</v>
      </c>
      <c r="J7" s="3234" t="s">
        <v>4</v>
      </c>
      <c r="K7" s="3232" t="s">
        <v>26</v>
      </c>
      <c r="L7" s="3233" t="s">
        <v>27</v>
      </c>
      <c r="M7" s="3234" t="s">
        <v>4</v>
      </c>
      <c r="N7" s="3232" t="s">
        <v>26</v>
      </c>
      <c r="O7" s="3233" t="s">
        <v>27</v>
      </c>
      <c r="P7" s="3235" t="s">
        <v>4</v>
      </c>
      <c r="Q7" s="1081"/>
      <c r="R7" s="1081"/>
    </row>
    <row r="8" spans="1:20" ht="45" customHeight="1" thickBot="1" x14ac:dyDescent="0.4">
      <c r="A8" s="3236" t="s">
        <v>22</v>
      </c>
      <c r="B8" s="3237"/>
      <c r="C8" s="3237"/>
      <c r="D8" s="3237"/>
      <c r="E8" s="3237"/>
      <c r="F8" s="3237"/>
      <c r="G8" s="3238"/>
      <c r="H8" s="3239"/>
      <c r="I8" s="3237"/>
      <c r="J8" s="3237"/>
      <c r="K8" s="3237"/>
      <c r="L8" s="3237"/>
      <c r="M8" s="3238"/>
      <c r="N8" s="3237"/>
      <c r="O8" s="3237"/>
      <c r="P8" s="3238"/>
      <c r="Q8" s="1081"/>
      <c r="R8" s="1081"/>
    </row>
    <row r="9" spans="1:20" ht="28.5" customHeight="1" x14ac:dyDescent="0.35">
      <c r="A9" s="3240" t="s">
        <v>22</v>
      </c>
      <c r="B9" s="1091"/>
      <c r="C9" s="1092"/>
      <c r="D9" s="1093"/>
      <c r="E9" s="1091"/>
      <c r="F9" s="1092"/>
      <c r="G9" s="1093"/>
      <c r="H9" s="1091"/>
      <c r="I9" s="1092"/>
      <c r="J9" s="1093"/>
      <c r="K9" s="1094"/>
      <c r="L9" s="1092"/>
      <c r="M9" s="1095"/>
      <c r="N9" s="1096"/>
      <c r="O9" s="3241"/>
      <c r="P9" s="1097"/>
      <c r="Q9" s="1081"/>
      <c r="R9" s="1081"/>
    </row>
    <row r="10" spans="1:20" ht="28.5" customHeight="1" x14ac:dyDescent="0.35">
      <c r="A10" s="3242" t="s">
        <v>108</v>
      </c>
      <c r="B10" s="3243">
        <f t="shared" ref="B10:M15" si="0">B19+B27</f>
        <v>15</v>
      </c>
      <c r="C10" s="3244">
        <f t="shared" si="0"/>
        <v>0</v>
      </c>
      <c r="D10" s="3245">
        <f t="shared" si="0"/>
        <v>15</v>
      </c>
      <c r="E10" s="3243">
        <f t="shared" si="0"/>
        <v>31</v>
      </c>
      <c r="F10" s="3244">
        <f t="shared" si="0"/>
        <v>0</v>
      </c>
      <c r="G10" s="3245">
        <f t="shared" si="0"/>
        <v>31</v>
      </c>
      <c r="H10" s="3243">
        <f>H19+H27</f>
        <v>16</v>
      </c>
      <c r="I10" s="3244">
        <f t="shared" ref="I10:J10" si="1">I19+I27</f>
        <v>0</v>
      </c>
      <c r="J10" s="3245">
        <f t="shared" si="1"/>
        <v>16</v>
      </c>
      <c r="K10" s="3243">
        <f>K19+K27</f>
        <v>13</v>
      </c>
      <c r="L10" s="3244">
        <f t="shared" ref="L10:M10" si="2">L19+L27</f>
        <v>1</v>
      </c>
      <c r="M10" s="3245">
        <f t="shared" si="2"/>
        <v>14</v>
      </c>
      <c r="N10" s="3246">
        <f t="shared" ref="N10:O15" si="3">B10+E10+H10+K10</f>
        <v>75</v>
      </c>
      <c r="O10" s="3247">
        <f t="shared" si="3"/>
        <v>1</v>
      </c>
      <c r="P10" s="3248">
        <f t="shared" ref="P10:P15" si="4">SUM(N10:O10)</f>
        <v>76</v>
      </c>
      <c r="Q10" s="1081"/>
      <c r="R10" s="1081"/>
    </row>
    <row r="11" spans="1:20" ht="30.75" customHeight="1" x14ac:dyDescent="0.35">
      <c r="A11" s="3242" t="s">
        <v>109</v>
      </c>
      <c r="B11" s="3243">
        <f t="shared" si="0"/>
        <v>18</v>
      </c>
      <c r="C11" s="3244">
        <f t="shared" si="0"/>
        <v>0</v>
      </c>
      <c r="D11" s="3245">
        <f t="shared" si="0"/>
        <v>18</v>
      </c>
      <c r="E11" s="3243">
        <f t="shared" si="0"/>
        <v>20</v>
      </c>
      <c r="F11" s="3244">
        <f t="shared" si="0"/>
        <v>0</v>
      </c>
      <c r="G11" s="3245">
        <f t="shared" si="0"/>
        <v>20</v>
      </c>
      <c r="H11" s="3243">
        <f t="shared" si="0"/>
        <v>14</v>
      </c>
      <c r="I11" s="3244">
        <f t="shared" si="0"/>
        <v>0</v>
      </c>
      <c r="J11" s="3245">
        <f t="shared" si="0"/>
        <v>14</v>
      </c>
      <c r="K11" s="3243">
        <f t="shared" si="0"/>
        <v>10</v>
      </c>
      <c r="L11" s="3244">
        <f t="shared" si="0"/>
        <v>0</v>
      </c>
      <c r="M11" s="3245">
        <f t="shared" si="0"/>
        <v>10</v>
      </c>
      <c r="N11" s="3246">
        <f t="shared" si="3"/>
        <v>62</v>
      </c>
      <c r="O11" s="3247">
        <f t="shared" si="3"/>
        <v>0</v>
      </c>
      <c r="P11" s="3248">
        <f t="shared" si="4"/>
        <v>62</v>
      </c>
      <c r="Q11" s="1081"/>
      <c r="R11" s="1081"/>
    </row>
    <row r="12" spans="1:20" ht="30.75" customHeight="1" x14ac:dyDescent="0.35">
      <c r="A12" s="3242" t="s">
        <v>110</v>
      </c>
      <c r="B12" s="3243">
        <f t="shared" si="0"/>
        <v>36</v>
      </c>
      <c r="C12" s="3244">
        <f t="shared" si="0"/>
        <v>1</v>
      </c>
      <c r="D12" s="3245">
        <f t="shared" si="0"/>
        <v>37</v>
      </c>
      <c r="E12" s="3243">
        <f t="shared" si="0"/>
        <v>39</v>
      </c>
      <c r="F12" s="3244">
        <f t="shared" si="0"/>
        <v>1</v>
      </c>
      <c r="G12" s="3245">
        <f t="shared" si="0"/>
        <v>40</v>
      </c>
      <c r="H12" s="3243">
        <f t="shared" si="0"/>
        <v>30</v>
      </c>
      <c r="I12" s="3244">
        <f t="shared" si="0"/>
        <v>0</v>
      </c>
      <c r="J12" s="3245">
        <f t="shared" si="0"/>
        <v>30</v>
      </c>
      <c r="K12" s="3243">
        <f t="shared" si="0"/>
        <v>20</v>
      </c>
      <c r="L12" s="3244">
        <f t="shared" si="0"/>
        <v>0</v>
      </c>
      <c r="M12" s="3245">
        <f t="shared" si="0"/>
        <v>20</v>
      </c>
      <c r="N12" s="3246">
        <f t="shared" si="3"/>
        <v>125</v>
      </c>
      <c r="O12" s="3247">
        <f t="shared" si="3"/>
        <v>2</v>
      </c>
      <c r="P12" s="3248">
        <f t="shared" si="4"/>
        <v>127</v>
      </c>
      <c r="Q12" s="1081"/>
      <c r="R12" s="1081"/>
    </row>
    <row r="13" spans="1:20" ht="30.75" customHeight="1" x14ac:dyDescent="0.35">
      <c r="A13" s="3242" t="s">
        <v>111</v>
      </c>
      <c r="B13" s="3243">
        <f t="shared" si="0"/>
        <v>30</v>
      </c>
      <c r="C13" s="3244">
        <f t="shared" si="0"/>
        <v>13</v>
      </c>
      <c r="D13" s="3245">
        <f t="shared" si="0"/>
        <v>43</v>
      </c>
      <c r="E13" s="3243">
        <f t="shared" si="0"/>
        <v>45</v>
      </c>
      <c r="F13" s="3244">
        <f t="shared" si="0"/>
        <v>7</v>
      </c>
      <c r="G13" s="3245">
        <f t="shared" si="0"/>
        <v>52</v>
      </c>
      <c r="H13" s="3243">
        <f t="shared" si="0"/>
        <v>36</v>
      </c>
      <c r="I13" s="3244">
        <f t="shared" si="0"/>
        <v>0</v>
      </c>
      <c r="J13" s="3245">
        <f t="shared" si="0"/>
        <v>36</v>
      </c>
      <c r="K13" s="3243">
        <f t="shared" si="0"/>
        <v>19</v>
      </c>
      <c r="L13" s="3244">
        <f t="shared" si="0"/>
        <v>0</v>
      </c>
      <c r="M13" s="3245">
        <f t="shared" si="0"/>
        <v>19</v>
      </c>
      <c r="N13" s="3246">
        <f t="shared" si="3"/>
        <v>130</v>
      </c>
      <c r="O13" s="3247">
        <f t="shared" si="3"/>
        <v>20</v>
      </c>
      <c r="P13" s="3248">
        <f t="shared" si="4"/>
        <v>150</v>
      </c>
      <c r="Q13" s="1081"/>
      <c r="R13" s="1081"/>
    </row>
    <row r="14" spans="1:20" ht="30.75" customHeight="1" x14ac:dyDescent="0.35">
      <c r="A14" s="3242" t="s">
        <v>33</v>
      </c>
      <c r="B14" s="3243">
        <f t="shared" si="0"/>
        <v>23</v>
      </c>
      <c r="C14" s="3244">
        <f t="shared" si="0"/>
        <v>0</v>
      </c>
      <c r="D14" s="3245">
        <f t="shared" si="0"/>
        <v>23</v>
      </c>
      <c r="E14" s="3243">
        <f t="shared" si="0"/>
        <v>26</v>
      </c>
      <c r="F14" s="3244">
        <f t="shared" si="0"/>
        <v>1</v>
      </c>
      <c r="G14" s="3245">
        <f t="shared" si="0"/>
        <v>27</v>
      </c>
      <c r="H14" s="3243">
        <f t="shared" si="0"/>
        <v>24</v>
      </c>
      <c r="I14" s="3244">
        <f t="shared" si="0"/>
        <v>2</v>
      </c>
      <c r="J14" s="3245">
        <f t="shared" si="0"/>
        <v>26</v>
      </c>
      <c r="K14" s="3243">
        <f t="shared" si="0"/>
        <v>17</v>
      </c>
      <c r="L14" s="3244">
        <f t="shared" si="0"/>
        <v>0</v>
      </c>
      <c r="M14" s="3245">
        <f t="shared" si="0"/>
        <v>17</v>
      </c>
      <c r="N14" s="3246">
        <f t="shared" si="3"/>
        <v>90</v>
      </c>
      <c r="O14" s="3247">
        <f t="shared" si="3"/>
        <v>3</v>
      </c>
      <c r="P14" s="3248">
        <f t="shared" si="4"/>
        <v>93</v>
      </c>
      <c r="Q14" s="1081"/>
      <c r="R14" s="1081"/>
    </row>
    <row r="15" spans="1:20" ht="27.75" customHeight="1" thickBot="1" x14ac:dyDescent="0.4">
      <c r="A15" s="3242" t="s">
        <v>112</v>
      </c>
      <c r="B15" s="3249">
        <f t="shared" si="0"/>
        <v>11</v>
      </c>
      <c r="C15" s="3250">
        <f t="shared" si="0"/>
        <v>0</v>
      </c>
      <c r="D15" s="3250">
        <f t="shared" si="0"/>
        <v>11</v>
      </c>
      <c r="E15" s="3249">
        <f t="shared" si="0"/>
        <v>14</v>
      </c>
      <c r="F15" s="3250">
        <f t="shared" si="0"/>
        <v>0</v>
      </c>
      <c r="G15" s="1101">
        <f t="shared" si="0"/>
        <v>14</v>
      </c>
      <c r="H15" s="3249">
        <f t="shared" si="0"/>
        <v>14</v>
      </c>
      <c r="I15" s="3250">
        <f t="shared" si="0"/>
        <v>0</v>
      </c>
      <c r="J15" s="1101">
        <f t="shared" si="0"/>
        <v>14</v>
      </c>
      <c r="K15" s="3249">
        <f t="shared" si="0"/>
        <v>9</v>
      </c>
      <c r="L15" s="3250">
        <f t="shared" si="0"/>
        <v>0</v>
      </c>
      <c r="M15" s="1101">
        <f t="shared" si="0"/>
        <v>9</v>
      </c>
      <c r="N15" s="3251">
        <f t="shared" si="3"/>
        <v>48</v>
      </c>
      <c r="O15" s="3247">
        <f t="shared" si="3"/>
        <v>0</v>
      </c>
      <c r="P15" s="3252">
        <f t="shared" si="4"/>
        <v>48</v>
      </c>
      <c r="Q15" s="1081"/>
      <c r="R15" s="1081"/>
    </row>
    <row r="16" spans="1:20" ht="45" customHeight="1" thickBot="1" x14ac:dyDescent="0.4">
      <c r="A16" s="3253" t="s">
        <v>12</v>
      </c>
      <c r="B16" s="3254">
        <f t="shared" ref="B16:P16" si="5">SUM(B10:B15)</f>
        <v>133</v>
      </c>
      <c r="C16" s="3254">
        <f t="shared" si="5"/>
        <v>14</v>
      </c>
      <c r="D16" s="3254">
        <f t="shared" si="5"/>
        <v>147</v>
      </c>
      <c r="E16" s="3254">
        <f t="shared" si="5"/>
        <v>175</v>
      </c>
      <c r="F16" s="3254">
        <f t="shared" si="5"/>
        <v>9</v>
      </c>
      <c r="G16" s="3254">
        <f t="shared" si="5"/>
        <v>184</v>
      </c>
      <c r="H16" s="3254">
        <f t="shared" si="5"/>
        <v>134</v>
      </c>
      <c r="I16" s="3254">
        <f t="shared" si="5"/>
        <v>2</v>
      </c>
      <c r="J16" s="3254">
        <f t="shared" si="5"/>
        <v>136</v>
      </c>
      <c r="K16" s="3254">
        <f t="shared" si="5"/>
        <v>88</v>
      </c>
      <c r="L16" s="3254">
        <f t="shared" si="5"/>
        <v>1</v>
      </c>
      <c r="M16" s="3254">
        <f t="shared" si="5"/>
        <v>89</v>
      </c>
      <c r="N16" s="3254">
        <f t="shared" si="5"/>
        <v>530</v>
      </c>
      <c r="O16" s="3255">
        <f>C16+F16+I16+L16</f>
        <v>26</v>
      </c>
      <c r="P16" s="3256">
        <f t="shared" si="5"/>
        <v>556</v>
      </c>
      <c r="Q16" s="1081"/>
      <c r="R16" s="1081"/>
      <c r="S16" s="1081"/>
    </row>
    <row r="17" spans="1:18" ht="31.5" customHeight="1" thickBot="1" x14ac:dyDescent="0.4">
      <c r="A17" s="3253" t="s">
        <v>23</v>
      </c>
      <c r="B17" s="1106"/>
      <c r="C17" s="563"/>
      <c r="D17" s="884"/>
      <c r="E17" s="563"/>
      <c r="F17" s="563"/>
      <c r="G17" s="884"/>
      <c r="H17" s="563"/>
      <c r="I17" s="563"/>
      <c r="J17" s="1107"/>
      <c r="K17" s="1106"/>
      <c r="L17" s="563"/>
      <c r="M17" s="884"/>
      <c r="N17" s="1361"/>
      <c r="O17" s="885"/>
      <c r="P17" s="886"/>
      <c r="Q17" s="1108"/>
      <c r="R17" s="1108"/>
    </row>
    <row r="18" spans="1:18" ht="24.95" customHeight="1" x14ac:dyDescent="0.35">
      <c r="A18" s="3257" t="s">
        <v>11</v>
      </c>
      <c r="B18" s="3258"/>
      <c r="C18" s="3259"/>
      <c r="D18" s="3260"/>
      <c r="E18" s="3261"/>
      <c r="F18" s="3259"/>
      <c r="G18" s="3260"/>
      <c r="H18" s="3261"/>
      <c r="I18" s="3259" t="s">
        <v>7</v>
      </c>
      <c r="J18" s="3262"/>
      <c r="K18" s="3258"/>
      <c r="L18" s="3259"/>
      <c r="M18" s="3260"/>
      <c r="N18" s="3263"/>
      <c r="O18" s="3264"/>
      <c r="P18" s="3265"/>
      <c r="Q18" s="1114"/>
      <c r="R18" s="1114"/>
    </row>
    <row r="19" spans="1:18" ht="28.5" customHeight="1" x14ac:dyDescent="0.35">
      <c r="A19" s="3242" t="s">
        <v>108</v>
      </c>
      <c r="B19" s="3266">
        <v>15</v>
      </c>
      <c r="C19" s="3267">
        <v>0</v>
      </c>
      <c r="D19" s="3268">
        <f>C19+B19</f>
        <v>15</v>
      </c>
      <c r="E19" s="3266">
        <v>31</v>
      </c>
      <c r="F19" s="3267">
        <v>0</v>
      </c>
      <c r="G19" s="3268">
        <f t="shared" ref="G19:G24" si="6">F19+E19</f>
        <v>31</v>
      </c>
      <c r="H19" s="3266">
        <v>16</v>
      </c>
      <c r="I19" s="3267">
        <v>0</v>
      </c>
      <c r="J19" s="3268">
        <f t="shared" ref="J19:J24" si="7">I19+H19</f>
        <v>16</v>
      </c>
      <c r="K19" s="3266">
        <v>13</v>
      </c>
      <c r="L19" s="3267">
        <v>1</v>
      </c>
      <c r="M19" s="3268">
        <f t="shared" ref="M19:M24" si="8">L19+K19</f>
        <v>14</v>
      </c>
      <c r="N19" s="3246">
        <f>B19+E19+H19+K19</f>
        <v>75</v>
      </c>
      <c r="O19" s="3247">
        <f t="shared" ref="O19:O36" si="9">C19+F19+I19+L19</f>
        <v>1</v>
      </c>
      <c r="P19" s="3248">
        <f t="shared" ref="P19:P24" si="10">SUM(N19:O19)</f>
        <v>76</v>
      </c>
      <c r="Q19" s="1081"/>
      <c r="R19" s="1081"/>
    </row>
    <row r="20" spans="1:18" ht="30.75" customHeight="1" x14ac:dyDescent="0.35">
      <c r="A20" s="3242" t="s">
        <v>109</v>
      </c>
      <c r="B20" s="3266">
        <v>17</v>
      </c>
      <c r="C20" s="3267">
        <v>0</v>
      </c>
      <c r="D20" s="3268">
        <f t="shared" ref="D20:D24" si="11">C20+B20</f>
        <v>17</v>
      </c>
      <c r="E20" s="3266">
        <v>18</v>
      </c>
      <c r="F20" s="3267">
        <v>0</v>
      </c>
      <c r="G20" s="3268">
        <f t="shared" si="6"/>
        <v>18</v>
      </c>
      <c r="H20" s="3266">
        <v>12</v>
      </c>
      <c r="I20" s="3267">
        <v>0</v>
      </c>
      <c r="J20" s="3268">
        <f t="shared" si="7"/>
        <v>12</v>
      </c>
      <c r="K20" s="3266">
        <v>10</v>
      </c>
      <c r="L20" s="3267">
        <v>0</v>
      </c>
      <c r="M20" s="3268">
        <f t="shared" si="8"/>
        <v>10</v>
      </c>
      <c r="N20" s="3246">
        <f t="shared" ref="N20:N24" si="12">B20+E20+H20+K20</f>
        <v>57</v>
      </c>
      <c r="O20" s="3247">
        <f t="shared" si="9"/>
        <v>0</v>
      </c>
      <c r="P20" s="3248">
        <f t="shared" si="10"/>
        <v>57</v>
      </c>
      <c r="Q20" s="1081"/>
      <c r="R20" s="1081"/>
    </row>
    <row r="21" spans="1:18" ht="30.75" customHeight="1" x14ac:dyDescent="0.35">
      <c r="A21" s="3242" t="s">
        <v>110</v>
      </c>
      <c r="B21" s="3266">
        <v>36</v>
      </c>
      <c r="C21" s="3267">
        <v>1</v>
      </c>
      <c r="D21" s="3268">
        <f t="shared" si="11"/>
        <v>37</v>
      </c>
      <c r="E21" s="3266">
        <v>38</v>
      </c>
      <c r="F21" s="3267">
        <v>1</v>
      </c>
      <c r="G21" s="3268">
        <f t="shared" si="6"/>
        <v>39</v>
      </c>
      <c r="H21" s="3266">
        <v>29</v>
      </c>
      <c r="I21" s="3267">
        <v>0</v>
      </c>
      <c r="J21" s="3268">
        <f t="shared" si="7"/>
        <v>29</v>
      </c>
      <c r="K21" s="3266">
        <v>20</v>
      </c>
      <c r="L21" s="3267">
        <v>0</v>
      </c>
      <c r="M21" s="3268">
        <f t="shared" si="8"/>
        <v>20</v>
      </c>
      <c r="N21" s="3246">
        <f t="shared" si="12"/>
        <v>123</v>
      </c>
      <c r="O21" s="3247">
        <f t="shared" si="9"/>
        <v>2</v>
      </c>
      <c r="P21" s="3248">
        <f t="shared" si="10"/>
        <v>125</v>
      </c>
      <c r="Q21" s="1081"/>
      <c r="R21" s="1081"/>
    </row>
    <row r="22" spans="1:18" ht="30.75" customHeight="1" x14ac:dyDescent="0.35">
      <c r="A22" s="3242" t="s">
        <v>111</v>
      </c>
      <c r="B22" s="3266">
        <v>28</v>
      </c>
      <c r="C22" s="3267">
        <v>12</v>
      </c>
      <c r="D22" s="3268">
        <f t="shared" si="11"/>
        <v>40</v>
      </c>
      <c r="E22" s="3266">
        <v>44</v>
      </c>
      <c r="F22" s="3267">
        <v>7</v>
      </c>
      <c r="G22" s="3268">
        <f t="shared" si="6"/>
        <v>51</v>
      </c>
      <c r="H22" s="3266">
        <v>35</v>
      </c>
      <c r="I22" s="3267">
        <v>0</v>
      </c>
      <c r="J22" s="3268">
        <f t="shared" si="7"/>
        <v>35</v>
      </c>
      <c r="K22" s="3266">
        <v>17</v>
      </c>
      <c r="L22" s="3267">
        <v>0</v>
      </c>
      <c r="M22" s="3268">
        <f t="shared" si="8"/>
        <v>17</v>
      </c>
      <c r="N22" s="3246">
        <f t="shared" si="12"/>
        <v>124</v>
      </c>
      <c r="O22" s="3247">
        <f t="shared" si="9"/>
        <v>19</v>
      </c>
      <c r="P22" s="3248">
        <f t="shared" si="10"/>
        <v>143</v>
      </c>
      <c r="Q22" s="1081"/>
      <c r="R22" s="1081"/>
    </row>
    <row r="23" spans="1:18" ht="30.75" customHeight="1" x14ac:dyDescent="0.35">
      <c r="A23" s="3242" t="s">
        <v>33</v>
      </c>
      <c r="B23" s="3266">
        <v>22</v>
      </c>
      <c r="C23" s="3267">
        <v>0</v>
      </c>
      <c r="D23" s="3268">
        <f t="shared" si="11"/>
        <v>22</v>
      </c>
      <c r="E23" s="3266">
        <v>26</v>
      </c>
      <c r="F23" s="3267">
        <v>1</v>
      </c>
      <c r="G23" s="3268">
        <f t="shared" si="6"/>
        <v>27</v>
      </c>
      <c r="H23" s="3266">
        <v>24</v>
      </c>
      <c r="I23" s="3267">
        <v>0</v>
      </c>
      <c r="J23" s="3268">
        <f t="shared" si="7"/>
        <v>24</v>
      </c>
      <c r="K23" s="3266">
        <v>17</v>
      </c>
      <c r="L23" s="3267">
        <v>0</v>
      </c>
      <c r="M23" s="3268">
        <f t="shared" si="8"/>
        <v>17</v>
      </c>
      <c r="N23" s="3246">
        <f t="shared" si="12"/>
        <v>89</v>
      </c>
      <c r="O23" s="3247">
        <f t="shared" si="9"/>
        <v>1</v>
      </c>
      <c r="P23" s="3248">
        <f t="shared" si="10"/>
        <v>90</v>
      </c>
      <c r="Q23" s="1081"/>
      <c r="R23" s="1081"/>
    </row>
    <row r="24" spans="1:18" ht="27.75" customHeight="1" thickBot="1" x14ac:dyDescent="0.4">
      <c r="A24" s="3242" t="s">
        <v>112</v>
      </c>
      <c r="B24" s="3266">
        <v>11</v>
      </c>
      <c r="C24" s="3267">
        <v>0</v>
      </c>
      <c r="D24" s="3268">
        <f t="shared" si="11"/>
        <v>11</v>
      </c>
      <c r="E24" s="3266">
        <v>13</v>
      </c>
      <c r="F24" s="3267">
        <v>0</v>
      </c>
      <c r="G24" s="3268">
        <f t="shared" si="6"/>
        <v>13</v>
      </c>
      <c r="H24" s="3266">
        <v>14</v>
      </c>
      <c r="I24" s="3267">
        <v>0</v>
      </c>
      <c r="J24" s="3268">
        <f t="shared" si="7"/>
        <v>14</v>
      </c>
      <c r="K24" s="3266">
        <v>9</v>
      </c>
      <c r="L24" s="3267">
        <v>0</v>
      </c>
      <c r="M24" s="3268">
        <f t="shared" si="8"/>
        <v>9</v>
      </c>
      <c r="N24" s="3246">
        <f t="shared" si="12"/>
        <v>47</v>
      </c>
      <c r="O24" s="3269">
        <f t="shared" si="9"/>
        <v>0</v>
      </c>
      <c r="P24" s="3248">
        <f t="shared" si="10"/>
        <v>47</v>
      </c>
      <c r="Q24" s="1081"/>
      <c r="R24" s="1081"/>
    </row>
    <row r="25" spans="1:18" ht="24.95" customHeight="1" thickBot="1" x14ac:dyDescent="0.4">
      <c r="A25" s="3270" t="s">
        <v>8</v>
      </c>
      <c r="B25" s="3271">
        <f>SUM(B19:B24)</f>
        <v>129</v>
      </c>
      <c r="C25" s="3271">
        <f t="shared" ref="C25:P25" si="13">SUM(C19:C24)</f>
        <v>13</v>
      </c>
      <c r="D25" s="3271">
        <f t="shared" si="13"/>
        <v>142</v>
      </c>
      <c r="E25" s="3271">
        <f t="shared" si="13"/>
        <v>170</v>
      </c>
      <c r="F25" s="3271">
        <f t="shared" si="13"/>
        <v>9</v>
      </c>
      <c r="G25" s="3271">
        <f t="shared" si="13"/>
        <v>179</v>
      </c>
      <c r="H25" s="3271">
        <f t="shared" si="13"/>
        <v>130</v>
      </c>
      <c r="I25" s="3271">
        <f t="shared" si="13"/>
        <v>0</v>
      </c>
      <c r="J25" s="3271">
        <f t="shared" si="13"/>
        <v>130</v>
      </c>
      <c r="K25" s="3271">
        <f t="shared" si="13"/>
        <v>86</v>
      </c>
      <c r="L25" s="3271">
        <f t="shared" si="13"/>
        <v>1</v>
      </c>
      <c r="M25" s="3271">
        <f t="shared" si="13"/>
        <v>87</v>
      </c>
      <c r="N25" s="3271">
        <f t="shared" si="13"/>
        <v>515</v>
      </c>
      <c r="O25" s="3255">
        <f t="shared" si="9"/>
        <v>23</v>
      </c>
      <c r="P25" s="3271">
        <f t="shared" si="13"/>
        <v>538</v>
      </c>
      <c r="Q25" s="1114"/>
      <c r="R25" s="1114"/>
    </row>
    <row r="26" spans="1:18" ht="51.75" customHeight="1" x14ac:dyDescent="0.35">
      <c r="A26" s="1374" t="s">
        <v>25</v>
      </c>
      <c r="B26" s="1119"/>
      <c r="C26" s="1120"/>
      <c r="D26" s="1121"/>
      <c r="E26" s="1122"/>
      <c r="F26" s="1120"/>
      <c r="G26" s="1123"/>
      <c r="H26" s="3272"/>
      <c r="I26" s="3273"/>
      <c r="J26" s="3274"/>
      <c r="K26" s="3272"/>
      <c r="L26" s="3273"/>
      <c r="M26" s="3274"/>
      <c r="N26" s="3246">
        <f>B26+E26+H26+K26</f>
        <v>0</v>
      </c>
      <c r="O26" s="1127">
        <f t="shared" si="9"/>
        <v>0</v>
      </c>
      <c r="P26" s="3248">
        <f t="shared" ref="P26" si="14">SUM(N26:O26)</f>
        <v>0</v>
      </c>
      <c r="Q26" s="1114"/>
      <c r="R26" s="1114"/>
    </row>
    <row r="27" spans="1:18" ht="28.5" customHeight="1" x14ac:dyDescent="0.35">
      <c r="A27" s="3242" t="s">
        <v>108</v>
      </c>
      <c r="B27" s="3266">
        <v>0</v>
      </c>
      <c r="C27" s="3267">
        <v>0</v>
      </c>
      <c r="D27" s="3268">
        <f t="shared" ref="D27:D32" si="15">C27+B27</f>
        <v>0</v>
      </c>
      <c r="E27" s="3266">
        <v>0</v>
      </c>
      <c r="F27" s="3267">
        <v>0</v>
      </c>
      <c r="G27" s="3268">
        <f t="shared" ref="G27:G32" si="16">F27+E27</f>
        <v>0</v>
      </c>
      <c r="H27" s="3266">
        <v>0</v>
      </c>
      <c r="I27" s="3267">
        <v>0</v>
      </c>
      <c r="J27" s="3268">
        <f t="shared" ref="J27:J32" si="17">I27+H27</f>
        <v>0</v>
      </c>
      <c r="K27" s="3266">
        <v>0</v>
      </c>
      <c r="L27" s="3267">
        <v>0</v>
      </c>
      <c r="M27" s="3268">
        <f t="shared" ref="M27:M32" si="18">L27+K27</f>
        <v>0</v>
      </c>
      <c r="N27" s="3246">
        <f t="shared" ref="N27:N32" si="19">B27+E27+H27+K27</f>
        <v>0</v>
      </c>
      <c r="O27" s="3247">
        <f t="shared" si="9"/>
        <v>0</v>
      </c>
      <c r="P27" s="3248">
        <f t="shared" ref="P27:P32" si="20">SUM(N27:O27)</f>
        <v>0</v>
      </c>
      <c r="Q27" s="1081"/>
      <c r="R27" s="1081"/>
    </row>
    <row r="28" spans="1:18" ht="30.75" customHeight="1" x14ac:dyDescent="0.35">
      <c r="A28" s="3242" t="s">
        <v>109</v>
      </c>
      <c r="B28" s="3266">
        <v>1</v>
      </c>
      <c r="C28" s="3267">
        <v>0</v>
      </c>
      <c r="D28" s="3268">
        <f t="shared" si="15"/>
        <v>1</v>
      </c>
      <c r="E28" s="3266">
        <v>2</v>
      </c>
      <c r="F28" s="3267">
        <v>0</v>
      </c>
      <c r="G28" s="3268">
        <f t="shared" si="16"/>
        <v>2</v>
      </c>
      <c r="H28" s="3266">
        <v>2</v>
      </c>
      <c r="I28" s="3267">
        <v>0</v>
      </c>
      <c r="J28" s="3268">
        <f t="shared" si="17"/>
        <v>2</v>
      </c>
      <c r="K28" s="3266">
        <v>0</v>
      </c>
      <c r="L28" s="3267">
        <v>0</v>
      </c>
      <c r="M28" s="3268">
        <f t="shared" si="18"/>
        <v>0</v>
      </c>
      <c r="N28" s="3246">
        <f t="shared" si="19"/>
        <v>5</v>
      </c>
      <c r="O28" s="3247">
        <f t="shared" si="9"/>
        <v>0</v>
      </c>
      <c r="P28" s="3248">
        <f t="shared" si="20"/>
        <v>5</v>
      </c>
      <c r="Q28" s="1081"/>
      <c r="R28" s="1081"/>
    </row>
    <row r="29" spans="1:18" ht="30.75" customHeight="1" x14ac:dyDescent="0.35">
      <c r="A29" s="3242" t="s">
        <v>110</v>
      </c>
      <c r="B29" s="3266">
        <v>0</v>
      </c>
      <c r="C29" s="3267">
        <v>0</v>
      </c>
      <c r="D29" s="3268">
        <f t="shared" si="15"/>
        <v>0</v>
      </c>
      <c r="E29" s="3266">
        <v>1</v>
      </c>
      <c r="F29" s="3267">
        <v>0</v>
      </c>
      <c r="G29" s="3268">
        <f t="shared" si="16"/>
        <v>1</v>
      </c>
      <c r="H29" s="3266">
        <v>1</v>
      </c>
      <c r="I29" s="3267">
        <v>0</v>
      </c>
      <c r="J29" s="3268">
        <f t="shared" si="17"/>
        <v>1</v>
      </c>
      <c r="K29" s="3266">
        <v>0</v>
      </c>
      <c r="L29" s="3267">
        <v>0</v>
      </c>
      <c r="M29" s="3268">
        <f t="shared" si="18"/>
        <v>0</v>
      </c>
      <c r="N29" s="3246">
        <f t="shared" si="19"/>
        <v>2</v>
      </c>
      <c r="O29" s="3247">
        <f t="shared" si="9"/>
        <v>0</v>
      </c>
      <c r="P29" s="3248">
        <f t="shared" si="20"/>
        <v>2</v>
      </c>
      <c r="Q29" s="1081"/>
      <c r="R29" s="1081"/>
    </row>
    <row r="30" spans="1:18" ht="30.75" customHeight="1" x14ac:dyDescent="0.35">
      <c r="A30" s="3242" t="s">
        <v>111</v>
      </c>
      <c r="B30" s="3266">
        <v>2</v>
      </c>
      <c r="C30" s="3267">
        <v>1</v>
      </c>
      <c r="D30" s="3268">
        <f t="shared" si="15"/>
        <v>3</v>
      </c>
      <c r="E30" s="3266">
        <v>1</v>
      </c>
      <c r="F30" s="3267">
        <v>0</v>
      </c>
      <c r="G30" s="3268">
        <f t="shared" si="16"/>
        <v>1</v>
      </c>
      <c r="H30" s="3266">
        <v>1</v>
      </c>
      <c r="I30" s="3267">
        <v>0</v>
      </c>
      <c r="J30" s="3268">
        <f t="shared" si="17"/>
        <v>1</v>
      </c>
      <c r="K30" s="3266">
        <v>2</v>
      </c>
      <c r="L30" s="3267">
        <v>0</v>
      </c>
      <c r="M30" s="3268">
        <f t="shared" si="18"/>
        <v>2</v>
      </c>
      <c r="N30" s="3246">
        <f t="shared" si="19"/>
        <v>6</v>
      </c>
      <c r="O30" s="3247">
        <f t="shared" si="9"/>
        <v>1</v>
      </c>
      <c r="P30" s="3248">
        <f t="shared" si="20"/>
        <v>7</v>
      </c>
      <c r="Q30" s="1081"/>
      <c r="R30" s="1081"/>
    </row>
    <row r="31" spans="1:18" ht="30.75" customHeight="1" x14ac:dyDescent="0.35">
      <c r="A31" s="3242" t="s">
        <v>33</v>
      </c>
      <c r="B31" s="3266">
        <v>1</v>
      </c>
      <c r="C31" s="3267">
        <v>0</v>
      </c>
      <c r="D31" s="3268">
        <f t="shared" si="15"/>
        <v>1</v>
      </c>
      <c r="E31" s="3266">
        <v>0</v>
      </c>
      <c r="F31" s="3267">
        <v>0</v>
      </c>
      <c r="G31" s="3268">
        <f t="shared" si="16"/>
        <v>0</v>
      </c>
      <c r="H31" s="3266">
        <v>0</v>
      </c>
      <c r="I31" s="3267">
        <v>2</v>
      </c>
      <c r="J31" s="3268">
        <f t="shared" si="17"/>
        <v>2</v>
      </c>
      <c r="K31" s="3266">
        <v>0</v>
      </c>
      <c r="L31" s="3267">
        <v>0</v>
      </c>
      <c r="M31" s="3268">
        <f t="shared" si="18"/>
        <v>0</v>
      </c>
      <c r="N31" s="3246">
        <f t="shared" si="19"/>
        <v>1</v>
      </c>
      <c r="O31" s="3247">
        <f t="shared" si="9"/>
        <v>2</v>
      </c>
      <c r="P31" s="3248">
        <f t="shared" si="20"/>
        <v>3</v>
      </c>
      <c r="Q31" s="1081"/>
      <c r="R31" s="1081"/>
    </row>
    <row r="32" spans="1:18" ht="27.75" customHeight="1" thickBot="1" x14ac:dyDescent="0.4">
      <c r="A32" s="3242" t="s">
        <v>112</v>
      </c>
      <c r="B32" s="3266">
        <v>0</v>
      </c>
      <c r="C32" s="3267">
        <v>0</v>
      </c>
      <c r="D32" s="3268">
        <f t="shared" si="15"/>
        <v>0</v>
      </c>
      <c r="E32" s="3266">
        <v>1</v>
      </c>
      <c r="F32" s="3267">
        <v>0</v>
      </c>
      <c r="G32" s="3268">
        <f t="shared" si="16"/>
        <v>1</v>
      </c>
      <c r="H32" s="3266">
        <v>0</v>
      </c>
      <c r="I32" s="3267">
        <v>0</v>
      </c>
      <c r="J32" s="3268">
        <f t="shared" si="17"/>
        <v>0</v>
      </c>
      <c r="K32" s="3266">
        <v>0</v>
      </c>
      <c r="L32" s="3267">
        <v>0</v>
      </c>
      <c r="M32" s="3268">
        <f t="shared" si="18"/>
        <v>0</v>
      </c>
      <c r="N32" s="3246">
        <f t="shared" si="19"/>
        <v>1</v>
      </c>
      <c r="O32" s="3269">
        <f t="shared" si="9"/>
        <v>0</v>
      </c>
      <c r="P32" s="3248">
        <f t="shared" si="20"/>
        <v>1</v>
      </c>
      <c r="Q32" s="1081"/>
      <c r="R32" s="1081"/>
    </row>
    <row r="33" spans="1:18" ht="26.25" thickBot="1" x14ac:dyDescent="0.4">
      <c r="A33" s="3236" t="s">
        <v>13</v>
      </c>
      <c r="B33" s="3275">
        <f>SUM(B27:B32)</f>
        <v>4</v>
      </c>
      <c r="C33" s="3275">
        <f t="shared" ref="C33:P33" si="21">SUM(C27:C32)</f>
        <v>1</v>
      </c>
      <c r="D33" s="3275">
        <f t="shared" si="21"/>
        <v>5</v>
      </c>
      <c r="E33" s="3275">
        <f t="shared" si="21"/>
        <v>5</v>
      </c>
      <c r="F33" s="3275">
        <f t="shared" si="21"/>
        <v>0</v>
      </c>
      <c r="G33" s="3275">
        <f t="shared" si="21"/>
        <v>5</v>
      </c>
      <c r="H33" s="3275">
        <f t="shared" si="21"/>
        <v>4</v>
      </c>
      <c r="I33" s="3275">
        <f t="shared" si="21"/>
        <v>2</v>
      </c>
      <c r="J33" s="3275">
        <f t="shared" si="21"/>
        <v>6</v>
      </c>
      <c r="K33" s="3275">
        <f t="shared" si="21"/>
        <v>2</v>
      </c>
      <c r="L33" s="3275">
        <f t="shared" si="21"/>
        <v>0</v>
      </c>
      <c r="M33" s="3275">
        <f t="shared" si="21"/>
        <v>2</v>
      </c>
      <c r="N33" s="3275">
        <f t="shared" si="21"/>
        <v>15</v>
      </c>
      <c r="O33" s="3276">
        <f t="shared" si="9"/>
        <v>3</v>
      </c>
      <c r="P33" s="3277">
        <f t="shared" si="21"/>
        <v>18</v>
      </c>
      <c r="Q33" s="1130"/>
      <c r="R33" s="1130"/>
    </row>
    <row r="34" spans="1:18" ht="28.5" customHeight="1" thickBot="1" x14ac:dyDescent="0.4">
      <c r="A34" s="3278" t="s">
        <v>10</v>
      </c>
      <c r="B34" s="3256">
        <f t="shared" ref="B34:N34" si="22">B25</f>
        <v>129</v>
      </c>
      <c r="C34" s="3256">
        <f t="shared" si="22"/>
        <v>13</v>
      </c>
      <c r="D34" s="3256">
        <f t="shared" si="22"/>
        <v>142</v>
      </c>
      <c r="E34" s="3256">
        <f t="shared" si="22"/>
        <v>170</v>
      </c>
      <c r="F34" s="3256">
        <f t="shared" si="22"/>
        <v>9</v>
      </c>
      <c r="G34" s="3256">
        <f t="shared" si="22"/>
        <v>179</v>
      </c>
      <c r="H34" s="3256">
        <f t="shared" si="22"/>
        <v>130</v>
      </c>
      <c r="I34" s="3256">
        <f t="shared" si="22"/>
        <v>0</v>
      </c>
      <c r="J34" s="3256">
        <f t="shared" si="22"/>
        <v>130</v>
      </c>
      <c r="K34" s="3256">
        <f t="shared" si="22"/>
        <v>86</v>
      </c>
      <c r="L34" s="3256">
        <f t="shared" si="22"/>
        <v>1</v>
      </c>
      <c r="M34" s="3256">
        <f t="shared" si="22"/>
        <v>87</v>
      </c>
      <c r="N34" s="3256">
        <f t="shared" si="22"/>
        <v>515</v>
      </c>
      <c r="O34" s="3255">
        <f t="shared" si="9"/>
        <v>23</v>
      </c>
      <c r="P34" s="3256">
        <f>P25</f>
        <v>538</v>
      </c>
      <c r="Q34" s="1130"/>
      <c r="R34" s="1130"/>
    </row>
    <row r="35" spans="1:18" ht="27.75" customHeight="1" thickBot="1" x14ac:dyDescent="0.4">
      <c r="A35" s="3278" t="s">
        <v>14</v>
      </c>
      <c r="B35" s="3254">
        <f t="shared" ref="B35:P35" si="23">B33</f>
        <v>4</v>
      </c>
      <c r="C35" s="3254">
        <f t="shared" si="23"/>
        <v>1</v>
      </c>
      <c r="D35" s="3256">
        <f t="shared" si="23"/>
        <v>5</v>
      </c>
      <c r="E35" s="3279">
        <f t="shared" si="23"/>
        <v>5</v>
      </c>
      <c r="F35" s="3254">
        <f t="shared" si="23"/>
        <v>0</v>
      </c>
      <c r="G35" s="3254">
        <f t="shared" si="23"/>
        <v>5</v>
      </c>
      <c r="H35" s="3254">
        <f t="shared" si="23"/>
        <v>4</v>
      </c>
      <c r="I35" s="3254">
        <f t="shared" si="23"/>
        <v>2</v>
      </c>
      <c r="J35" s="3254">
        <f t="shared" si="23"/>
        <v>6</v>
      </c>
      <c r="K35" s="3254">
        <f t="shared" si="23"/>
        <v>2</v>
      </c>
      <c r="L35" s="3254">
        <f t="shared" si="23"/>
        <v>0</v>
      </c>
      <c r="M35" s="3254">
        <f t="shared" si="23"/>
        <v>2</v>
      </c>
      <c r="N35" s="3254">
        <f t="shared" si="23"/>
        <v>15</v>
      </c>
      <c r="O35" s="3280">
        <f t="shared" si="9"/>
        <v>3</v>
      </c>
      <c r="P35" s="3256">
        <f t="shared" si="23"/>
        <v>18</v>
      </c>
    </row>
    <row r="36" spans="1:18" ht="32.25" customHeight="1" thickBot="1" x14ac:dyDescent="0.4">
      <c r="A36" s="3281" t="s">
        <v>15</v>
      </c>
      <c r="B36" s="3282">
        <f t="shared" ref="B36:P36" si="24">SUM(B34:B35)</f>
        <v>133</v>
      </c>
      <c r="C36" s="3282">
        <f t="shared" si="24"/>
        <v>14</v>
      </c>
      <c r="D36" s="3283">
        <f t="shared" si="24"/>
        <v>147</v>
      </c>
      <c r="E36" s="3284">
        <f t="shared" si="24"/>
        <v>175</v>
      </c>
      <c r="F36" s="3282">
        <f t="shared" si="24"/>
        <v>9</v>
      </c>
      <c r="G36" s="3282">
        <f t="shared" si="24"/>
        <v>184</v>
      </c>
      <c r="H36" s="3282">
        <f t="shared" si="24"/>
        <v>134</v>
      </c>
      <c r="I36" s="3282">
        <f t="shared" si="24"/>
        <v>2</v>
      </c>
      <c r="J36" s="3282">
        <f t="shared" si="24"/>
        <v>136</v>
      </c>
      <c r="K36" s="3282">
        <f t="shared" si="24"/>
        <v>88</v>
      </c>
      <c r="L36" s="3282">
        <f t="shared" si="24"/>
        <v>1</v>
      </c>
      <c r="M36" s="3282">
        <f t="shared" si="24"/>
        <v>89</v>
      </c>
      <c r="N36" s="3282">
        <f t="shared" si="24"/>
        <v>530</v>
      </c>
      <c r="O36" s="3255">
        <f t="shared" si="9"/>
        <v>26</v>
      </c>
      <c r="P36" s="3283">
        <f t="shared" si="24"/>
        <v>556</v>
      </c>
      <c r="Q36" s="1130"/>
      <c r="R36" s="1130"/>
    </row>
    <row r="37" spans="1:18" ht="63.75" customHeight="1" x14ac:dyDescent="0.35">
      <c r="A37" s="4369"/>
      <c r="B37" s="4369"/>
      <c r="C37" s="4369"/>
      <c r="D37" s="4369"/>
      <c r="E37" s="4369"/>
      <c r="F37" s="4369"/>
      <c r="G37" s="4369"/>
      <c r="H37" s="4369"/>
      <c r="I37" s="4369"/>
      <c r="J37" s="4369"/>
      <c r="K37" s="4369"/>
      <c r="L37" s="4369"/>
      <c r="M37" s="4369"/>
      <c r="N37" s="4369"/>
      <c r="O37" s="4369"/>
      <c r="P37" s="4369"/>
    </row>
    <row r="38" spans="1:18" ht="25.5" x14ac:dyDescent="0.35"/>
    <row r="39" spans="1:18" ht="45" customHeight="1" x14ac:dyDescent="0.35">
      <c r="B39" s="1130"/>
      <c r="C39" s="1130"/>
      <c r="D39" s="1130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  <c r="P39" s="1130"/>
    </row>
    <row r="40" spans="1:18" ht="25.5" x14ac:dyDescent="0.35"/>
    <row r="41" spans="1:18" ht="25.5" x14ac:dyDescent="0.35"/>
    <row r="42" spans="1:18" ht="25.5" x14ac:dyDescent="0.35"/>
    <row r="43" spans="1:18" ht="25.5" x14ac:dyDescent="0.35"/>
    <row r="44" spans="1:18" ht="25.5" x14ac:dyDescent="0.35"/>
    <row r="45" spans="1:18" ht="25.5" x14ac:dyDescent="0.35"/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P17" sqref="P17"/>
    </sheetView>
  </sheetViews>
  <sheetFormatPr defaultColWidth="9.140625" defaultRowHeight="15" customHeight="1" x14ac:dyDescent="0.35"/>
  <cols>
    <col min="1" max="1" width="3" style="656" customWidth="1"/>
    <col min="2" max="2" width="88.42578125" style="656" customWidth="1"/>
    <col min="3" max="3" width="12.7109375" style="656" customWidth="1"/>
    <col min="4" max="4" width="15.42578125" style="656" customWidth="1"/>
    <col min="5" max="5" width="12.28515625" style="656" customWidth="1"/>
    <col min="6" max="6" width="12.5703125" style="656" customWidth="1"/>
    <col min="7" max="7" width="14.42578125" style="656" customWidth="1"/>
    <col min="8" max="8" width="11" style="656" customWidth="1"/>
    <col min="9" max="9" width="13.140625" style="656" customWidth="1"/>
    <col min="10" max="10" width="13.85546875" style="656" customWidth="1"/>
    <col min="11" max="11" width="14.28515625" style="656" customWidth="1"/>
    <col min="12" max="12" width="13.7109375" style="656" customWidth="1"/>
    <col min="13" max="13" width="15.140625" style="656" customWidth="1"/>
    <col min="14" max="15" width="12" style="656" customWidth="1"/>
    <col min="16" max="16" width="14.5703125" style="656" customWidth="1"/>
    <col min="17" max="17" width="12" style="656" customWidth="1"/>
    <col min="18" max="18" width="12.42578125" style="656" customWidth="1"/>
    <col min="19" max="19" width="13.85546875" style="656" customWidth="1"/>
    <col min="20" max="20" width="12.85546875" style="656" customWidth="1"/>
    <col min="21" max="21" width="14.28515625" style="656" customWidth="1"/>
    <col min="22" max="22" width="10.42578125" style="656" bestFit="1" customWidth="1"/>
    <col min="23" max="23" width="9.28515625" style="656" bestFit="1" customWidth="1"/>
    <col min="24" max="16384" width="9.140625" style="656"/>
  </cols>
  <sheetData>
    <row r="1" spans="1:20" ht="25.5" customHeight="1" x14ac:dyDescent="0.35">
      <c r="A1" s="4370" t="s">
        <v>107</v>
      </c>
      <c r="B1" s="4370"/>
      <c r="C1" s="4370"/>
      <c r="D1" s="4370"/>
      <c r="E1" s="4370"/>
      <c r="F1" s="4370"/>
      <c r="G1" s="4370"/>
      <c r="H1" s="4370"/>
      <c r="I1" s="4370"/>
      <c r="J1" s="4370"/>
      <c r="K1" s="4370"/>
      <c r="L1" s="4370"/>
      <c r="M1" s="4370"/>
      <c r="N1" s="4370"/>
      <c r="O1" s="4370"/>
      <c r="P1" s="4370"/>
      <c r="Q1" s="4370"/>
      <c r="R1" s="4370"/>
      <c r="S1" s="4370"/>
      <c r="T1" s="4370"/>
    </row>
    <row r="2" spans="1:20" ht="8.25" customHeight="1" x14ac:dyDescent="0.35">
      <c r="A2" s="3910"/>
      <c r="B2" s="3910"/>
      <c r="C2" s="3910"/>
      <c r="D2" s="3910"/>
      <c r="E2" s="3910"/>
      <c r="F2" s="3910"/>
      <c r="G2" s="3910"/>
      <c r="H2" s="3910"/>
      <c r="I2" s="3910"/>
      <c r="J2" s="3910"/>
      <c r="K2" s="3910"/>
      <c r="L2" s="3910"/>
      <c r="M2" s="3910"/>
      <c r="N2" s="3910"/>
      <c r="O2" s="3910"/>
      <c r="P2" s="3910"/>
      <c r="Q2" s="3910"/>
      <c r="R2" s="3910"/>
      <c r="S2" s="3910"/>
      <c r="T2" s="3910"/>
    </row>
    <row r="3" spans="1:20" ht="22.5" customHeight="1" x14ac:dyDescent="0.35">
      <c r="A3" s="4370" t="s">
        <v>365</v>
      </c>
      <c r="B3" s="4370"/>
      <c r="C3" s="4370"/>
      <c r="D3" s="4370"/>
      <c r="E3" s="4370"/>
      <c r="F3" s="4370"/>
      <c r="G3" s="4370"/>
      <c r="H3" s="4370"/>
      <c r="I3" s="4370"/>
      <c r="J3" s="4370"/>
      <c r="K3" s="4370"/>
      <c r="L3" s="4370"/>
      <c r="M3" s="4370"/>
      <c r="N3" s="4370"/>
      <c r="O3" s="4370"/>
      <c r="P3" s="4370"/>
      <c r="Q3" s="4370"/>
      <c r="R3" s="4370"/>
      <c r="S3" s="4370"/>
      <c r="T3" s="4370"/>
    </row>
    <row r="4" spans="1:20" ht="33" customHeight="1" thickBot="1" x14ac:dyDescent="0.4">
      <c r="B4" s="1080"/>
    </row>
    <row r="5" spans="1:20" ht="21" customHeight="1" x14ac:dyDescent="0.35">
      <c r="B5" s="4048" t="s">
        <v>9</v>
      </c>
      <c r="C5" s="4372" t="s">
        <v>0</v>
      </c>
      <c r="D5" s="4381"/>
      <c r="E5" s="4381"/>
      <c r="F5" s="4372" t="s">
        <v>1</v>
      </c>
      <c r="G5" s="4381"/>
      <c r="H5" s="4383"/>
      <c r="I5" s="4373" t="s">
        <v>2</v>
      </c>
      <c r="J5" s="4381"/>
      <c r="K5" s="4381"/>
      <c r="L5" s="4372" t="s">
        <v>3</v>
      </c>
      <c r="M5" s="4381"/>
      <c r="N5" s="4383"/>
      <c r="O5" s="4372">
        <v>5</v>
      </c>
      <c r="P5" s="4381"/>
      <c r="Q5" s="4381"/>
      <c r="R5" s="4377" t="s">
        <v>6</v>
      </c>
      <c r="S5" s="4378"/>
      <c r="T5" s="4379"/>
    </row>
    <row r="6" spans="1:20" ht="33" customHeight="1" thickBot="1" x14ac:dyDescent="0.4">
      <c r="B6" s="3939"/>
      <c r="C6" s="3912"/>
      <c r="D6" s="4382"/>
      <c r="E6" s="4382"/>
      <c r="F6" s="4384"/>
      <c r="G6" s="3916"/>
      <c r="H6" s="3917"/>
      <c r="I6" s="3916"/>
      <c r="J6" s="3916"/>
      <c r="K6" s="3916"/>
      <c r="L6" s="4385"/>
      <c r="M6" s="4386"/>
      <c r="N6" s="4387"/>
      <c r="O6" s="3912"/>
      <c r="P6" s="4382"/>
      <c r="Q6" s="4382"/>
      <c r="R6" s="4059"/>
      <c r="S6" s="3869"/>
      <c r="T6" s="3870"/>
    </row>
    <row r="7" spans="1:20" ht="57.75" customHeight="1" thickBot="1" x14ac:dyDescent="0.4">
      <c r="B7" s="4371"/>
      <c r="C7" s="3347" t="s">
        <v>26</v>
      </c>
      <c r="D7" s="3347" t="s">
        <v>27</v>
      </c>
      <c r="E7" s="3348" t="s">
        <v>4</v>
      </c>
      <c r="F7" s="3347" t="s">
        <v>26</v>
      </c>
      <c r="G7" s="3347" t="s">
        <v>27</v>
      </c>
      <c r="H7" s="3349" t="s">
        <v>4</v>
      </c>
      <c r="I7" s="3347" t="s">
        <v>26</v>
      </c>
      <c r="J7" s="3347" t="s">
        <v>27</v>
      </c>
      <c r="K7" s="3349" t="s">
        <v>4</v>
      </c>
      <c r="L7" s="3347" t="s">
        <v>26</v>
      </c>
      <c r="M7" s="3347" t="s">
        <v>27</v>
      </c>
      <c r="N7" s="3349" t="s">
        <v>4</v>
      </c>
      <c r="O7" s="3347" t="s">
        <v>26</v>
      </c>
      <c r="P7" s="3347" t="s">
        <v>27</v>
      </c>
      <c r="Q7" s="3348" t="s">
        <v>4</v>
      </c>
      <c r="R7" s="3347" t="s">
        <v>26</v>
      </c>
      <c r="S7" s="3347" t="s">
        <v>27</v>
      </c>
      <c r="T7" s="3235" t="s">
        <v>4</v>
      </c>
    </row>
    <row r="8" spans="1:20" ht="34.5" customHeight="1" thickBot="1" x14ac:dyDescent="0.4">
      <c r="B8" s="3236" t="s">
        <v>22</v>
      </c>
      <c r="C8" s="978"/>
      <c r="D8" s="978"/>
      <c r="E8" s="1137"/>
      <c r="F8" s="3285"/>
      <c r="G8" s="3285"/>
      <c r="H8" s="3286"/>
      <c r="I8" s="3287"/>
      <c r="J8" s="3285"/>
      <c r="K8" s="3288"/>
      <c r="L8" s="3289"/>
      <c r="M8" s="3285"/>
      <c r="N8" s="3286"/>
      <c r="O8" s="3290"/>
      <c r="P8" s="3291"/>
      <c r="Q8" s="3288"/>
      <c r="R8" s="3292"/>
      <c r="S8" s="3292"/>
      <c r="T8" s="3293"/>
    </row>
    <row r="9" spans="1:20" ht="27.75" customHeight="1" x14ac:dyDescent="0.35">
      <c r="B9" s="3294" t="s">
        <v>110</v>
      </c>
      <c r="C9" s="3295">
        <f t="shared" ref="C9:Q10" si="0">C18+C14</f>
        <v>6</v>
      </c>
      <c r="D9" s="3296">
        <f t="shared" si="0"/>
        <v>4</v>
      </c>
      <c r="E9" s="3297">
        <f t="shared" si="0"/>
        <v>10</v>
      </c>
      <c r="F9" s="1138">
        <f t="shared" si="0"/>
        <v>20</v>
      </c>
      <c r="G9" s="1139">
        <f t="shared" si="0"/>
        <v>14</v>
      </c>
      <c r="H9" s="1140">
        <f t="shared" si="0"/>
        <v>34</v>
      </c>
      <c r="I9" s="1138">
        <f t="shared" si="0"/>
        <v>11</v>
      </c>
      <c r="J9" s="1139">
        <f t="shared" si="0"/>
        <v>11</v>
      </c>
      <c r="K9" s="1140">
        <f t="shared" si="0"/>
        <v>22</v>
      </c>
      <c r="L9" s="1138">
        <f t="shared" si="0"/>
        <v>12</v>
      </c>
      <c r="M9" s="1139">
        <f t="shared" si="0"/>
        <v>7</v>
      </c>
      <c r="N9" s="1140">
        <f t="shared" si="0"/>
        <v>19</v>
      </c>
      <c r="O9" s="1138">
        <f t="shared" si="0"/>
        <v>11</v>
      </c>
      <c r="P9" s="1139">
        <f t="shared" si="0"/>
        <v>3</v>
      </c>
      <c r="Q9" s="1141">
        <f t="shared" si="0"/>
        <v>14</v>
      </c>
      <c r="R9" s="1142">
        <f t="shared" ref="R9:S10" si="1">C9+F9+I9+L9+O9</f>
        <v>60</v>
      </c>
      <c r="S9" s="1143">
        <f t="shared" si="1"/>
        <v>39</v>
      </c>
      <c r="T9" s="1144">
        <f>SUM(R9:S9)</f>
        <v>99</v>
      </c>
    </row>
    <row r="10" spans="1:20" ht="34.5" customHeight="1" thickBot="1" x14ac:dyDescent="0.4">
      <c r="B10" s="3242" t="s">
        <v>33</v>
      </c>
      <c r="C10" s="3298">
        <f t="shared" si="0"/>
        <v>0</v>
      </c>
      <c r="D10" s="3299">
        <f t="shared" si="0"/>
        <v>3</v>
      </c>
      <c r="E10" s="3300">
        <f t="shared" si="0"/>
        <v>3</v>
      </c>
      <c r="F10" s="3301">
        <f t="shared" si="0"/>
        <v>0</v>
      </c>
      <c r="G10" s="3302">
        <f t="shared" si="0"/>
        <v>18</v>
      </c>
      <c r="H10" s="3303">
        <f t="shared" si="0"/>
        <v>18</v>
      </c>
      <c r="I10" s="3301">
        <f t="shared" si="0"/>
        <v>0</v>
      </c>
      <c r="J10" s="3302">
        <f t="shared" si="0"/>
        <v>3</v>
      </c>
      <c r="K10" s="3303">
        <f t="shared" si="0"/>
        <v>3</v>
      </c>
      <c r="L10" s="3301">
        <f t="shared" si="0"/>
        <v>0</v>
      </c>
      <c r="M10" s="3302">
        <f t="shared" si="0"/>
        <v>1</v>
      </c>
      <c r="N10" s="3303">
        <f t="shared" si="0"/>
        <v>1</v>
      </c>
      <c r="O10" s="3301">
        <f t="shared" si="0"/>
        <v>0</v>
      </c>
      <c r="P10" s="3302">
        <f t="shared" si="0"/>
        <v>17</v>
      </c>
      <c r="Q10" s="3300">
        <f t="shared" si="0"/>
        <v>17</v>
      </c>
      <c r="R10" s="3304">
        <f t="shared" si="1"/>
        <v>0</v>
      </c>
      <c r="S10" s="3305">
        <f t="shared" si="1"/>
        <v>42</v>
      </c>
      <c r="T10" s="3306">
        <f>SUM(R10:S10)</f>
        <v>42</v>
      </c>
    </row>
    <row r="11" spans="1:20" ht="34.5" customHeight="1" thickBot="1" x14ac:dyDescent="0.4">
      <c r="B11" s="3240" t="s">
        <v>16</v>
      </c>
      <c r="C11" s="3307">
        <f t="shared" ref="C11:T11" si="2">SUM(C9:C10)</f>
        <v>6</v>
      </c>
      <c r="D11" s="3308">
        <f t="shared" si="2"/>
        <v>7</v>
      </c>
      <c r="E11" s="3309">
        <f t="shared" si="2"/>
        <v>13</v>
      </c>
      <c r="F11" s="3310">
        <f t="shared" si="2"/>
        <v>20</v>
      </c>
      <c r="G11" s="3311">
        <f t="shared" si="2"/>
        <v>32</v>
      </c>
      <c r="H11" s="3312">
        <f t="shared" si="2"/>
        <v>52</v>
      </c>
      <c r="I11" s="3313">
        <f t="shared" si="2"/>
        <v>11</v>
      </c>
      <c r="J11" s="3311">
        <f t="shared" si="2"/>
        <v>14</v>
      </c>
      <c r="K11" s="3314">
        <f t="shared" si="2"/>
        <v>25</v>
      </c>
      <c r="L11" s="3310">
        <f t="shared" si="2"/>
        <v>12</v>
      </c>
      <c r="M11" s="3311">
        <f t="shared" si="2"/>
        <v>8</v>
      </c>
      <c r="N11" s="3312">
        <f t="shared" si="2"/>
        <v>20</v>
      </c>
      <c r="O11" s="3313">
        <f t="shared" si="2"/>
        <v>11</v>
      </c>
      <c r="P11" s="3311">
        <f t="shared" si="2"/>
        <v>20</v>
      </c>
      <c r="Q11" s="3314">
        <f t="shared" si="2"/>
        <v>31</v>
      </c>
      <c r="R11" s="3310">
        <f t="shared" si="2"/>
        <v>60</v>
      </c>
      <c r="S11" s="3311">
        <f t="shared" si="2"/>
        <v>81</v>
      </c>
      <c r="T11" s="3314">
        <f t="shared" si="2"/>
        <v>141</v>
      </c>
    </row>
    <row r="12" spans="1:20" ht="30.75" customHeight="1" thickBot="1" x14ac:dyDescent="0.4">
      <c r="B12" s="3253" t="s">
        <v>23</v>
      </c>
      <c r="C12" s="3313"/>
      <c r="D12" s="3311"/>
      <c r="E12" s="3314"/>
      <c r="F12" s="3307"/>
      <c r="G12" s="3308"/>
      <c r="H12" s="3309"/>
      <c r="I12" s="3307"/>
      <c r="J12" s="3308"/>
      <c r="K12" s="3309"/>
      <c r="L12" s="3315"/>
      <c r="M12" s="3316"/>
      <c r="N12" s="3262"/>
      <c r="O12" s="3307"/>
      <c r="P12" s="3308"/>
      <c r="Q12" s="3309"/>
      <c r="R12" s="3315"/>
      <c r="S12" s="3315"/>
      <c r="T12" s="3317"/>
    </row>
    <row r="13" spans="1:20" ht="30.75" customHeight="1" thickBot="1" x14ac:dyDescent="0.4">
      <c r="B13" s="3318" t="s">
        <v>11</v>
      </c>
      <c r="C13" s="3319"/>
      <c r="D13" s="3320"/>
      <c r="E13" s="3321"/>
      <c r="F13" s="3319"/>
      <c r="G13" s="3320"/>
      <c r="H13" s="3309"/>
      <c r="I13" s="3322"/>
      <c r="J13" s="3320" t="s">
        <v>7</v>
      </c>
      <c r="K13" s="3321"/>
      <c r="L13" s="3319"/>
      <c r="M13" s="3320"/>
      <c r="N13" s="3321"/>
      <c r="O13" s="3307"/>
      <c r="P13" s="3308"/>
      <c r="Q13" s="3321"/>
      <c r="R13" s="3323"/>
      <c r="S13" s="3323"/>
      <c r="T13" s="3324"/>
    </row>
    <row r="14" spans="1:20" ht="25.5" customHeight="1" x14ac:dyDescent="0.35">
      <c r="B14" s="3242" t="s">
        <v>110</v>
      </c>
      <c r="C14" s="1161">
        <v>6</v>
      </c>
      <c r="D14" s="1162">
        <v>4</v>
      </c>
      <c r="E14" s="979">
        <f>SUM(C14:D14)</f>
        <v>10</v>
      </c>
      <c r="F14" s="1161">
        <v>20</v>
      </c>
      <c r="G14" s="1162">
        <v>14</v>
      </c>
      <c r="H14" s="979">
        <f>SUM(F14:G14)</f>
        <v>34</v>
      </c>
      <c r="I14" s="1161">
        <v>10</v>
      </c>
      <c r="J14" s="1162">
        <v>11</v>
      </c>
      <c r="K14" s="979">
        <f>SUM(I14:J14)</f>
        <v>21</v>
      </c>
      <c r="L14" s="1161">
        <v>12</v>
      </c>
      <c r="M14" s="1162">
        <v>7</v>
      </c>
      <c r="N14" s="979">
        <f>SUM(L14:M14)</f>
        <v>19</v>
      </c>
      <c r="O14" s="1161">
        <v>11</v>
      </c>
      <c r="P14" s="1162">
        <v>3</v>
      </c>
      <c r="Q14" s="3325">
        <f>SUM(O14:P14)</f>
        <v>14</v>
      </c>
      <c r="R14" s="3326">
        <f t="shared" ref="R14:S15" si="3">C14+F14+I14+L14+O14</f>
        <v>59</v>
      </c>
      <c r="S14" s="3327">
        <f t="shared" si="3"/>
        <v>39</v>
      </c>
      <c r="T14" s="3328">
        <f>SUM(R14:S14)</f>
        <v>98</v>
      </c>
    </row>
    <row r="15" spans="1:20" ht="31.5" customHeight="1" thickBot="1" x14ac:dyDescent="0.4">
      <c r="B15" s="3242" t="s">
        <v>33</v>
      </c>
      <c r="C15" s="3329">
        <v>0</v>
      </c>
      <c r="D15" s="3330">
        <v>3</v>
      </c>
      <c r="E15" s="3331">
        <f>SUM(C15:D15)</f>
        <v>3</v>
      </c>
      <c r="F15" s="3329">
        <v>0</v>
      </c>
      <c r="G15" s="3330">
        <v>17</v>
      </c>
      <c r="H15" s="3331">
        <f>SUM(F15:G15)</f>
        <v>17</v>
      </c>
      <c r="I15" s="3329">
        <v>0</v>
      </c>
      <c r="J15" s="3330">
        <v>3</v>
      </c>
      <c r="K15" s="3331">
        <f>SUM(I15:J15)</f>
        <v>3</v>
      </c>
      <c r="L15" s="3329">
        <v>0</v>
      </c>
      <c r="M15" s="3330">
        <v>1</v>
      </c>
      <c r="N15" s="3331">
        <f>SUM(L15:M15)</f>
        <v>1</v>
      </c>
      <c r="O15" s="3329">
        <v>0</v>
      </c>
      <c r="P15" s="3330">
        <v>17</v>
      </c>
      <c r="Q15" s="979">
        <f>SUM(O15:P15)</f>
        <v>17</v>
      </c>
      <c r="R15" s="3326">
        <f t="shared" si="3"/>
        <v>0</v>
      </c>
      <c r="S15" s="3327">
        <f t="shared" si="3"/>
        <v>41</v>
      </c>
      <c r="T15" s="3328">
        <f>SUM(R15:S15)</f>
        <v>41</v>
      </c>
    </row>
    <row r="16" spans="1:20" ht="24.95" customHeight="1" thickBot="1" x14ac:dyDescent="0.4">
      <c r="B16" s="3332" t="s">
        <v>8</v>
      </c>
      <c r="C16" s="3333">
        <f t="shared" ref="C16:T16" si="4">SUM(C14:C15)</f>
        <v>6</v>
      </c>
      <c r="D16" s="3333">
        <f t="shared" si="4"/>
        <v>7</v>
      </c>
      <c r="E16" s="3333">
        <f t="shared" si="4"/>
        <v>13</v>
      </c>
      <c r="F16" s="3333">
        <f t="shared" si="4"/>
        <v>20</v>
      </c>
      <c r="G16" s="3333">
        <f t="shared" si="4"/>
        <v>31</v>
      </c>
      <c r="H16" s="3333">
        <f t="shared" si="4"/>
        <v>51</v>
      </c>
      <c r="I16" s="3333">
        <f t="shared" si="4"/>
        <v>10</v>
      </c>
      <c r="J16" s="3333">
        <f t="shared" si="4"/>
        <v>14</v>
      </c>
      <c r="K16" s="3333">
        <f t="shared" si="4"/>
        <v>24</v>
      </c>
      <c r="L16" s="3333">
        <f t="shared" si="4"/>
        <v>12</v>
      </c>
      <c r="M16" s="3333">
        <f t="shared" si="4"/>
        <v>8</v>
      </c>
      <c r="N16" s="3333">
        <f t="shared" si="4"/>
        <v>20</v>
      </c>
      <c r="O16" s="3333">
        <f t="shared" si="4"/>
        <v>11</v>
      </c>
      <c r="P16" s="3333">
        <f t="shared" si="4"/>
        <v>20</v>
      </c>
      <c r="Q16" s="3333">
        <f t="shared" si="4"/>
        <v>31</v>
      </c>
      <c r="R16" s="3333">
        <f t="shared" si="4"/>
        <v>59</v>
      </c>
      <c r="S16" s="3333">
        <f t="shared" si="4"/>
        <v>80</v>
      </c>
      <c r="T16" s="3334">
        <f t="shared" si="4"/>
        <v>139</v>
      </c>
    </row>
    <row r="17" spans="1:20" ht="37.5" customHeight="1" x14ac:dyDescent="0.35">
      <c r="B17" s="3335" t="s">
        <v>25</v>
      </c>
      <c r="C17" s="3272"/>
      <c r="D17" s="3336"/>
      <c r="E17" s="3337"/>
      <c r="F17" s="3272"/>
      <c r="G17" s="3336"/>
      <c r="H17" s="3338"/>
      <c r="I17" s="3336"/>
      <c r="J17" s="3336"/>
      <c r="K17" s="3337"/>
      <c r="L17" s="3272"/>
      <c r="M17" s="3336"/>
      <c r="N17" s="3338"/>
      <c r="O17" s="3336"/>
      <c r="P17" s="3336"/>
      <c r="Q17" s="3337"/>
      <c r="R17" s="3272"/>
      <c r="S17" s="3336"/>
      <c r="T17" s="1167"/>
    </row>
    <row r="18" spans="1:20" ht="24.95" customHeight="1" x14ac:dyDescent="0.35">
      <c r="B18" s="3242" t="s">
        <v>110</v>
      </c>
      <c r="C18" s="1161">
        <v>0</v>
      </c>
      <c r="D18" s="1162">
        <v>0</v>
      </c>
      <c r="E18" s="979">
        <f>SUM(C18:D18)</f>
        <v>0</v>
      </c>
      <c r="F18" s="1161">
        <v>0</v>
      </c>
      <c r="G18" s="1162">
        <v>0</v>
      </c>
      <c r="H18" s="3325">
        <f>SUM(F18:G18)</f>
        <v>0</v>
      </c>
      <c r="I18" s="1168">
        <v>1</v>
      </c>
      <c r="J18" s="1162">
        <v>0</v>
      </c>
      <c r="K18" s="979">
        <f>SUM(I18:J18)</f>
        <v>1</v>
      </c>
      <c r="L18" s="1161">
        <v>0</v>
      </c>
      <c r="M18" s="1162">
        <v>0</v>
      </c>
      <c r="N18" s="982">
        <f>SUM(L18:M18)</f>
        <v>0</v>
      </c>
      <c r="O18" s="1169">
        <v>0</v>
      </c>
      <c r="P18" s="1170">
        <v>0</v>
      </c>
      <c r="Q18" s="979">
        <f>SUM(O18:P18)</f>
        <v>0</v>
      </c>
      <c r="R18" s="1171">
        <f t="shared" ref="R18:S18" si="5">C18+F18+I18+L18+O18</f>
        <v>1</v>
      </c>
      <c r="S18" s="885">
        <f t="shared" si="5"/>
        <v>0</v>
      </c>
      <c r="T18" s="977">
        <f>SUM(R18:S18)</f>
        <v>1</v>
      </c>
    </row>
    <row r="19" spans="1:20" ht="27.75" customHeight="1" thickBot="1" x14ac:dyDescent="0.4">
      <c r="B19" s="3242" t="s">
        <v>33</v>
      </c>
      <c r="C19" s="3329">
        <v>0</v>
      </c>
      <c r="D19" s="3330">
        <v>0</v>
      </c>
      <c r="E19" s="3331">
        <f>SUM(C19:D19)</f>
        <v>0</v>
      </c>
      <c r="F19" s="3329">
        <v>0</v>
      </c>
      <c r="G19" s="3330">
        <v>1</v>
      </c>
      <c r="H19" s="3325">
        <f>SUM(F19:G19)</f>
        <v>1</v>
      </c>
      <c r="I19" s="3339">
        <v>0</v>
      </c>
      <c r="J19" s="3330">
        <v>0</v>
      </c>
      <c r="K19" s="3331">
        <f>SUM(I19:J19)</f>
        <v>0</v>
      </c>
      <c r="L19" s="3329">
        <v>0</v>
      </c>
      <c r="M19" s="3330">
        <v>0</v>
      </c>
      <c r="N19" s="3325">
        <f>SUM(L19:M19)</f>
        <v>0</v>
      </c>
      <c r="O19" s="3340">
        <v>0</v>
      </c>
      <c r="P19" s="3341">
        <v>0</v>
      </c>
      <c r="Q19" s="3331">
        <f>SUM(O19:P19)</f>
        <v>0</v>
      </c>
      <c r="R19" s="3326">
        <f>C19+F19+I19+L19+O19</f>
        <v>0</v>
      </c>
      <c r="S19" s="3327">
        <f>D19+G19+J19+M19+P19</f>
        <v>1</v>
      </c>
      <c r="T19" s="3328">
        <f>SUM(R19:S19)</f>
        <v>1</v>
      </c>
    </row>
    <row r="20" spans="1:20" ht="27" customHeight="1" thickBot="1" x14ac:dyDescent="0.4">
      <c r="B20" s="3342" t="s">
        <v>13</v>
      </c>
      <c r="C20" s="3309">
        <f t="shared" ref="C20:T20" si="6">SUM(C18:C19)</f>
        <v>0</v>
      </c>
      <c r="D20" s="3307">
        <f t="shared" si="6"/>
        <v>0</v>
      </c>
      <c r="E20" s="3343">
        <f t="shared" si="6"/>
        <v>0</v>
      </c>
      <c r="F20" s="3307">
        <f t="shared" si="6"/>
        <v>0</v>
      </c>
      <c r="G20" s="3307">
        <f t="shared" si="6"/>
        <v>1</v>
      </c>
      <c r="H20" s="3334">
        <f t="shared" si="6"/>
        <v>1</v>
      </c>
      <c r="I20" s="3279">
        <f t="shared" si="6"/>
        <v>1</v>
      </c>
      <c r="J20" s="3307">
        <f t="shared" si="6"/>
        <v>0</v>
      </c>
      <c r="K20" s="3307">
        <f t="shared" si="6"/>
        <v>1</v>
      </c>
      <c r="L20" s="3307">
        <f t="shared" si="6"/>
        <v>0</v>
      </c>
      <c r="M20" s="3307">
        <f t="shared" si="6"/>
        <v>0</v>
      </c>
      <c r="N20" s="3307">
        <f t="shared" si="6"/>
        <v>0</v>
      </c>
      <c r="O20" s="3307">
        <f t="shared" si="6"/>
        <v>0</v>
      </c>
      <c r="P20" s="3307">
        <f t="shared" si="6"/>
        <v>0</v>
      </c>
      <c r="Q20" s="3343">
        <f t="shared" si="6"/>
        <v>0</v>
      </c>
      <c r="R20" s="3307">
        <f t="shared" si="6"/>
        <v>1</v>
      </c>
      <c r="S20" s="3307">
        <f t="shared" si="6"/>
        <v>1</v>
      </c>
      <c r="T20" s="3334">
        <f t="shared" si="6"/>
        <v>2</v>
      </c>
    </row>
    <row r="21" spans="1:20" ht="30.75" customHeight="1" thickBot="1" x14ac:dyDescent="0.4">
      <c r="B21" s="3344" t="s">
        <v>10</v>
      </c>
      <c r="C21" s="1174">
        <f t="shared" ref="C21:T21" si="7">C16</f>
        <v>6</v>
      </c>
      <c r="D21" s="1174">
        <f t="shared" si="7"/>
        <v>7</v>
      </c>
      <c r="E21" s="1174">
        <f t="shared" si="7"/>
        <v>13</v>
      </c>
      <c r="F21" s="1177">
        <f t="shared" si="7"/>
        <v>20</v>
      </c>
      <c r="G21" s="1175">
        <f t="shared" si="7"/>
        <v>31</v>
      </c>
      <c r="H21" s="1178">
        <f t="shared" si="7"/>
        <v>51</v>
      </c>
      <c r="I21" s="1174">
        <f t="shared" si="7"/>
        <v>10</v>
      </c>
      <c r="J21" s="1175">
        <f t="shared" si="7"/>
        <v>14</v>
      </c>
      <c r="K21" s="1176">
        <f t="shared" si="7"/>
        <v>24</v>
      </c>
      <c r="L21" s="1177">
        <f t="shared" si="7"/>
        <v>12</v>
      </c>
      <c r="M21" s="1175">
        <f t="shared" si="7"/>
        <v>8</v>
      </c>
      <c r="N21" s="1178">
        <f t="shared" si="7"/>
        <v>20</v>
      </c>
      <c r="O21" s="1174">
        <f t="shared" si="7"/>
        <v>11</v>
      </c>
      <c r="P21" s="1175">
        <f t="shared" si="7"/>
        <v>20</v>
      </c>
      <c r="Q21" s="1176">
        <f t="shared" si="7"/>
        <v>31</v>
      </c>
      <c r="R21" s="1177">
        <f t="shared" si="7"/>
        <v>59</v>
      </c>
      <c r="S21" s="1175">
        <f t="shared" si="7"/>
        <v>80</v>
      </c>
      <c r="T21" s="1176">
        <f t="shared" si="7"/>
        <v>139</v>
      </c>
    </row>
    <row r="22" spans="1:20" ht="37.5" customHeight="1" thickBot="1" x14ac:dyDescent="0.4">
      <c r="B22" s="3345" t="s">
        <v>17</v>
      </c>
      <c r="C22" s="3350">
        <f t="shared" ref="C22:T22" si="8">C20</f>
        <v>0</v>
      </c>
      <c r="D22" s="3351">
        <f t="shared" si="8"/>
        <v>0</v>
      </c>
      <c r="E22" s="3352">
        <f t="shared" si="8"/>
        <v>0</v>
      </c>
      <c r="F22" s="3353">
        <f t="shared" si="8"/>
        <v>0</v>
      </c>
      <c r="G22" s="3351">
        <f t="shared" si="8"/>
        <v>1</v>
      </c>
      <c r="H22" s="3354">
        <f t="shared" si="8"/>
        <v>1</v>
      </c>
      <c r="I22" s="3350">
        <f t="shared" si="8"/>
        <v>1</v>
      </c>
      <c r="J22" s="3351">
        <f t="shared" si="8"/>
        <v>0</v>
      </c>
      <c r="K22" s="3352">
        <f t="shared" si="8"/>
        <v>1</v>
      </c>
      <c r="L22" s="3353">
        <f t="shared" si="8"/>
        <v>0</v>
      </c>
      <c r="M22" s="3351">
        <f t="shared" si="8"/>
        <v>0</v>
      </c>
      <c r="N22" s="3354">
        <f t="shared" si="8"/>
        <v>0</v>
      </c>
      <c r="O22" s="3350">
        <f t="shared" si="8"/>
        <v>0</v>
      </c>
      <c r="P22" s="3351">
        <f t="shared" si="8"/>
        <v>0</v>
      </c>
      <c r="Q22" s="3352">
        <f t="shared" si="8"/>
        <v>0</v>
      </c>
      <c r="R22" s="3353">
        <f t="shared" si="8"/>
        <v>1</v>
      </c>
      <c r="S22" s="3351">
        <f t="shared" si="8"/>
        <v>1</v>
      </c>
      <c r="T22" s="3352">
        <f t="shared" si="8"/>
        <v>2</v>
      </c>
    </row>
    <row r="23" spans="1:20" ht="36" customHeight="1" thickBot="1" x14ac:dyDescent="0.4">
      <c r="B23" s="3346" t="s">
        <v>18</v>
      </c>
      <c r="C23" s="3356">
        <f t="shared" ref="C23:T23" si="9">SUM(C21:C22)</f>
        <v>6</v>
      </c>
      <c r="D23" s="3357">
        <f t="shared" si="9"/>
        <v>7</v>
      </c>
      <c r="E23" s="3358">
        <f t="shared" si="9"/>
        <v>13</v>
      </c>
      <c r="F23" s="3359">
        <f t="shared" si="9"/>
        <v>20</v>
      </c>
      <c r="G23" s="3357">
        <f t="shared" si="9"/>
        <v>32</v>
      </c>
      <c r="H23" s="3360">
        <f t="shared" si="9"/>
        <v>52</v>
      </c>
      <c r="I23" s="3356">
        <f t="shared" si="9"/>
        <v>11</v>
      </c>
      <c r="J23" s="3357">
        <f t="shared" si="9"/>
        <v>14</v>
      </c>
      <c r="K23" s="3358">
        <f t="shared" si="9"/>
        <v>25</v>
      </c>
      <c r="L23" s="3359">
        <f t="shared" si="9"/>
        <v>12</v>
      </c>
      <c r="M23" s="3357">
        <f t="shared" si="9"/>
        <v>8</v>
      </c>
      <c r="N23" s="3360">
        <f t="shared" si="9"/>
        <v>20</v>
      </c>
      <c r="O23" s="3356">
        <f t="shared" si="9"/>
        <v>11</v>
      </c>
      <c r="P23" s="3357">
        <f t="shared" si="9"/>
        <v>20</v>
      </c>
      <c r="Q23" s="3358">
        <f t="shared" si="9"/>
        <v>31</v>
      </c>
      <c r="R23" s="3359">
        <f t="shared" si="9"/>
        <v>60</v>
      </c>
      <c r="S23" s="3357">
        <f t="shared" si="9"/>
        <v>81</v>
      </c>
      <c r="T23" s="3358">
        <f t="shared" si="9"/>
        <v>141</v>
      </c>
    </row>
    <row r="24" spans="1:20" ht="25.5" x14ac:dyDescent="0.35">
      <c r="B24" s="1114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</row>
    <row r="25" spans="1:20" ht="25.5" customHeight="1" x14ac:dyDescent="0.35">
      <c r="A25" s="4369"/>
      <c r="B25" s="4369"/>
      <c r="C25" s="4369"/>
      <c r="D25" s="4369"/>
      <c r="E25" s="4369"/>
      <c r="F25" s="4369"/>
      <c r="G25" s="4369"/>
      <c r="H25" s="4369"/>
      <c r="I25" s="4369"/>
      <c r="J25" s="4369"/>
      <c r="K25" s="4369"/>
      <c r="L25" s="4369"/>
      <c r="M25" s="4369"/>
      <c r="N25" s="4369"/>
      <c r="O25" s="4369"/>
      <c r="P25" s="4369"/>
      <c r="Q25" s="1130"/>
      <c r="R25" s="1130"/>
      <c r="S25" s="1130"/>
      <c r="T25" s="1130"/>
    </row>
    <row r="26" spans="1:20" ht="25.5" x14ac:dyDescent="0.35">
      <c r="B26" s="4380"/>
      <c r="C26" s="4380"/>
      <c r="D26" s="4380"/>
      <c r="E26" s="4380"/>
      <c r="F26" s="4380"/>
      <c r="G26" s="4380"/>
      <c r="H26" s="4380"/>
      <c r="I26" s="4380"/>
      <c r="J26" s="4380"/>
      <c r="K26" s="4380"/>
      <c r="L26" s="4380"/>
      <c r="M26" s="4380"/>
      <c r="N26" s="4380"/>
      <c r="O26" s="4380"/>
      <c r="P26" s="4380"/>
      <c r="Q26" s="4380"/>
      <c r="R26" s="4380"/>
      <c r="S26" s="4380"/>
      <c r="T26" s="4380"/>
    </row>
    <row r="27" spans="1:20" ht="25.5" x14ac:dyDescent="0.35">
      <c r="B27" s="1114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</row>
    <row r="28" spans="1:20" ht="25.5" x14ac:dyDescent="0.35"/>
    <row r="29" spans="1:20" ht="25.5" x14ac:dyDescent="0.35"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  <c r="R29" s="1130"/>
      <c r="S29" s="1130"/>
      <c r="T29" s="1130"/>
    </row>
    <row r="30" spans="1:20" ht="25.5" x14ac:dyDescent="0.35"/>
    <row r="31" spans="1:20" ht="25.5" x14ac:dyDescent="0.35"/>
    <row r="32" spans="1:2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topLeftCell="A7" zoomScale="50" zoomScaleNormal="50" workbookViewId="0">
      <selection activeCell="Q23" sqref="Q23"/>
    </sheetView>
  </sheetViews>
  <sheetFormatPr defaultColWidth="9.140625" defaultRowHeight="15" customHeight="1" x14ac:dyDescent="0.35"/>
  <cols>
    <col min="1" max="1" width="93" style="656" customWidth="1"/>
    <col min="2" max="2" width="16.140625" style="1209" customWidth="1"/>
    <col min="3" max="3" width="12.140625" style="1209" customWidth="1"/>
    <col min="4" max="4" width="11" style="1209" customWidth="1"/>
    <col min="5" max="5" width="14.42578125" style="1209" customWidth="1"/>
    <col min="6" max="6" width="11.85546875" style="1209" customWidth="1"/>
    <col min="7" max="7" width="9.42578125" style="1209" customWidth="1"/>
    <col min="8" max="8" width="14.28515625" style="1209" customWidth="1"/>
    <col min="9" max="9" width="13.140625" style="1209" customWidth="1"/>
    <col min="10" max="10" width="10.7109375" style="1209" customWidth="1"/>
    <col min="11" max="12" width="10.7109375" style="656" customWidth="1"/>
    <col min="13" max="13" width="9.140625" style="656"/>
    <col min="14" max="14" width="12.85546875" style="656" customWidth="1"/>
    <col min="15" max="15" width="23.42578125" style="656" customWidth="1"/>
    <col min="16" max="17" width="9.140625" style="656"/>
    <col min="18" max="18" width="10.42578125" style="656" bestFit="1" customWidth="1"/>
    <col min="19" max="19" width="11.28515625" style="656" customWidth="1"/>
    <col min="20" max="16384" width="9.140625" style="656"/>
  </cols>
  <sheetData>
    <row r="1" spans="1:13" ht="24.75" customHeight="1" x14ac:dyDescent="0.35">
      <c r="A1" s="4370" t="s">
        <v>107</v>
      </c>
      <c r="B1" s="4370"/>
      <c r="C1" s="4370"/>
      <c r="D1" s="4370"/>
      <c r="E1" s="4370"/>
      <c r="F1" s="4370"/>
      <c r="G1" s="4370"/>
      <c r="H1" s="4370"/>
      <c r="I1" s="4370"/>
      <c r="J1" s="4370"/>
      <c r="K1" s="4370"/>
      <c r="L1" s="4370"/>
      <c r="M1" s="4370"/>
    </row>
    <row r="2" spans="1:13" ht="24.75" customHeight="1" thickBot="1" x14ac:dyDescent="0.4">
      <c r="A2" s="4370" t="s">
        <v>366</v>
      </c>
      <c r="B2" s="4370"/>
      <c r="C2" s="4370"/>
      <c r="D2" s="4370"/>
      <c r="E2" s="4370"/>
      <c r="F2" s="4370"/>
      <c r="G2" s="4370"/>
      <c r="H2" s="4370"/>
      <c r="I2" s="4370"/>
      <c r="J2" s="4370"/>
      <c r="K2" s="1794"/>
      <c r="L2" s="1794"/>
    </row>
    <row r="3" spans="1:13" ht="33" customHeight="1" thickBot="1" x14ac:dyDescent="0.4">
      <c r="A3" s="4048" t="s">
        <v>9</v>
      </c>
      <c r="B3" s="4074" t="s">
        <v>19</v>
      </c>
      <c r="C3" s="4075"/>
      <c r="D3" s="4076"/>
      <c r="E3" s="4074" t="s">
        <v>20</v>
      </c>
      <c r="F3" s="4075"/>
      <c r="G3" s="4076"/>
      <c r="H3" s="4377" t="s">
        <v>21</v>
      </c>
      <c r="I3" s="4378"/>
      <c r="J3" s="4379"/>
      <c r="K3" s="1081"/>
      <c r="L3" s="1081"/>
    </row>
    <row r="4" spans="1:13" ht="33" customHeight="1" thickBot="1" x14ac:dyDescent="0.4">
      <c r="A4" s="3939"/>
      <c r="B4" s="4077" t="s">
        <v>5</v>
      </c>
      <c r="C4" s="4078"/>
      <c r="D4" s="4079"/>
      <c r="E4" s="4077" t="s">
        <v>5</v>
      </c>
      <c r="F4" s="4078"/>
      <c r="G4" s="4079"/>
      <c r="H4" s="4059"/>
      <c r="I4" s="3869"/>
      <c r="J4" s="3870"/>
      <c r="K4" s="1081"/>
      <c r="L4" s="1081"/>
    </row>
    <row r="5" spans="1:13" ht="99.75" customHeight="1" thickBot="1" x14ac:dyDescent="0.4">
      <c r="A5" s="4371"/>
      <c r="B5" s="3361" t="s">
        <v>26</v>
      </c>
      <c r="C5" s="3362" t="s">
        <v>27</v>
      </c>
      <c r="D5" s="3363" t="s">
        <v>4</v>
      </c>
      <c r="E5" s="3361" t="s">
        <v>26</v>
      </c>
      <c r="F5" s="3362" t="s">
        <v>27</v>
      </c>
      <c r="G5" s="3363" t="s">
        <v>4</v>
      </c>
      <c r="H5" s="3361" t="s">
        <v>26</v>
      </c>
      <c r="I5" s="3362" t="s">
        <v>27</v>
      </c>
      <c r="J5" s="3363" t="s">
        <v>4</v>
      </c>
      <c r="K5" s="1081"/>
      <c r="L5" s="1081"/>
    </row>
    <row r="6" spans="1:13" ht="36.75" customHeight="1" thickBot="1" x14ac:dyDescent="0.4">
      <c r="A6" s="1754" t="s">
        <v>22</v>
      </c>
      <c r="B6" s="3364"/>
      <c r="C6" s="3365"/>
      <c r="D6" s="3366"/>
      <c r="E6" s="3364"/>
      <c r="F6" s="3365"/>
      <c r="G6" s="3367"/>
      <c r="H6" s="3368"/>
      <c r="I6" s="3369"/>
      <c r="J6" s="3370"/>
      <c r="K6" s="1081"/>
      <c r="L6" s="1081"/>
    </row>
    <row r="7" spans="1:13" ht="29.25" customHeight="1" x14ac:dyDescent="0.35">
      <c r="A7" s="3371" t="s">
        <v>251</v>
      </c>
      <c r="B7" s="1185">
        <f>B15+B22</f>
        <v>12</v>
      </c>
      <c r="C7" s="1139">
        <f t="shared" ref="C7:G7" si="0">C22+C15</f>
        <v>0</v>
      </c>
      <c r="D7" s="1141">
        <f>D15+D22</f>
        <v>12</v>
      </c>
      <c r="E7" s="1185">
        <f>E22+E15</f>
        <v>11</v>
      </c>
      <c r="F7" s="1139">
        <f t="shared" si="0"/>
        <v>0</v>
      </c>
      <c r="G7" s="1141">
        <f t="shared" si="0"/>
        <v>11</v>
      </c>
      <c r="H7" s="1186">
        <f t="shared" ref="H7:J11" si="1">B7+E7</f>
        <v>23</v>
      </c>
      <c r="I7" s="1186">
        <f t="shared" si="1"/>
        <v>0</v>
      </c>
      <c r="J7" s="3372">
        <f t="shared" si="1"/>
        <v>23</v>
      </c>
      <c r="K7" s="1081"/>
      <c r="L7" s="1081"/>
    </row>
    <row r="8" spans="1:13" ht="27.75" customHeight="1" x14ac:dyDescent="0.35">
      <c r="A8" s="1187" t="s">
        <v>252</v>
      </c>
      <c r="B8" s="1185">
        <f t="shared" ref="B8:G11" si="2">B23+B16</f>
        <v>10</v>
      </c>
      <c r="C8" s="1139">
        <f t="shared" si="2"/>
        <v>0</v>
      </c>
      <c r="D8" s="1141">
        <f t="shared" si="2"/>
        <v>10</v>
      </c>
      <c r="E8" s="1185">
        <f t="shared" si="2"/>
        <v>10</v>
      </c>
      <c r="F8" s="1139">
        <f t="shared" si="2"/>
        <v>0</v>
      </c>
      <c r="G8" s="1141">
        <f t="shared" si="2"/>
        <v>10</v>
      </c>
      <c r="H8" s="3373">
        <f t="shared" si="1"/>
        <v>20</v>
      </c>
      <c r="I8" s="3373">
        <f t="shared" si="1"/>
        <v>0</v>
      </c>
      <c r="J8" s="3372">
        <f t="shared" si="1"/>
        <v>20</v>
      </c>
      <c r="K8" s="1081"/>
      <c r="L8" s="1081"/>
    </row>
    <row r="9" spans="1:13" ht="27.75" customHeight="1" x14ac:dyDescent="0.35">
      <c r="A9" s="3374" t="s">
        <v>253</v>
      </c>
      <c r="B9" s="1185">
        <f t="shared" si="2"/>
        <v>25</v>
      </c>
      <c r="C9" s="1139">
        <f t="shared" si="2"/>
        <v>1</v>
      </c>
      <c r="D9" s="1141">
        <f t="shared" si="2"/>
        <v>26</v>
      </c>
      <c r="E9" s="1185">
        <f t="shared" si="2"/>
        <v>28</v>
      </c>
      <c r="F9" s="1139">
        <f t="shared" si="2"/>
        <v>0</v>
      </c>
      <c r="G9" s="1141">
        <f t="shared" si="2"/>
        <v>28</v>
      </c>
      <c r="H9" s="3373">
        <f t="shared" si="1"/>
        <v>53</v>
      </c>
      <c r="I9" s="3373">
        <f t="shared" si="1"/>
        <v>1</v>
      </c>
      <c r="J9" s="3372">
        <f t="shared" si="1"/>
        <v>54</v>
      </c>
      <c r="K9" s="1081"/>
      <c r="L9" s="1081"/>
    </row>
    <row r="10" spans="1:13" ht="30.75" customHeight="1" x14ac:dyDescent="0.35">
      <c r="A10" s="3375" t="s">
        <v>38</v>
      </c>
      <c r="B10" s="1185">
        <f t="shared" si="2"/>
        <v>9</v>
      </c>
      <c r="C10" s="1139">
        <f t="shared" si="2"/>
        <v>1</v>
      </c>
      <c r="D10" s="1141">
        <f t="shared" si="2"/>
        <v>10</v>
      </c>
      <c r="E10" s="1185">
        <f t="shared" si="2"/>
        <v>8</v>
      </c>
      <c r="F10" s="1139">
        <f t="shared" si="2"/>
        <v>0</v>
      </c>
      <c r="G10" s="1141">
        <f t="shared" si="2"/>
        <v>8</v>
      </c>
      <c r="H10" s="3373">
        <f t="shared" si="1"/>
        <v>17</v>
      </c>
      <c r="I10" s="3373">
        <f t="shared" si="1"/>
        <v>1</v>
      </c>
      <c r="J10" s="3372">
        <f t="shared" si="1"/>
        <v>18</v>
      </c>
      <c r="K10" s="1081"/>
      <c r="L10" s="1081"/>
    </row>
    <row r="11" spans="1:13" ht="32.25" customHeight="1" thickBot="1" x14ac:dyDescent="0.4">
      <c r="A11" s="3376" t="s">
        <v>254</v>
      </c>
      <c r="B11" s="1185">
        <f t="shared" si="2"/>
        <v>8</v>
      </c>
      <c r="C11" s="1139">
        <f t="shared" si="2"/>
        <v>0</v>
      </c>
      <c r="D11" s="1141">
        <f t="shared" si="2"/>
        <v>8</v>
      </c>
      <c r="E11" s="1185">
        <f t="shared" si="2"/>
        <v>8</v>
      </c>
      <c r="F11" s="1139">
        <f t="shared" si="2"/>
        <v>0</v>
      </c>
      <c r="G11" s="1141">
        <f t="shared" si="2"/>
        <v>8</v>
      </c>
      <c r="H11" s="3373">
        <f t="shared" si="1"/>
        <v>16</v>
      </c>
      <c r="I11" s="3373">
        <f t="shared" si="1"/>
        <v>0</v>
      </c>
      <c r="J11" s="3372">
        <f t="shared" si="1"/>
        <v>16</v>
      </c>
      <c r="K11" s="1081"/>
      <c r="L11" s="1081"/>
    </row>
    <row r="12" spans="1:13" ht="36.75" customHeight="1" thickBot="1" x14ac:dyDescent="0.4">
      <c r="A12" s="3253" t="s">
        <v>12</v>
      </c>
      <c r="B12" s="3307">
        <f t="shared" ref="B12:G12" si="3">SUM(B6:B11)</f>
        <v>64</v>
      </c>
      <c r="C12" s="3307">
        <f t="shared" si="3"/>
        <v>2</v>
      </c>
      <c r="D12" s="3307">
        <f t="shared" si="3"/>
        <v>66</v>
      </c>
      <c r="E12" s="3307">
        <f t="shared" si="3"/>
        <v>65</v>
      </c>
      <c r="F12" s="3307">
        <f t="shared" si="3"/>
        <v>0</v>
      </c>
      <c r="G12" s="3307">
        <f t="shared" si="3"/>
        <v>65</v>
      </c>
      <c r="H12" s="3307">
        <f>SUM(H7:H11)</f>
        <v>129</v>
      </c>
      <c r="I12" s="3307">
        <f>SUM(I7:I11)</f>
        <v>2</v>
      </c>
      <c r="J12" s="3334">
        <f>SUM(J7:J11)</f>
        <v>131</v>
      </c>
      <c r="K12" s="1081"/>
      <c r="L12" s="1081"/>
      <c r="M12" s="1081"/>
    </row>
    <row r="13" spans="1:13" ht="27" customHeight="1" thickBot="1" x14ac:dyDescent="0.4">
      <c r="A13" s="3253" t="s">
        <v>23</v>
      </c>
      <c r="B13" s="3333"/>
      <c r="C13" s="3315"/>
      <c r="D13" s="3377"/>
      <c r="E13" s="3333"/>
      <c r="F13" s="3315"/>
      <c r="G13" s="3377"/>
      <c r="H13" s="3378"/>
      <c r="I13" s="3315"/>
      <c r="J13" s="3317"/>
      <c r="K13" s="1081"/>
      <c r="L13" s="1081"/>
    </row>
    <row r="14" spans="1:13" ht="31.5" customHeight="1" thickBot="1" x14ac:dyDescent="0.4">
      <c r="A14" s="3257" t="s">
        <v>11</v>
      </c>
      <c r="B14" s="3333"/>
      <c r="C14" s="3316"/>
      <c r="D14" s="3262"/>
      <c r="E14" s="3333"/>
      <c r="F14" s="3316"/>
      <c r="G14" s="3262"/>
      <c r="H14" s="3378"/>
      <c r="I14" s="3259"/>
      <c r="J14" s="3379"/>
      <c r="K14" s="1108"/>
      <c r="L14" s="1108"/>
    </row>
    <row r="15" spans="1:13" ht="24.95" customHeight="1" x14ac:dyDescent="0.35">
      <c r="A15" s="3371" t="s">
        <v>251</v>
      </c>
      <c r="B15" s="3380">
        <v>11</v>
      </c>
      <c r="C15" s="3380">
        <v>0</v>
      </c>
      <c r="D15" s="3381">
        <f>SUM(B15:C15)</f>
        <v>11</v>
      </c>
      <c r="E15" s="3380">
        <v>11</v>
      </c>
      <c r="F15" s="3380">
        <v>0</v>
      </c>
      <c r="G15" s="3381">
        <f>SUM(E15:F15)</f>
        <v>11</v>
      </c>
      <c r="H15" s="3382">
        <f t="shared" ref="H15:J19" si="4">B15+E15</f>
        <v>22</v>
      </c>
      <c r="I15" s="3382">
        <f t="shared" si="4"/>
        <v>0</v>
      </c>
      <c r="J15" s="3383">
        <f t="shared" si="4"/>
        <v>22</v>
      </c>
      <c r="K15" s="1114"/>
      <c r="L15" s="1114"/>
    </row>
    <row r="16" spans="1:13" ht="24.95" customHeight="1" x14ac:dyDescent="0.35">
      <c r="A16" s="1187" t="s">
        <v>252</v>
      </c>
      <c r="B16" s="3384">
        <v>10</v>
      </c>
      <c r="C16" s="3384">
        <v>0</v>
      </c>
      <c r="D16" s="3331">
        <f>SUM(B16:C16)</f>
        <v>10</v>
      </c>
      <c r="E16" s="3384">
        <v>10</v>
      </c>
      <c r="F16" s="3384">
        <v>0</v>
      </c>
      <c r="G16" s="3331">
        <f>SUM(E16:F16)</f>
        <v>10</v>
      </c>
      <c r="H16" s="3373">
        <f t="shared" si="4"/>
        <v>20</v>
      </c>
      <c r="I16" s="3373">
        <f t="shared" si="4"/>
        <v>0</v>
      </c>
      <c r="J16" s="3372">
        <f t="shared" si="4"/>
        <v>20</v>
      </c>
      <c r="K16" s="1114"/>
      <c r="L16" s="1114"/>
    </row>
    <row r="17" spans="1:12" ht="24.95" customHeight="1" x14ac:dyDescent="0.35">
      <c r="A17" s="3374" t="s">
        <v>253</v>
      </c>
      <c r="B17" s="3384">
        <v>25</v>
      </c>
      <c r="C17" s="3384">
        <v>1</v>
      </c>
      <c r="D17" s="3331">
        <f>SUM(B17:C17)</f>
        <v>26</v>
      </c>
      <c r="E17" s="3384">
        <v>27</v>
      </c>
      <c r="F17" s="3384">
        <v>0</v>
      </c>
      <c r="G17" s="3331">
        <f>SUM(E17:F17)</f>
        <v>27</v>
      </c>
      <c r="H17" s="3373">
        <f t="shared" si="4"/>
        <v>52</v>
      </c>
      <c r="I17" s="3373">
        <f t="shared" si="4"/>
        <v>1</v>
      </c>
      <c r="J17" s="3372">
        <f t="shared" si="4"/>
        <v>53</v>
      </c>
      <c r="K17" s="1114"/>
      <c r="L17" s="1114"/>
    </row>
    <row r="18" spans="1:12" ht="29.25" customHeight="1" x14ac:dyDescent="0.35">
      <c r="A18" s="3375" t="s">
        <v>38</v>
      </c>
      <c r="B18" s="3384">
        <v>8</v>
      </c>
      <c r="C18" s="3384">
        <v>1</v>
      </c>
      <c r="D18" s="3331">
        <f>SUM(B18:C18)</f>
        <v>9</v>
      </c>
      <c r="E18" s="3385">
        <v>8</v>
      </c>
      <c r="F18" s="3385">
        <v>0</v>
      </c>
      <c r="G18" s="3386">
        <f>SUM(E18:F18)</f>
        <v>8</v>
      </c>
      <c r="H18" s="3373">
        <f t="shared" si="4"/>
        <v>16</v>
      </c>
      <c r="I18" s="3373">
        <f t="shared" si="4"/>
        <v>1</v>
      </c>
      <c r="J18" s="3372">
        <f t="shared" si="4"/>
        <v>17</v>
      </c>
      <c r="K18" s="1114"/>
      <c r="L18" s="1114"/>
    </row>
    <row r="19" spans="1:12" ht="43.5" customHeight="1" thickBot="1" x14ac:dyDescent="0.4">
      <c r="A19" s="3376" t="s">
        <v>254</v>
      </c>
      <c r="B19" s="3387">
        <v>8</v>
      </c>
      <c r="C19" s="3388">
        <v>0</v>
      </c>
      <c r="D19" s="3389">
        <f>SUM(B19:C19)</f>
        <v>8</v>
      </c>
      <c r="E19" s="3387">
        <v>7</v>
      </c>
      <c r="F19" s="3388">
        <v>0</v>
      </c>
      <c r="G19" s="3389">
        <f>SUM(E19:F19)</f>
        <v>7</v>
      </c>
      <c r="H19" s="3373">
        <f t="shared" si="4"/>
        <v>15</v>
      </c>
      <c r="I19" s="3373">
        <f t="shared" si="4"/>
        <v>0</v>
      </c>
      <c r="J19" s="3372">
        <f t="shared" si="4"/>
        <v>15</v>
      </c>
      <c r="K19" s="1193"/>
      <c r="L19" s="1193"/>
    </row>
    <row r="20" spans="1:12" ht="24.95" customHeight="1" thickBot="1" x14ac:dyDescent="0.4">
      <c r="A20" s="3342" t="s">
        <v>8</v>
      </c>
      <c r="B20" s="3364">
        <f t="shared" ref="B20:J20" si="5">SUM(B15:B19)</f>
        <v>62</v>
      </c>
      <c r="C20" s="3364">
        <f t="shared" si="5"/>
        <v>2</v>
      </c>
      <c r="D20" s="3364">
        <f t="shared" si="5"/>
        <v>64</v>
      </c>
      <c r="E20" s="3364">
        <f t="shared" si="5"/>
        <v>63</v>
      </c>
      <c r="F20" s="3364">
        <f t="shared" si="5"/>
        <v>0</v>
      </c>
      <c r="G20" s="3390">
        <f t="shared" si="5"/>
        <v>63</v>
      </c>
      <c r="H20" s="3364">
        <f t="shared" si="5"/>
        <v>125</v>
      </c>
      <c r="I20" s="3364">
        <f t="shared" si="5"/>
        <v>2</v>
      </c>
      <c r="J20" s="3390">
        <f t="shared" si="5"/>
        <v>127</v>
      </c>
      <c r="K20" s="1193"/>
      <c r="L20" s="1193"/>
    </row>
    <row r="21" spans="1:12" ht="24.95" customHeight="1" thickBot="1" x14ac:dyDescent="0.4">
      <c r="A21" s="3335" t="s">
        <v>25</v>
      </c>
      <c r="B21" s="3319"/>
      <c r="C21" s="3322"/>
      <c r="D21" s="3391"/>
      <c r="E21" s="3319"/>
      <c r="F21" s="3322"/>
      <c r="G21" s="3392"/>
      <c r="H21" s="3393"/>
      <c r="I21" s="3394"/>
      <c r="J21" s="3395"/>
      <c r="K21" s="1114"/>
      <c r="L21" s="1114"/>
    </row>
    <row r="22" spans="1:12" ht="24.95" customHeight="1" x14ac:dyDescent="0.35">
      <c r="A22" s="3371" t="s">
        <v>251</v>
      </c>
      <c r="B22" s="1196">
        <v>1</v>
      </c>
      <c r="C22" s="1197">
        <v>0</v>
      </c>
      <c r="D22" s="1198">
        <f>SUM(B22:C22)</f>
        <v>1</v>
      </c>
      <c r="E22" s="1199">
        <v>0</v>
      </c>
      <c r="F22" s="1200">
        <v>0</v>
      </c>
      <c r="G22" s="1198">
        <f>SUM(E22:F22)</f>
        <v>0</v>
      </c>
      <c r="H22" s="3382">
        <f t="shared" ref="H22:J26" si="6">B22+E22</f>
        <v>1</v>
      </c>
      <c r="I22" s="3396">
        <f t="shared" si="6"/>
        <v>0</v>
      </c>
      <c r="J22" s="3383">
        <f t="shared" si="6"/>
        <v>1</v>
      </c>
      <c r="K22" s="1114"/>
      <c r="L22" s="1114"/>
    </row>
    <row r="23" spans="1:12" ht="33" customHeight="1" x14ac:dyDescent="0.35">
      <c r="A23" s="1187" t="s">
        <v>252</v>
      </c>
      <c r="B23" s="3266">
        <v>0</v>
      </c>
      <c r="C23" s="3267">
        <v>0</v>
      </c>
      <c r="D23" s="3331">
        <f>SUM(B23:C23)</f>
        <v>0</v>
      </c>
      <c r="E23" s="3384">
        <v>0</v>
      </c>
      <c r="F23" s="3397">
        <v>0</v>
      </c>
      <c r="G23" s="3331">
        <f>SUM(E23:F23)</f>
        <v>0</v>
      </c>
      <c r="H23" s="3398">
        <f t="shared" si="6"/>
        <v>0</v>
      </c>
      <c r="I23" s="3399">
        <f t="shared" si="6"/>
        <v>0</v>
      </c>
      <c r="J23" s="3400">
        <f t="shared" si="6"/>
        <v>0</v>
      </c>
      <c r="K23" s="1114"/>
      <c r="L23" s="1114"/>
    </row>
    <row r="24" spans="1:12" ht="24.95" customHeight="1" x14ac:dyDescent="0.35">
      <c r="A24" s="3374" t="s">
        <v>253</v>
      </c>
      <c r="B24" s="3266">
        <v>0</v>
      </c>
      <c r="C24" s="3267">
        <v>0</v>
      </c>
      <c r="D24" s="3331">
        <f>SUM(B24:C24)</f>
        <v>0</v>
      </c>
      <c r="E24" s="3384">
        <v>1</v>
      </c>
      <c r="F24" s="3397">
        <v>0</v>
      </c>
      <c r="G24" s="3331">
        <f>SUM(E24:F24)</f>
        <v>1</v>
      </c>
      <c r="H24" s="3398">
        <f t="shared" si="6"/>
        <v>1</v>
      </c>
      <c r="I24" s="3399">
        <f t="shared" si="6"/>
        <v>0</v>
      </c>
      <c r="J24" s="3400">
        <f t="shared" si="6"/>
        <v>1</v>
      </c>
      <c r="K24" s="1193"/>
      <c r="L24" s="1193"/>
    </row>
    <row r="25" spans="1:12" ht="32.25" customHeight="1" x14ac:dyDescent="0.35">
      <c r="A25" s="3375" t="s">
        <v>38</v>
      </c>
      <c r="B25" s="3266">
        <v>1</v>
      </c>
      <c r="C25" s="3267">
        <v>0</v>
      </c>
      <c r="D25" s="3331">
        <f>SUM(B25:C25)</f>
        <v>1</v>
      </c>
      <c r="E25" s="3384">
        <v>0</v>
      </c>
      <c r="F25" s="3397">
        <v>0</v>
      </c>
      <c r="G25" s="3331">
        <f>SUM(E25:F25)</f>
        <v>0</v>
      </c>
      <c r="H25" s="3398">
        <f t="shared" si="6"/>
        <v>1</v>
      </c>
      <c r="I25" s="3399">
        <f t="shared" si="6"/>
        <v>0</v>
      </c>
      <c r="J25" s="3400">
        <f t="shared" si="6"/>
        <v>1</v>
      </c>
      <c r="K25" s="1202"/>
      <c r="L25" s="1202"/>
    </row>
    <row r="26" spans="1:12" ht="29.25" customHeight="1" thickBot="1" x14ac:dyDescent="0.4">
      <c r="A26" s="3376" t="s">
        <v>254</v>
      </c>
      <c r="B26" s="3266">
        <v>0</v>
      </c>
      <c r="C26" s="3267">
        <v>0</v>
      </c>
      <c r="D26" s="3331">
        <f>SUM(B26:C26)</f>
        <v>0</v>
      </c>
      <c r="E26" s="3384">
        <v>1</v>
      </c>
      <c r="F26" s="3397">
        <v>0</v>
      </c>
      <c r="G26" s="3331">
        <f>SUM(E26:F26)</f>
        <v>1</v>
      </c>
      <c r="H26" s="3401">
        <f t="shared" si="6"/>
        <v>1</v>
      </c>
      <c r="I26" s="3402">
        <f t="shared" si="6"/>
        <v>0</v>
      </c>
      <c r="J26" s="3403">
        <f t="shared" si="6"/>
        <v>1</v>
      </c>
      <c r="K26" s="1193"/>
      <c r="L26" s="1193"/>
    </row>
    <row r="27" spans="1:12" ht="36.75" customHeight="1" thickBot="1" x14ac:dyDescent="0.4">
      <c r="A27" s="3342" t="s">
        <v>13</v>
      </c>
      <c r="B27" s="3404">
        <f t="shared" ref="B27:J27" si="7">SUM(B22:B26)</f>
        <v>2</v>
      </c>
      <c r="C27" s="3404">
        <f t="shared" si="7"/>
        <v>0</v>
      </c>
      <c r="D27" s="3404">
        <f t="shared" si="7"/>
        <v>2</v>
      </c>
      <c r="E27" s="3404">
        <f t="shared" si="7"/>
        <v>2</v>
      </c>
      <c r="F27" s="3404">
        <f t="shared" si="7"/>
        <v>0</v>
      </c>
      <c r="G27" s="3404">
        <f t="shared" si="7"/>
        <v>2</v>
      </c>
      <c r="H27" s="3404">
        <f t="shared" si="7"/>
        <v>4</v>
      </c>
      <c r="I27" s="3404">
        <f t="shared" si="7"/>
        <v>0</v>
      </c>
      <c r="J27" s="3390">
        <f t="shared" si="7"/>
        <v>4</v>
      </c>
      <c r="K27" s="1114"/>
      <c r="L27" s="1114"/>
    </row>
    <row r="28" spans="1:12" ht="30" customHeight="1" thickBot="1" x14ac:dyDescent="0.4">
      <c r="A28" s="3345" t="s">
        <v>10</v>
      </c>
      <c r="B28" s="3307">
        <f t="shared" ref="B28:J28" si="8">B20</f>
        <v>62</v>
      </c>
      <c r="C28" s="3307">
        <f t="shared" si="8"/>
        <v>2</v>
      </c>
      <c r="D28" s="3307">
        <f t="shared" si="8"/>
        <v>64</v>
      </c>
      <c r="E28" s="3307">
        <f t="shared" si="8"/>
        <v>63</v>
      </c>
      <c r="F28" s="3307">
        <f t="shared" si="8"/>
        <v>0</v>
      </c>
      <c r="G28" s="3343">
        <f t="shared" si="8"/>
        <v>63</v>
      </c>
      <c r="H28" s="3343">
        <f t="shared" si="8"/>
        <v>125</v>
      </c>
      <c r="I28" s="3343">
        <f t="shared" si="8"/>
        <v>2</v>
      </c>
      <c r="J28" s="3334">
        <f t="shared" si="8"/>
        <v>127</v>
      </c>
      <c r="K28" s="1206"/>
      <c r="L28" s="1206"/>
    </row>
    <row r="29" spans="1:12" ht="26.25" thickBot="1" x14ac:dyDescent="0.4">
      <c r="A29" s="3345" t="s">
        <v>14</v>
      </c>
      <c r="B29" s="3307">
        <f t="shared" ref="B29:J29" si="9">B27</f>
        <v>2</v>
      </c>
      <c r="C29" s="3307">
        <f t="shared" si="9"/>
        <v>0</v>
      </c>
      <c r="D29" s="3307">
        <f t="shared" si="9"/>
        <v>2</v>
      </c>
      <c r="E29" s="3307">
        <f t="shared" si="9"/>
        <v>2</v>
      </c>
      <c r="F29" s="3307">
        <f t="shared" si="9"/>
        <v>0</v>
      </c>
      <c r="G29" s="3343">
        <f t="shared" si="9"/>
        <v>2</v>
      </c>
      <c r="H29" s="3343">
        <f t="shared" si="9"/>
        <v>4</v>
      </c>
      <c r="I29" s="3343">
        <f t="shared" si="9"/>
        <v>0</v>
      </c>
      <c r="J29" s="3334">
        <f t="shared" si="9"/>
        <v>4</v>
      </c>
      <c r="K29" s="1130"/>
      <c r="L29" s="1130"/>
    </row>
    <row r="30" spans="1:12" ht="26.25" thickBot="1" x14ac:dyDescent="0.4">
      <c r="A30" s="3346" t="s">
        <v>15</v>
      </c>
      <c r="B30" s="3355">
        <f t="shared" ref="B30:J30" si="10">SUM(B28:B29)</f>
        <v>64</v>
      </c>
      <c r="C30" s="3355">
        <f t="shared" si="10"/>
        <v>2</v>
      </c>
      <c r="D30" s="3355">
        <f t="shared" si="10"/>
        <v>66</v>
      </c>
      <c r="E30" s="3355">
        <f t="shared" si="10"/>
        <v>65</v>
      </c>
      <c r="F30" s="3355">
        <f t="shared" si="10"/>
        <v>0</v>
      </c>
      <c r="G30" s="3405">
        <f t="shared" si="10"/>
        <v>65</v>
      </c>
      <c r="H30" s="3405">
        <f t="shared" si="10"/>
        <v>129</v>
      </c>
      <c r="I30" s="3405">
        <f t="shared" si="10"/>
        <v>2</v>
      </c>
      <c r="J30" s="3406">
        <f t="shared" si="10"/>
        <v>131</v>
      </c>
      <c r="K30" s="1130"/>
      <c r="L30" s="1130"/>
    </row>
    <row r="31" spans="1:12" ht="12" customHeight="1" x14ac:dyDescent="0.35">
      <c r="A31" s="1114"/>
      <c r="B31" s="1208"/>
      <c r="C31" s="1208"/>
      <c r="D31" s="1208"/>
      <c r="E31" s="1208"/>
      <c r="F31" s="1208"/>
      <c r="G31" s="1208"/>
      <c r="H31" s="1208"/>
      <c r="I31" s="1208"/>
      <c r="J31" s="1208"/>
      <c r="K31" s="1130"/>
      <c r="L31" s="1130"/>
    </row>
    <row r="32" spans="1:12" ht="25.5" hidden="1" customHeight="1" x14ac:dyDescent="0.35">
      <c r="A32" s="1114"/>
      <c r="B32" s="1208"/>
      <c r="C32" s="1208"/>
      <c r="D32" s="1208"/>
      <c r="E32" s="1208"/>
      <c r="F32" s="1208"/>
      <c r="G32" s="1208"/>
      <c r="H32" s="1208"/>
      <c r="I32" s="1208"/>
      <c r="J32" s="1208"/>
    </row>
    <row r="33" spans="1:16" ht="37.5" customHeight="1" x14ac:dyDescent="0.35">
      <c r="A33" s="4369"/>
      <c r="B33" s="4369"/>
      <c r="C33" s="4369"/>
      <c r="D33" s="4369"/>
      <c r="E33" s="4369"/>
      <c r="F33" s="4369"/>
      <c r="G33" s="4369"/>
      <c r="H33" s="4369"/>
      <c r="I33" s="4369"/>
      <c r="J33" s="4369"/>
      <c r="K33" s="4369"/>
      <c r="L33" s="4369"/>
      <c r="M33" s="4369"/>
      <c r="N33" s="4369"/>
      <c r="O33" s="4369"/>
      <c r="P33" s="4369"/>
    </row>
    <row r="34" spans="1:16" ht="26.25" customHeight="1" x14ac:dyDescent="0.35"/>
    <row r="35" spans="1:16" ht="25.5" x14ac:dyDescent="0.35"/>
    <row r="36" spans="1:16" ht="25.5" x14ac:dyDescent="0.35"/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G29" sqref="G29"/>
    </sheetView>
  </sheetViews>
  <sheetFormatPr defaultColWidth="9.140625" defaultRowHeight="15" customHeight="1" x14ac:dyDescent="0.35"/>
  <cols>
    <col min="1" max="1" width="93" style="656" customWidth="1"/>
    <col min="2" max="2" width="13.85546875" style="656" customWidth="1"/>
    <col min="3" max="3" width="12.140625" style="656" customWidth="1"/>
    <col min="4" max="4" width="11" style="656" customWidth="1"/>
    <col min="5" max="5" width="14.140625" style="656" customWidth="1"/>
    <col min="6" max="6" width="11.85546875" style="656" customWidth="1"/>
    <col min="7" max="7" width="9.42578125" style="656" customWidth="1"/>
    <col min="8" max="8" width="14.7109375" style="656" customWidth="1"/>
    <col min="9" max="10" width="9.42578125" style="656" customWidth="1"/>
    <col min="11" max="11" width="14.28515625" style="656" customWidth="1"/>
    <col min="12" max="12" width="13.140625" style="656" customWidth="1"/>
    <col min="13" max="15" width="10.7109375" style="656" customWidth="1"/>
    <col min="16" max="16" width="9.140625" style="656"/>
    <col min="17" max="17" width="12.85546875" style="656" customWidth="1"/>
    <col min="18" max="18" width="23.42578125" style="656" customWidth="1"/>
    <col min="19" max="20" width="9.140625" style="656"/>
    <col min="21" max="21" width="10.42578125" style="656" bestFit="1" customWidth="1"/>
    <col min="22" max="22" width="11.28515625" style="656" customWidth="1"/>
    <col min="23" max="16384" width="9.140625" style="656"/>
  </cols>
  <sheetData>
    <row r="1" spans="1:20" ht="25.5" customHeight="1" x14ac:dyDescent="0.35">
      <c r="A1" s="4370"/>
      <c r="B1" s="4370"/>
      <c r="C1" s="4370"/>
      <c r="D1" s="4370"/>
      <c r="E1" s="4370"/>
      <c r="F1" s="4370"/>
      <c r="G1" s="4370"/>
      <c r="H1" s="4370"/>
      <c r="I1" s="4370"/>
      <c r="J1" s="4370"/>
      <c r="K1" s="4370"/>
      <c r="L1" s="4370"/>
      <c r="M1" s="4370"/>
      <c r="N1" s="4370"/>
      <c r="O1" s="4370"/>
      <c r="P1" s="4370"/>
      <c r="Q1" s="4370"/>
      <c r="R1" s="4370"/>
      <c r="S1" s="4370"/>
      <c r="T1" s="4370"/>
    </row>
    <row r="2" spans="1:20" ht="32.25" customHeight="1" x14ac:dyDescent="0.35">
      <c r="A2" s="4370" t="s">
        <v>107</v>
      </c>
      <c r="B2" s="4370"/>
      <c r="C2" s="4370"/>
      <c r="D2" s="4370"/>
      <c r="E2" s="4370"/>
      <c r="F2" s="4370"/>
      <c r="G2" s="4370"/>
      <c r="H2" s="4370"/>
      <c r="I2" s="4370"/>
      <c r="J2" s="4370"/>
      <c r="K2" s="4370"/>
      <c r="L2" s="4370"/>
      <c r="M2" s="4370"/>
      <c r="N2" s="4370"/>
      <c r="O2" s="4370"/>
      <c r="P2" s="4370"/>
    </row>
    <row r="3" spans="1:20" ht="24.75" customHeight="1" x14ac:dyDescent="0.35">
      <c r="A3" s="4370" t="s">
        <v>383</v>
      </c>
      <c r="B3" s="4370"/>
      <c r="C3" s="4370"/>
      <c r="D3" s="4370"/>
      <c r="E3" s="4370"/>
      <c r="F3" s="4370"/>
      <c r="G3" s="4370"/>
      <c r="H3" s="4370"/>
      <c r="I3" s="4370"/>
      <c r="J3" s="4370"/>
      <c r="K3" s="4370"/>
      <c r="L3" s="4370"/>
      <c r="M3" s="4370"/>
      <c r="N3" s="1079"/>
      <c r="O3" s="1079"/>
    </row>
    <row r="4" spans="1:20" ht="33" customHeight="1" thickBot="1" x14ac:dyDescent="0.4">
      <c r="A4" s="1080"/>
    </row>
    <row r="5" spans="1:20" ht="33" customHeight="1" thickBot="1" x14ac:dyDescent="0.4">
      <c r="A5" s="4394" t="s">
        <v>9</v>
      </c>
      <c r="B5" s="3921" t="s">
        <v>19</v>
      </c>
      <c r="C5" s="3922"/>
      <c r="D5" s="3923"/>
      <c r="E5" s="3921" t="s">
        <v>20</v>
      </c>
      <c r="F5" s="3922"/>
      <c r="G5" s="3923"/>
      <c r="H5" s="3921" t="s">
        <v>29</v>
      </c>
      <c r="I5" s="3922"/>
      <c r="J5" s="3923"/>
      <c r="K5" s="4391" t="s">
        <v>21</v>
      </c>
      <c r="L5" s="4392"/>
      <c r="M5" s="4058"/>
      <c r="N5" s="1081"/>
      <c r="O5" s="1081"/>
    </row>
    <row r="6" spans="1:20" ht="33" customHeight="1" thickBot="1" x14ac:dyDescent="0.4">
      <c r="A6" s="3877"/>
      <c r="B6" s="4388" t="s">
        <v>5</v>
      </c>
      <c r="C6" s="4389"/>
      <c r="D6" s="4390"/>
      <c r="E6" s="4388" t="s">
        <v>5</v>
      </c>
      <c r="F6" s="4389"/>
      <c r="G6" s="4390"/>
      <c r="H6" s="4388" t="s">
        <v>5</v>
      </c>
      <c r="I6" s="4389"/>
      <c r="J6" s="4390"/>
      <c r="K6" s="3907"/>
      <c r="L6" s="3908"/>
      <c r="M6" s="4393"/>
      <c r="N6" s="1081"/>
      <c r="O6" s="1081"/>
    </row>
    <row r="7" spans="1:20" ht="99.75" customHeight="1" thickBot="1" x14ac:dyDescent="0.4">
      <c r="A7" s="3889"/>
      <c r="B7" s="1082" t="s">
        <v>26</v>
      </c>
      <c r="C7" s="1083" t="s">
        <v>27</v>
      </c>
      <c r="D7" s="1085" t="s">
        <v>4</v>
      </c>
      <c r="E7" s="1082" t="s">
        <v>26</v>
      </c>
      <c r="F7" s="1083" t="s">
        <v>27</v>
      </c>
      <c r="G7" s="1085" t="s">
        <v>4</v>
      </c>
      <c r="H7" s="1082" t="s">
        <v>26</v>
      </c>
      <c r="I7" s="1083" t="s">
        <v>27</v>
      </c>
      <c r="J7" s="1085" t="s">
        <v>4</v>
      </c>
      <c r="K7" s="1082" t="s">
        <v>26</v>
      </c>
      <c r="L7" s="1083" t="s">
        <v>27</v>
      </c>
      <c r="M7" s="1085" t="s">
        <v>4</v>
      </c>
      <c r="N7" s="1081"/>
      <c r="O7" s="1081"/>
    </row>
    <row r="8" spans="1:20" ht="36.75" customHeight="1" thickBot="1" x14ac:dyDescent="0.4">
      <c r="A8" s="356" t="s">
        <v>22</v>
      </c>
      <c r="B8" s="1210"/>
      <c r="C8" s="1211"/>
      <c r="D8" s="1212"/>
      <c r="E8" s="1213"/>
      <c r="F8" s="1214"/>
      <c r="G8" s="1215"/>
      <c r="H8" s="1213"/>
      <c r="I8" s="1214"/>
      <c r="J8" s="1215"/>
      <c r="K8" s="1216"/>
      <c r="L8" s="1217"/>
      <c r="M8" s="1218"/>
      <c r="N8" s="1081"/>
      <c r="O8" s="1081"/>
    </row>
    <row r="9" spans="1:20" ht="29.25" customHeight="1" thickBot="1" x14ac:dyDescent="0.4">
      <c r="A9" s="1184" t="s">
        <v>38</v>
      </c>
      <c r="B9" s="1100">
        <f t="shared" ref="B9:J9" si="0">B16+B13</f>
        <v>0</v>
      </c>
      <c r="C9" s="1100">
        <f t="shared" si="0"/>
        <v>14</v>
      </c>
      <c r="D9" s="854">
        <f t="shared" si="0"/>
        <v>14</v>
      </c>
      <c r="E9" s="1219">
        <f t="shared" si="0"/>
        <v>0</v>
      </c>
      <c r="F9" s="1100">
        <f t="shared" si="0"/>
        <v>4</v>
      </c>
      <c r="G9" s="1163">
        <f t="shared" si="0"/>
        <v>4</v>
      </c>
      <c r="H9" s="1219">
        <f t="shared" si="0"/>
        <v>0</v>
      </c>
      <c r="I9" s="1100">
        <f t="shared" si="0"/>
        <v>0</v>
      </c>
      <c r="J9" s="1163">
        <f t="shared" si="0"/>
        <v>0</v>
      </c>
      <c r="K9" s="1220">
        <f t="shared" ref="K9:M9" si="1">B9+E9+H9</f>
        <v>0</v>
      </c>
      <c r="L9" s="1221">
        <f t="shared" si="1"/>
        <v>18</v>
      </c>
      <c r="M9" s="1222">
        <f t="shared" si="1"/>
        <v>18</v>
      </c>
      <c r="N9" s="1081"/>
      <c r="O9" s="1081"/>
    </row>
    <row r="10" spans="1:20" ht="36.75" customHeight="1" thickBot="1" x14ac:dyDescent="0.4">
      <c r="A10" s="1102" t="s">
        <v>12</v>
      </c>
      <c r="B10" s="1156">
        <f t="shared" ref="B10:M10" si="2">SUM(B8:B9)</f>
        <v>0</v>
      </c>
      <c r="C10" s="1156">
        <f t="shared" si="2"/>
        <v>14</v>
      </c>
      <c r="D10" s="1223">
        <f t="shared" si="2"/>
        <v>14</v>
      </c>
      <c r="E10" s="1156">
        <f t="shared" si="2"/>
        <v>0</v>
      </c>
      <c r="F10" s="1156">
        <f t="shared" si="2"/>
        <v>4</v>
      </c>
      <c r="G10" s="1224">
        <f t="shared" si="2"/>
        <v>4</v>
      </c>
      <c r="H10" s="1156">
        <f t="shared" si="2"/>
        <v>0</v>
      </c>
      <c r="I10" s="1156">
        <f t="shared" si="2"/>
        <v>0</v>
      </c>
      <c r="J10" s="1224">
        <f t="shared" si="2"/>
        <v>0</v>
      </c>
      <c r="K10" s="1103">
        <f t="shared" si="2"/>
        <v>0</v>
      </c>
      <c r="L10" s="1103">
        <f t="shared" si="2"/>
        <v>18</v>
      </c>
      <c r="M10" s="1105">
        <f t="shared" si="2"/>
        <v>18</v>
      </c>
      <c r="N10" s="1081"/>
      <c r="O10" s="1081"/>
    </row>
    <row r="11" spans="1:20" ht="27" customHeight="1" thickBot="1" x14ac:dyDescent="0.4">
      <c r="A11" s="1102" t="s">
        <v>23</v>
      </c>
      <c r="B11" s="1110"/>
      <c r="C11" s="888"/>
      <c r="D11" s="1225"/>
      <c r="E11" s="1110"/>
      <c r="F11" s="888"/>
      <c r="G11" s="1225"/>
      <c r="H11" s="1110"/>
      <c r="I11" s="888"/>
      <c r="J11" s="1225"/>
      <c r="K11" s="1189"/>
      <c r="L11" s="1152"/>
      <c r="M11" s="1154"/>
      <c r="N11" s="1081"/>
      <c r="O11" s="1081"/>
    </row>
    <row r="12" spans="1:20" ht="31.5" customHeight="1" thickBot="1" x14ac:dyDescent="0.4">
      <c r="A12" s="1109" t="s">
        <v>11</v>
      </c>
      <c r="B12" s="1226"/>
      <c r="C12" s="1227"/>
      <c r="D12" s="1228"/>
      <c r="E12" s="1226"/>
      <c r="F12" s="1227"/>
      <c r="G12" s="1228"/>
      <c r="H12" s="1226"/>
      <c r="I12" s="1227"/>
      <c r="J12" s="1228"/>
      <c r="K12" s="1229"/>
      <c r="L12" s="1230"/>
      <c r="M12" s="1231"/>
      <c r="N12" s="1108"/>
      <c r="O12" s="1108"/>
    </row>
    <row r="13" spans="1:20" ht="24.95" customHeight="1" thickBot="1" x14ac:dyDescent="0.4">
      <c r="A13" s="1184" t="s">
        <v>38</v>
      </c>
      <c r="B13" s="1190">
        <v>0</v>
      </c>
      <c r="C13" s="1190">
        <v>14</v>
      </c>
      <c r="D13" s="1191">
        <f>SUM(B13:C13)</f>
        <v>14</v>
      </c>
      <c r="E13" s="1190">
        <v>0</v>
      </c>
      <c r="F13" s="1190">
        <v>4</v>
      </c>
      <c r="G13" s="1191">
        <f>SUM(E13:F13)</f>
        <v>4</v>
      </c>
      <c r="H13" s="1190">
        <v>0</v>
      </c>
      <c r="I13" s="1190">
        <v>0</v>
      </c>
      <c r="J13" s="1191">
        <f>SUM(H13:I13)</f>
        <v>0</v>
      </c>
      <c r="K13" s="1232">
        <f t="shared" ref="K13:M13" si="3">B13+E13+H13</f>
        <v>0</v>
      </c>
      <c r="L13" s="1233">
        <f t="shared" si="3"/>
        <v>18</v>
      </c>
      <c r="M13" s="1234">
        <f t="shared" si="3"/>
        <v>18</v>
      </c>
      <c r="N13" s="1114"/>
      <c r="O13" s="1114"/>
    </row>
    <row r="14" spans="1:20" ht="24.95" customHeight="1" thickBot="1" x14ac:dyDescent="0.4">
      <c r="A14" s="1086" t="s">
        <v>8</v>
      </c>
      <c r="B14" s="1235">
        <f t="shared" ref="B14:M14" si="4">SUM(B13:B13)</f>
        <v>0</v>
      </c>
      <c r="C14" s="1235">
        <f t="shared" si="4"/>
        <v>14</v>
      </c>
      <c r="D14" s="1235">
        <f t="shared" si="4"/>
        <v>14</v>
      </c>
      <c r="E14" s="1235">
        <f t="shared" si="4"/>
        <v>0</v>
      </c>
      <c r="F14" s="1235">
        <f t="shared" si="4"/>
        <v>4</v>
      </c>
      <c r="G14" s="1235">
        <f t="shared" si="4"/>
        <v>4</v>
      </c>
      <c r="H14" s="1235">
        <f t="shared" si="4"/>
        <v>0</v>
      </c>
      <c r="I14" s="1235">
        <f t="shared" si="4"/>
        <v>0</v>
      </c>
      <c r="J14" s="1235">
        <f t="shared" si="4"/>
        <v>0</v>
      </c>
      <c r="K14" s="1118">
        <f t="shared" si="4"/>
        <v>0</v>
      </c>
      <c r="L14" s="1118">
        <f t="shared" si="4"/>
        <v>18</v>
      </c>
      <c r="M14" s="1118">
        <f t="shared" si="4"/>
        <v>18</v>
      </c>
      <c r="N14" s="1193"/>
      <c r="O14" s="1193"/>
    </row>
    <row r="15" spans="1:20" ht="24.95" customHeight="1" thickBot="1" x14ac:dyDescent="0.4">
      <c r="A15" s="1165" t="s">
        <v>25</v>
      </c>
      <c r="B15" s="1236"/>
      <c r="C15" s="1017"/>
      <c r="D15" s="1237"/>
      <c r="E15" s="1236"/>
      <c r="F15" s="1017"/>
      <c r="G15" s="1237"/>
      <c r="H15" s="1238"/>
      <c r="I15" s="1239"/>
      <c r="J15" s="1240"/>
      <c r="K15" s="1241"/>
      <c r="L15" s="1242"/>
      <c r="M15" s="1243"/>
      <c r="N15" s="1114"/>
      <c r="O15" s="1114"/>
    </row>
    <row r="16" spans="1:20" ht="24.95" customHeight="1" thickBot="1" x14ac:dyDescent="0.4">
      <c r="A16" s="1184" t="s">
        <v>38</v>
      </c>
      <c r="B16" s="1115">
        <v>0</v>
      </c>
      <c r="C16" s="1116">
        <v>0</v>
      </c>
      <c r="D16" s="854">
        <f>SUM(B16:C16)</f>
        <v>0</v>
      </c>
      <c r="E16" s="1192">
        <v>0</v>
      </c>
      <c r="F16" s="1201">
        <v>0</v>
      </c>
      <c r="G16" s="854">
        <f>SUM(E16:F16)</f>
        <v>0</v>
      </c>
      <c r="H16" s="1192">
        <v>0</v>
      </c>
      <c r="I16" s="1192">
        <v>0</v>
      </c>
      <c r="J16" s="854">
        <f>SUM(H16:I16)</f>
        <v>0</v>
      </c>
      <c r="K16" s="1220">
        <f t="shared" ref="K16:M16" si="5">B16+E16+H16</f>
        <v>0</v>
      </c>
      <c r="L16" s="1221">
        <f t="shared" si="5"/>
        <v>0</v>
      </c>
      <c r="M16" s="1222">
        <f t="shared" si="5"/>
        <v>0</v>
      </c>
      <c r="N16" s="1114"/>
      <c r="O16" s="1114"/>
    </row>
    <row r="17" spans="1:16" ht="36.75" customHeight="1" thickBot="1" x14ac:dyDescent="0.4">
      <c r="A17" s="1086" t="s">
        <v>13</v>
      </c>
      <c r="B17" s="1244">
        <f t="shared" ref="B17:M17" si="6">SUM(B16:B16)</f>
        <v>0</v>
      </c>
      <c r="C17" s="1244">
        <f t="shared" si="6"/>
        <v>0</v>
      </c>
      <c r="D17" s="1244">
        <f t="shared" si="6"/>
        <v>0</v>
      </c>
      <c r="E17" s="1244">
        <f t="shared" si="6"/>
        <v>0</v>
      </c>
      <c r="F17" s="1244">
        <f t="shared" si="6"/>
        <v>0</v>
      </c>
      <c r="G17" s="1244">
        <f t="shared" si="6"/>
        <v>0</v>
      </c>
      <c r="H17" s="1244">
        <f t="shared" si="6"/>
        <v>0</v>
      </c>
      <c r="I17" s="1244">
        <f t="shared" si="6"/>
        <v>0</v>
      </c>
      <c r="J17" s="1244">
        <f t="shared" si="6"/>
        <v>0</v>
      </c>
      <c r="K17" s="1128">
        <f t="shared" si="6"/>
        <v>0</v>
      </c>
      <c r="L17" s="1128">
        <f t="shared" si="6"/>
        <v>0</v>
      </c>
      <c r="M17" s="1129">
        <f t="shared" si="6"/>
        <v>0</v>
      </c>
      <c r="N17" s="1114"/>
      <c r="O17" s="1114"/>
    </row>
    <row r="18" spans="1:16" ht="30" customHeight="1" thickBot="1" x14ac:dyDescent="0.4">
      <c r="A18" s="1131" t="s">
        <v>10</v>
      </c>
      <c r="B18" s="1156">
        <f t="shared" ref="B18:M18" si="7">B14</f>
        <v>0</v>
      </c>
      <c r="C18" s="1156">
        <f t="shared" si="7"/>
        <v>14</v>
      </c>
      <c r="D18" s="1156">
        <f t="shared" si="7"/>
        <v>14</v>
      </c>
      <c r="E18" s="1156">
        <f t="shared" si="7"/>
        <v>0</v>
      </c>
      <c r="F18" s="1156">
        <f t="shared" si="7"/>
        <v>4</v>
      </c>
      <c r="G18" s="1223">
        <f t="shared" si="7"/>
        <v>4</v>
      </c>
      <c r="H18" s="1223">
        <f t="shared" si="7"/>
        <v>0</v>
      </c>
      <c r="I18" s="1223">
        <f t="shared" si="7"/>
        <v>0</v>
      </c>
      <c r="J18" s="1223">
        <f t="shared" si="7"/>
        <v>0</v>
      </c>
      <c r="K18" s="1172">
        <f t="shared" si="7"/>
        <v>0</v>
      </c>
      <c r="L18" s="1172">
        <f t="shared" si="7"/>
        <v>18</v>
      </c>
      <c r="M18" s="1105">
        <f t="shared" si="7"/>
        <v>18</v>
      </c>
      <c r="N18" s="1206"/>
      <c r="O18" s="1206"/>
    </row>
    <row r="19" spans="1:16" ht="27" thickBot="1" x14ac:dyDescent="0.4">
      <c r="A19" s="1131" t="s">
        <v>14</v>
      </c>
      <c r="B19" s="1156">
        <f t="shared" ref="B19:M19" si="8">B17</f>
        <v>0</v>
      </c>
      <c r="C19" s="1156">
        <f t="shared" si="8"/>
        <v>0</v>
      </c>
      <c r="D19" s="1156">
        <f t="shared" si="8"/>
        <v>0</v>
      </c>
      <c r="E19" s="1156">
        <f t="shared" si="8"/>
        <v>0</v>
      </c>
      <c r="F19" s="1156">
        <f t="shared" si="8"/>
        <v>0</v>
      </c>
      <c r="G19" s="1223">
        <f t="shared" si="8"/>
        <v>0</v>
      </c>
      <c r="H19" s="1223">
        <f t="shared" si="8"/>
        <v>0</v>
      </c>
      <c r="I19" s="1223">
        <f t="shared" si="8"/>
        <v>0</v>
      </c>
      <c r="J19" s="1223">
        <f t="shared" si="8"/>
        <v>0</v>
      </c>
      <c r="K19" s="1172">
        <f t="shared" si="8"/>
        <v>0</v>
      </c>
      <c r="L19" s="1172">
        <f t="shared" si="8"/>
        <v>0</v>
      </c>
      <c r="M19" s="1105">
        <f t="shared" si="8"/>
        <v>0</v>
      </c>
      <c r="N19" s="1130"/>
      <c r="O19" s="1130"/>
    </row>
    <row r="20" spans="1:16" ht="26.25" thickBot="1" x14ac:dyDescent="0.4">
      <c r="A20" s="1133" t="s">
        <v>15</v>
      </c>
      <c r="B20" s="1245">
        <f t="shared" ref="B20:M20" si="9">SUM(B18:B19)</f>
        <v>0</v>
      </c>
      <c r="C20" s="1245">
        <f t="shared" si="9"/>
        <v>14</v>
      </c>
      <c r="D20" s="1245">
        <f t="shared" si="9"/>
        <v>14</v>
      </c>
      <c r="E20" s="1245">
        <f t="shared" si="9"/>
        <v>0</v>
      </c>
      <c r="F20" s="1245">
        <f t="shared" si="9"/>
        <v>4</v>
      </c>
      <c r="G20" s="1246">
        <f t="shared" si="9"/>
        <v>4</v>
      </c>
      <c r="H20" s="1246">
        <f t="shared" si="9"/>
        <v>0</v>
      </c>
      <c r="I20" s="1246">
        <f t="shared" si="9"/>
        <v>0</v>
      </c>
      <c r="J20" s="1246">
        <f t="shared" si="9"/>
        <v>0</v>
      </c>
      <c r="K20" s="1246">
        <f t="shared" si="9"/>
        <v>0</v>
      </c>
      <c r="L20" s="1246">
        <f t="shared" si="9"/>
        <v>18</v>
      </c>
      <c r="M20" s="1247">
        <f t="shared" si="9"/>
        <v>18</v>
      </c>
      <c r="N20" s="1130"/>
      <c r="O20" s="1130"/>
    </row>
    <row r="21" spans="1:16" ht="12" customHeight="1" x14ac:dyDescent="0.35">
      <c r="A21" s="1114"/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</row>
    <row r="22" spans="1:16" ht="25.5" hidden="1" customHeight="1" thickBot="1" x14ac:dyDescent="0.4">
      <c r="A22" s="1114"/>
      <c r="B22" s="1130"/>
      <c r="C22" s="1130"/>
      <c r="D22" s="1130"/>
      <c r="E22" s="1130"/>
      <c r="F22" s="1130"/>
      <c r="G22" s="1130"/>
      <c r="H22" s="1130"/>
      <c r="I22" s="1130"/>
      <c r="J22" s="1130"/>
      <c r="K22" s="1130"/>
      <c r="L22" s="1130"/>
      <c r="M22" s="1130"/>
    </row>
    <row r="23" spans="1:16" ht="37.5" customHeight="1" x14ac:dyDescent="0.35">
      <c r="A23" s="4369"/>
      <c r="B23" s="4369"/>
      <c r="C23" s="4369"/>
      <c r="D23" s="4369"/>
      <c r="E23" s="4369"/>
      <c r="F23" s="4369"/>
      <c r="G23" s="4369"/>
      <c r="H23" s="4369"/>
      <c r="I23" s="4369"/>
      <c r="J23" s="4369"/>
      <c r="K23" s="4369"/>
      <c r="L23" s="4369"/>
      <c r="M23" s="4369"/>
      <c r="N23" s="4369"/>
      <c r="O23" s="4369"/>
      <c r="P23" s="4369"/>
    </row>
    <row r="24" spans="1:16" ht="26.25" customHeight="1" x14ac:dyDescent="0.35"/>
    <row r="25" spans="1:16" ht="25.5" x14ac:dyDescent="0.35"/>
    <row r="26" spans="1:16" ht="25.5" x14ac:dyDescent="0.35"/>
    <row r="27" spans="1:16" ht="25.5" x14ac:dyDescent="0.35"/>
    <row r="28" spans="1:16" ht="25.5" x14ac:dyDescent="0.35"/>
    <row r="29" spans="1:16" ht="25.5" x14ac:dyDescent="0.35"/>
    <row r="30" spans="1:16" ht="25.5" x14ac:dyDescent="0.35"/>
    <row r="31" spans="1:16" ht="25.5" x14ac:dyDescent="0.35"/>
    <row r="32" spans="1:16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O34" sqref="O34"/>
    </sheetView>
  </sheetViews>
  <sheetFormatPr defaultRowHeight="25.5" x14ac:dyDescent="0.35"/>
  <cols>
    <col min="1" max="1" width="88.85546875" style="656" customWidth="1"/>
    <col min="2" max="2" width="15" style="656" customWidth="1"/>
    <col min="3" max="3" width="12.85546875" style="656" customWidth="1"/>
    <col min="4" max="4" width="12.28515625" style="656" customWidth="1"/>
    <col min="5" max="5" width="14.28515625" style="656" customWidth="1"/>
    <col min="6" max="6" width="13.5703125" style="656" customWidth="1"/>
    <col min="7" max="7" width="11" style="656" customWidth="1"/>
    <col min="8" max="8" width="14.5703125" style="656" customWidth="1"/>
    <col min="9" max="9" width="13" style="656" customWidth="1"/>
    <col min="10" max="10" width="12.28515625" style="656" customWidth="1"/>
    <col min="11" max="11" width="15.85546875" style="656" customWidth="1"/>
    <col min="12" max="12" width="14.140625" style="656" customWidth="1"/>
    <col min="13" max="13" width="12" style="656" customWidth="1"/>
    <col min="14" max="14" width="16" style="656" customWidth="1"/>
    <col min="15" max="16" width="13" style="656" customWidth="1"/>
    <col min="17" max="18" width="10.7109375" style="656" customWidth="1"/>
    <col min="19" max="19" width="9.140625" style="656"/>
    <col min="20" max="20" width="12.85546875" style="656" customWidth="1"/>
    <col min="21" max="21" width="36.7109375" style="656" customWidth="1"/>
    <col min="22" max="23" width="9.140625" style="656"/>
    <col min="24" max="24" width="10.5703125" style="656" bestFit="1" customWidth="1"/>
    <col min="25" max="25" width="11.28515625" style="656" customWidth="1"/>
    <col min="26" max="256" width="9.140625" style="656"/>
    <col min="257" max="257" width="88.85546875" style="656" customWidth="1"/>
    <col min="258" max="258" width="12.7109375" style="656" customWidth="1"/>
    <col min="259" max="259" width="12.85546875" style="656" customWidth="1"/>
    <col min="260" max="260" width="12.28515625" style="656" customWidth="1"/>
    <col min="261" max="261" width="10.28515625" style="656" customWidth="1"/>
    <col min="262" max="262" width="8.7109375" style="656" customWidth="1"/>
    <col min="263" max="263" width="11" style="656" customWidth="1"/>
    <col min="264" max="264" width="9.42578125" style="656" customWidth="1"/>
    <col min="265" max="265" width="10.42578125" style="656" customWidth="1"/>
    <col min="266" max="266" width="12.28515625" style="656" customWidth="1"/>
    <col min="267" max="268" width="9.5703125" style="656" customWidth="1"/>
    <col min="269" max="269" width="12" style="656" customWidth="1"/>
    <col min="270" max="270" width="12.5703125" style="656" customWidth="1"/>
    <col min="271" max="271" width="11" style="656" customWidth="1"/>
    <col min="272" max="272" width="10.85546875" style="656" customWidth="1"/>
    <col min="273" max="274" width="10.7109375" style="656" customWidth="1"/>
    <col min="275" max="275" width="9.140625" style="656"/>
    <col min="276" max="276" width="12.85546875" style="656" customWidth="1"/>
    <col min="277" max="277" width="36.7109375" style="656" customWidth="1"/>
    <col min="278" max="279" width="9.140625" style="656"/>
    <col min="280" max="280" width="10.5703125" style="656" bestFit="1" customWidth="1"/>
    <col min="281" max="281" width="11.28515625" style="656" customWidth="1"/>
    <col min="282" max="512" width="9.140625" style="656"/>
    <col min="513" max="513" width="88.85546875" style="656" customWidth="1"/>
    <col min="514" max="514" width="12.7109375" style="656" customWidth="1"/>
    <col min="515" max="515" width="12.85546875" style="656" customWidth="1"/>
    <col min="516" max="516" width="12.28515625" style="656" customWidth="1"/>
    <col min="517" max="517" width="10.28515625" style="656" customWidth="1"/>
    <col min="518" max="518" width="8.7109375" style="656" customWidth="1"/>
    <col min="519" max="519" width="11" style="656" customWidth="1"/>
    <col min="520" max="520" width="9.42578125" style="656" customWidth="1"/>
    <col min="521" max="521" width="10.42578125" style="656" customWidth="1"/>
    <col min="522" max="522" width="12.28515625" style="656" customWidth="1"/>
    <col min="523" max="524" width="9.5703125" style="656" customWidth="1"/>
    <col min="525" max="525" width="12" style="656" customWidth="1"/>
    <col min="526" max="526" width="12.5703125" style="656" customWidth="1"/>
    <col min="527" max="527" width="11" style="656" customWidth="1"/>
    <col min="528" max="528" width="10.85546875" style="656" customWidth="1"/>
    <col min="529" max="530" width="10.7109375" style="656" customWidth="1"/>
    <col min="531" max="531" width="9.140625" style="656"/>
    <col min="532" max="532" width="12.85546875" style="656" customWidth="1"/>
    <col min="533" max="533" width="36.7109375" style="656" customWidth="1"/>
    <col min="534" max="535" width="9.140625" style="656"/>
    <col min="536" max="536" width="10.5703125" style="656" bestFit="1" customWidth="1"/>
    <col min="537" max="537" width="11.28515625" style="656" customWidth="1"/>
    <col min="538" max="768" width="9.140625" style="656"/>
    <col min="769" max="769" width="88.85546875" style="656" customWidth="1"/>
    <col min="770" max="770" width="12.7109375" style="656" customWidth="1"/>
    <col min="771" max="771" width="12.85546875" style="656" customWidth="1"/>
    <col min="772" max="772" width="12.28515625" style="656" customWidth="1"/>
    <col min="773" max="773" width="10.28515625" style="656" customWidth="1"/>
    <col min="774" max="774" width="8.7109375" style="656" customWidth="1"/>
    <col min="775" max="775" width="11" style="656" customWidth="1"/>
    <col min="776" max="776" width="9.42578125" style="656" customWidth="1"/>
    <col min="777" max="777" width="10.42578125" style="656" customWidth="1"/>
    <col min="778" max="778" width="12.28515625" style="656" customWidth="1"/>
    <col min="779" max="780" width="9.5703125" style="656" customWidth="1"/>
    <col min="781" max="781" width="12" style="656" customWidth="1"/>
    <col min="782" max="782" width="12.5703125" style="656" customWidth="1"/>
    <col min="783" max="783" width="11" style="656" customWidth="1"/>
    <col min="784" max="784" width="10.85546875" style="656" customWidth="1"/>
    <col min="785" max="786" width="10.7109375" style="656" customWidth="1"/>
    <col min="787" max="787" width="9.140625" style="656"/>
    <col min="788" max="788" width="12.85546875" style="656" customWidth="1"/>
    <col min="789" max="789" width="36.7109375" style="656" customWidth="1"/>
    <col min="790" max="791" width="9.140625" style="656"/>
    <col min="792" max="792" width="10.5703125" style="656" bestFit="1" customWidth="1"/>
    <col min="793" max="793" width="11.28515625" style="656" customWidth="1"/>
    <col min="794" max="1024" width="9.140625" style="656"/>
    <col min="1025" max="1025" width="88.85546875" style="656" customWidth="1"/>
    <col min="1026" max="1026" width="12.7109375" style="656" customWidth="1"/>
    <col min="1027" max="1027" width="12.85546875" style="656" customWidth="1"/>
    <col min="1028" max="1028" width="12.28515625" style="656" customWidth="1"/>
    <col min="1029" max="1029" width="10.28515625" style="656" customWidth="1"/>
    <col min="1030" max="1030" width="8.7109375" style="656" customWidth="1"/>
    <col min="1031" max="1031" width="11" style="656" customWidth="1"/>
    <col min="1032" max="1032" width="9.42578125" style="656" customWidth="1"/>
    <col min="1033" max="1033" width="10.42578125" style="656" customWidth="1"/>
    <col min="1034" max="1034" width="12.28515625" style="656" customWidth="1"/>
    <col min="1035" max="1036" width="9.5703125" style="656" customWidth="1"/>
    <col min="1037" max="1037" width="12" style="656" customWidth="1"/>
    <col min="1038" max="1038" width="12.5703125" style="656" customWidth="1"/>
    <col min="1039" max="1039" width="11" style="656" customWidth="1"/>
    <col min="1040" max="1040" width="10.85546875" style="656" customWidth="1"/>
    <col min="1041" max="1042" width="10.7109375" style="656" customWidth="1"/>
    <col min="1043" max="1043" width="9.140625" style="656"/>
    <col min="1044" max="1044" width="12.85546875" style="656" customWidth="1"/>
    <col min="1045" max="1045" width="36.7109375" style="656" customWidth="1"/>
    <col min="1046" max="1047" width="9.140625" style="656"/>
    <col min="1048" max="1048" width="10.5703125" style="656" bestFit="1" customWidth="1"/>
    <col min="1049" max="1049" width="11.28515625" style="656" customWidth="1"/>
    <col min="1050" max="1280" width="9.140625" style="656"/>
    <col min="1281" max="1281" width="88.85546875" style="656" customWidth="1"/>
    <col min="1282" max="1282" width="12.7109375" style="656" customWidth="1"/>
    <col min="1283" max="1283" width="12.85546875" style="656" customWidth="1"/>
    <col min="1284" max="1284" width="12.28515625" style="656" customWidth="1"/>
    <col min="1285" max="1285" width="10.28515625" style="656" customWidth="1"/>
    <col min="1286" max="1286" width="8.7109375" style="656" customWidth="1"/>
    <col min="1287" max="1287" width="11" style="656" customWidth="1"/>
    <col min="1288" max="1288" width="9.42578125" style="656" customWidth="1"/>
    <col min="1289" max="1289" width="10.42578125" style="656" customWidth="1"/>
    <col min="1290" max="1290" width="12.28515625" style="656" customWidth="1"/>
    <col min="1291" max="1292" width="9.5703125" style="656" customWidth="1"/>
    <col min="1293" max="1293" width="12" style="656" customWidth="1"/>
    <col min="1294" max="1294" width="12.5703125" style="656" customWidth="1"/>
    <col min="1295" max="1295" width="11" style="656" customWidth="1"/>
    <col min="1296" max="1296" width="10.85546875" style="656" customWidth="1"/>
    <col min="1297" max="1298" width="10.7109375" style="656" customWidth="1"/>
    <col min="1299" max="1299" width="9.140625" style="656"/>
    <col min="1300" max="1300" width="12.85546875" style="656" customWidth="1"/>
    <col min="1301" max="1301" width="36.7109375" style="656" customWidth="1"/>
    <col min="1302" max="1303" width="9.140625" style="656"/>
    <col min="1304" max="1304" width="10.5703125" style="656" bestFit="1" customWidth="1"/>
    <col min="1305" max="1305" width="11.28515625" style="656" customWidth="1"/>
    <col min="1306" max="1536" width="9.140625" style="656"/>
    <col min="1537" max="1537" width="88.85546875" style="656" customWidth="1"/>
    <col min="1538" max="1538" width="12.7109375" style="656" customWidth="1"/>
    <col min="1539" max="1539" width="12.85546875" style="656" customWidth="1"/>
    <col min="1540" max="1540" width="12.28515625" style="656" customWidth="1"/>
    <col min="1541" max="1541" width="10.28515625" style="656" customWidth="1"/>
    <col min="1542" max="1542" width="8.7109375" style="656" customWidth="1"/>
    <col min="1543" max="1543" width="11" style="656" customWidth="1"/>
    <col min="1544" max="1544" width="9.42578125" style="656" customWidth="1"/>
    <col min="1545" max="1545" width="10.42578125" style="656" customWidth="1"/>
    <col min="1546" max="1546" width="12.28515625" style="656" customWidth="1"/>
    <col min="1547" max="1548" width="9.5703125" style="656" customWidth="1"/>
    <col min="1549" max="1549" width="12" style="656" customWidth="1"/>
    <col min="1550" max="1550" width="12.5703125" style="656" customWidth="1"/>
    <col min="1551" max="1551" width="11" style="656" customWidth="1"/>
    <col min="1552" max="1552" width="10.85546875" style="656" customWidth="1"/>
    <col min="1553" max="1554" width="10.7109375" style="656" customWidth="1"/>
    <col min="1555" max="1555" width="9.140625" style="656"/>
    <col min="1556" max="1556" width="12.85546875" style="656" customWidth="1"/>
    <col min="1557" max="1557" width="36.7109375" style="656" customWidth="1"/>
    <col min="1558" max="1559" width="9.140625" style="656"/>
    <col min="1560" max="1560" width="10.5703125" style="656" bestFit="1" customWidth="1"/>
    <col min="1561" max="1561" width="11.28515625" style="656" customWidth="1"/>
    <col min="1562" max="1792" width="9.140625" style="656"/>
    <col min="1793" max="1793" width="88.85546875" style="656" customWidth="1"/>
    <col min="1794" max="1794" width="12.7109375" style="656" customWidth="1"/>
    <col min="1795" max="1795" width="12.85546875" style="656" customWidth="1"/>
    <col min="1796" max="1796" width="12.28515625" style="656" customWidth="1"/>
    <col min="1797" max="1797" width="10.28515625" style="656" customWidth="1"/>
    <col min="1798" max="1798" width="8.7109375" style="656" customWidth="1"/>
    <col min="1799" max="1799" width="11" style="656" customWidth="1"/>
    <col min="1800" max="1800" width="9.42578125" style="656" customWidth="1"/>
    <col min="1801" max="1801" width="10.42578125" style="656" customWidth="1"/>
    <col min="1802" max="1802" width="12.28515625" style="656" customWidth="1"/>
    <col min="1803" max="1804" width="9.5703125" style="656" customWidth="1"/>
    <col min="1805" max="1805" width="12" style="656" customWidth="1"/>
    <col min="1806" max="1806" width="12.5703125" style="656" customWidth="1"/>
    <col min="1807" max="1807" width="11" style="656" customWidth="1"/>
    <col min="1808" max="1808" width="10.85546875" style="656" customWidth="1"/>
    <col min="1809" max="1810" width="10.7109375" style="656" customWidth="1"/>
    <col min="1811" max="1811" width="9.140625" style="656"/>
    <col min="1812" max="1812" width="12.85546875" style="656" customWidth="1"/>
    <col min="1813" max="1813" width="36.7109375" style="656" customWidth="1"/>
    <col min="1814" max="1815" width="9.140625" style="656"/>
    <col min="1816" max="1816" width="10.5703125" style="656" bestFit="1" customWidth="1"/>
    <col min="1817" max="1817" width="11.28515625" style="656" customWidth="1"/>
    <col min="1818" max="2048" width="9.140625" style="656"/>
    <col min="2049" max="2049" width="88.85546875" style="656" customWidth="1"/>
    <col min="2050" max="2050" width="12.7109375" style="656" customWidth="1"/>
    <col min="2051" max="2051" width="12.85546875" style="656" customWidth="1"/>
    <col min="2052" max="2052" width="12.28515625" style="656" customWidth="1"/>
    <col min="2053" max="2053" width="10.28515625" style="656" customWidth="1"/>
    <col min="2054" max="2054" width="8.7109375" style="656" customWidth="1"/>
    <col min="2055" max="2055" width="11" style="656" customWidth="1"/>
    <col min="2056" max="2056" width="9.42578125" style="656" customWidth="1"/>
    <col min="2057" max="2057" width="10.42578125" style="656" customWidth="1"/>
    <col min="2058" max="2058" width="12.28515625" style="656" customWidth="1"/>
    <col min="2059" max="2060" width="9.5703125" style="656" customWidth="1"/>
    <col min="2061" max="2061" width="12" style="656" customWidth="1"/>
    <col min="2062" max="2062" width="12.5703125" style="656" customWidth="1"/>
    <col min="2063" max="2063" width="11" style="656" customWidth="1"/>
    <col min="2064" max="2064" width="10.85546875" style="656" customWidth="1"/>
    <col min="2065" max="2066" width="10.7109375" style="656" customWidth="1"/>
    <col min="2067" max="2067" width="9.140625" style="656"/>
    <col min="2068" max="2068" width="12.85546875" style="656" customWidth="1"/>
    <col min="2069" max="2069" width="36.7109375" style="656" customWidth="1"/>
    <col min="2070" max="2071" width="9.140625" style="656"/>
    <col min="2072" max="2072" width="10.5703125" style="656" bestFit="1" customWidth="1"/>
    <col min="2073" max="2073" width="11.28515625" style="656" customWidth="1"/>
    <col min="2074" max="2304" width="9.140625" style="656"/>
    <col min="2305" max="2305" width="88.85546875" style="656" customWidth="1"/>
    <col min="2306" max="2306" width="12.7109375" style="656" customWidth="1"/>
    <col min="2307" max="2307" width="12.85546875" style="656" customWidth="1"/>
    <col min="2308" max="2308" width="12.28515625" style="656" customWidth="1"/>
    <col min="2309" max="2309" width="10.28515625" style="656" customWidth="1"/>
    <col min="2310" max="2310" width="8.7109375" style="656" customWidth="1"/>
    <col min="2311" max="2311" width="11" style="656" customWidth="1"/>
    <col min="2312" max="2312" width="9.42578125" style="656" customWidth="1"/>
    <col min="2313" max="2313" width="10.42578125" style="656" customWidth="1"/>
    <col min="2314" max="2314" width="12.28515625" style="656" customWidth="1"/>
    <col min="2315" max="2316" width="9.5703125" style="656" customWidth="1"/>
    <col min="2317" max="2317" width="12" style="656" customWidth="1"/>
    <col min="2318" max="2318" width="12.5703125" style="656" customWidth="1"/>
    <col min="2319" max="2319" width="11" style="656" customWidth="1"/>
    <col min="2320" max="2320" width="10.85546875" style="656" customWidth="1"/>
    <col min="2321" max="2322" width="10.7109375" style="656" customWidth="1"/>
    <col min="2323" max="2323" width="9.140625" style="656"/>
    <col min="2324" max="2324" width="12.85546875" style="656" customWidth="1"/>
    <col min="2325" max="2325" width="36.7109375" style="656" customWidth="1"/>
    <col min="2326" max="2327" width="9.140625" style="656"/>
    <col min="2328" max="2328" width="10.5703125" style="656" bestFit="1" customWidth="1"/>
    <col min="2329" max="2329" width="11.28515625" style="656" customWidth="1"/>
    <col min="2330" max="2560" width="9.140625" style="656"/>
    <col min="2561" max="2561" width="88.85546875" style="656" customWidth="1"/>
    <col min="2562" max="2562" width="12.7109375" style="656" customWidth="1"/>
    <col min="2563" max="2563" width="12.85546875" style="656" customWidth="1"/>
    <col min="2564" max="2564" width="12.28515625" style="656" customWidth="1"/>
    <col min="2565" max="2565" width="10.28515625" style="656" customWidth="1"/>
    <col min="2566" max="2566" width="8.7109375" style="656" customWidth="1"/>
    <col min="2567" max="2567" width="11" style="656" customWidth="1"/>
    <col min="2568" max="2568" width="9.42578125" style="656" customWidth="1"/>
    <col min="2569" max="2569" width="10.42578125" style="656" customWidth="1"/>
    <col min="2570" max="2570" width="12.28515625" style="656" customWidth="1"/>
    <col min="2571" max="2572" width="9.5703125" style="656" customWidth="1"/>
    <col min="2573" max="2573" width="12" style="656" customWidth="1"/>
    <col min="2574" max="2574" width="12.5703125" style="656" customWidth="1"/>
    <col min="2575" max="2575" width="11" style="656" customWidth="1"/>
    <col min="2576" max="2576" width="10.85546875" style="656" customWidth="1"/>
    <col min="2577" max="2578" width="10.7109375" style="656" customWidth="1"/>
    <col min="2579" max="2579" width="9.140625" style="656"/>
    <col min="2580" max="2580" width="12.85546875" style="656" customWidth="1"/>
    <col min="2581" max="2581" width="36.7109375" style="656" customWidth="1"/>
    <col min="2582" max="2583" width="9.140625" style="656"/>
    <col min="2584" max="2584" width="10.5703125" style="656" bestFit="1" customWidth="1"/>
    <col min="2585" max="2585" width="11.28515625" style="656" customWidth="1"/>
    <col min="2586" max="2816" width="9.140625" style="656"/>
    <col min="2817" max="2817" width="88.85546875" style="656" customWidth="1"/>
    <col min="2818" max="2818" width="12.7109375" style="656" customWidth="1"/>
    <col min="2819" max="2819" width="12.85546875" style="656" customWidth="1"/>
    <col min="2820" max="2820" width="12.28515625" style="656" customWidth="1"/>
    <col min="2821" max="2821" width="10.28515625" style="656" customWidth="1"/>
    <col min="2822" max="2822" width="8.7109375" style="656" customWidth="1"/>
    <col min="2823" max="2823" width="11" style="656" customWidth="1"/>
    <col min="2824" max="2824" width="9.42578125" style="656" customWidth="1"/>
    <col min="2825" max="2825" width="10.42578125" style="656" customWidth="1"/>
    <col min="2826" max="2826" width="12.28515625" style="656" customWidth="1"/>
    <col min="2827" max="2828" width="9.5703125" style="656" customWidth="1"/>
    <col min="2829" max="2829" width="12" style="656" customWidth="1"/>
    <col min="2830" max="2830" width="12.5703125" style="656" customWidth="1"/>
    <col min="2831" max="2831" width="11" style="656" customWidth="1"/>
    <col min="2832" max="2832" width="10.85546875" style="656" customWidth="1"/>
    <col min="2833" max="2834" width="10.7109375" style="656" customWidth="1"/>
    <col min="2835" max="2835" width="9.140625" style="656"/>
    <col min="2836" max="2836" width="12.85546875" style="656" customWidth="1"/>
    <col min="2837" max="2837" width="36.7109375" style="656" customWidth="1"/>
    <col min="2838" max="2839" width="9.140625" style="656"/>
    <col min="2840" max="2840" width="10.5703125" style="656" bestFit="1" customWidth="1"/>
    <col min="2841" max="2841" width="11.28515625" style="656" customWidth="1"/>
    <col min="2842" max="3072" width="9.140625" style="656"/>
    <col min="3073" max="3073" width="88.85546875" style="656" customWidth="1"/>
    <col min="3074" max="3074" width="12.7109375" style="656" customWidth="1"/>
    <col min="3075" max="3075" width="12.85546875" style="656" customWidth="1"/>
    <col min="3076" max="3076" width="12.28515625" style="656" customWidth="1"/>
    <col min="3077" max="3077" width="10.28515625" style="656" customWidth="1"/>
    <col min="3078" max="3078" width="8.7109375" style="656" customWidth="1"/>
    <col min="3079" max="3079" width="11" style="656" customWidth="1"/>
    <col min="3080" max="3080" width="9.42578125" style="656" customWidth="1"/>
    <col min="3081" max="3081" width="10.42578125" style="656" customWidth="1"/>
    <col min="3082" max="3082" width="12.28515625" style="656" customWidth="1"/>
    <col min="3083" max="3084" width="9.5703125" style="656" customWidth="1"/>
    <col min="3085" max="3085" width="12" style="656" customWidth="1"/>
    <col min="3086" max="3086" width="12.5703125" style="656" customWidth="1"/>
    <col min="3087" max="3087" width="11" style="656" customWidth="1"/>
    <col min="3088" max="3088" width="10.85546875" style="656" customWidth="1"/>
    <col min="3089" max="3090" width="10.7109375" style="656" customWidth="1"/>
    <col min="3091" max="3091" width="9.140625" style="656"/>
    <col min="3092" max="3092" width="12.85546875" style="656" customWidth="1"/>
    <col min="3093" max="3093" width="36.7109375" style="656" customWidth="1"/>
    <col min="3094" max="3095" width="9.140625" style="656"/>
    <col min="3096" max="3096" width="10.5703125" style="656" bestFit="1" customWidth="1"/>
    <col min="3097" max="3097" width="11.28515625" style="656" customWidth="1"/>
    <col min="3098" max="3328" width="9.140625" style="656"/>
    <col min="3329" max="3329" width="88.85546875" style="656" customWidth="1"/>
    <col min="3330" max="3330" width="12.7109375" style="656" customWidth="1"/>
    <col min="3331" max="3331" width="12.85546875" style="656" customWidth="1"/>
    <col min="3332" max="3332" width="12.28515625" style="656" customWidth="1"/>
    <col min="3333" max="3333" width="10.28515625" style="656" customWidth="1"/>
    <col min="3334" max="3334" width="8.7109375" style="656" customWidth="1"/>
    <col min="3335" max="3335" width="11" style="656" customWidth="1"/>
    <col min="3336" max="3336" width="9.42578125" style="656" customWidth="1"/>
    <col min="3337" max="3337" width="10.42578125" style="656" customWidth="1"/>
    <col min="3338" max="3338" width="12.28515625" style="656" customWidth="1"/>
    <col min="3339" max="3340" width="9.5703125" style="656" customWidth="1"/>
    <col min="3341" max="3341" width="12" style="656" customWidth="1"/>
    <col min="3342" max="3342" width="12.5703125" style="656" customWidth="1"/>
    <col min="3343" max="3343" width="11" style="656" customWidth="1"/>
    <col min="3344" max="3344" width="10.85546875" style="656" customWidth="1"/>
    <col min="3345" max="3346" width="10.7109375" style="656" customWidth="1"/>
    <col min="3347" max="3347" width="9.140625" style="656"/>
    <col min="3348" max="3348" width="12.85546875" style="656" customWidth="1"/>
    <col min="3349" max="3349" width="36.7109375" style="656" customWidth="1"/>
    <col min="3350" max="3351" width="9.140625" style="656"/>
    <col min="3352" max="3352" width="10.5703125" style="656" bestFit="1" customWidth="1"/>
    <col min="3353" max="3353" width="11.28515625" style="656" customWidth="1"/>
    <col min="3354" max="3584" width="9.140625" style="656"/>
    <col min="3585" max="3585" width="88.85546875" style="656" customWidth="1"/>
    <col min="3586" max="3586" width="12.7109375" style="656" customWidth="1"/>
    <col min="3587" max="3587" width="12.85546875" style="656" customWidth="1"/>
    <col min="3588" max="3588" width="12.28515625" style="656" customWidth="1"/>
    <col min="3589" max="3589" width="10.28515625" style="656" customWidth="1"/>
    <col min="3590" max="3590" width="8.7109375" style="656" customWidth="1"/>
    <col min="3591" max="3591" width="11" style="656" customWidth="1"/>
    <col min="3592" max="3592" width="9.42578125" style="656" customWidth="1"/>
    <col min="3593" max="3593" width="10.42578125" style="656" customWidth="1"/>
    <col min="3594" max="3594" width="12.28515625" style="656" customWidth="1"/>
    <col min="3595" max="3596" width="9.5703125" style="656" customWidth="1"/>
    <col min="3597" max="3597" width="12" style="656" customWidth="1"/>
    <col min="3598" max="3598" width="12.5703125" style="656" customWidth="1"/>
    <col min="3599" max="3599" width="11" style="656" customWidth="1"/>
    <col min="3600" max="3600" width="10.85546875" style="656" customWidth="1"/>
    <col min="3601" max="3602" width="10.7109375" style="656" customWidth="1"/>
    <col min="3603" max="3603" width="9.140625" style="656"/>
    <col min="3604" max="3604" width="12.85546875" style="656" customWidth="1"/>
    <col min="3605" max="3605" width="36.7109375" style="656" customWidth="1"/>
    <col min="3606" max="3607" width="9.140625" style="656"/>
    <col min="3608" max="3608" width="10.5703125" style="656" bestFit="1" customWidth="1"/>
    <col min="3609" max="3609" width="11.28515625" style="656" customWidth="1"/>
    <col min="3610" max="3840" width="9.140625" style="656"/>
    <col min="3841" max="3841" width="88.85546875" style="656" customWidth="1"/>
    <col min="3842" max="3842" width="12.7109375" style="656" customWidth="1"/>
    <col min="3843" max="3843" width="12.85546875" style="656" customWidth="1"/>
    <col min="3844" max="3844" width="12.28515625" style="656" customWidth="1"/>
    <col min="3845" max="3845" width="10.28515625" style="656" customWidth="1"/>
    <col min="3846" max="3846" width="8.7109375" style="656" customWidth="1"/>
    <col min="3847" max="3847" width="11" style="656" customWidth="1"/>
    <col min="3848" max="3848" width="9.42578125" style="656" customWidth="1"/>
    <col min="3849" max="3849" width="10.42578125" style="656" customWidth="1"/>
    <col min="3850" max="3850" width="12.28515625" style="656" customWidth="1"/>
    <col min="3851" max="3852" width="9.5703125" style="656" customWidth="1"/>
    <col min="3853" max="3853" width="12" style="656" customWidth="1"/>
    <col min="3854" max="3854" width="12.5703125" style="656" customWidth="1"/>
    <col min="3855" max="3855" width="11" style="656" customWidth="1"/>
    <col min="3856" max="3856" width="10.85546875" style="656" customWidth="1"/>
    <col min="3857" max="3858" width="10.7109375" style="656" customWidth="1"/>
    <col min="3859" max="3859" width="9.140625" style="656"/>
    <col min="3860" max="3860" width="12.85546875" style="656" customWidth="1"/>
    <col min="3861" max="3861" width="36.7109375" style="656" customWidth="1"/>
    <col min="3862" max="3863" width="9.140625" style="656"/>
    <col min="3864" max="3864" width="10.5703125" style="656" bestFit="1" customWidth="1"/>
    <col min="3865" max="3865" width="11.28515625" style="656" customWidth="1"/>
    <col min="3866" max="4096" width="9.140625" style="656"/>
    <col min="4097" max="4097" width="88.85546875" style="656" customWidth="1"/>
    <col min="4098" max="4098" width="12.7109375" style="656" customWidth="1"/>
    <col min="4099" max="4099" width="12.85546875" style="656" customWidth="1"/>
    <col min="4100" max="4100" width="12.28515625" style="656" customWidth="1"/>
    <col min="4101" max="4101" width="10.28515625" style="656" customWidth="1"/>
    <col min="4102" max="4102" width="8.7109375" style="656" customWidth="1"/>
    <col min="4103" max="4103" width="11" style="656" customWidth="1"/>
    <col min="4104" max="4104" width="9.42578125" style="656" customWidth="1"/>
    <col min="4105" max="4105" width="10.42578125" style="656" customWidth="1"/>
    <col min="4106" max="4106" width="12.28515625" style="656" customWidth="1"/>
    <col min="4107" max="4108" width="9.5703125" style="656" customWidth="1"/>
    <col min="4109" max="4109" width="12" style="656" customWidth="1"/>
    <col min="4110" max="4110" width="12.5703125" style="656" customWidth="1"/>
    <col min="4111" max="4111" width="11" style="656" customWidth="1"/>
    <col min="4112" max="4112" width="10.85546875" style="656" customWidth="1"/>
    <col min="4113" max="4114" width="10.7109375" style="656" customWidth="1"/>
    <col min="4115" max="4115" width="9.140625" style="656"/>
    <col min="4116" max="4116" width="12.85546875" style="656" customWidth="1"/>
    <col min="4117" max="4117" width="36.7109375" style="656" customWidth="1"/>
    <col min="4118" max="4119" width="9.140625" style="656"/>
    <col min="4120" max="4120" width="10.5703125" style="656" bestFit="1" customWidth="1"/>
    <col min="4121" max="4121" width="11.28515625" style="656" customWidth="1"/>
    <col min="4122" max="4352" width="9.140625" style="656"/>
    <col min="4353" max="4353" width="88.85546875" style="656" customWidth="1"/>
    <col min="4354" max="4354" width="12.7109375" style="656" customWidth="1"/>
    <col min="4355" max="4355" width="12.85546875" style="656" customWidth="1"/>
    <col min="4356" max="4356" width="12.28515625" style="656" customWidth="1"/>
    <col min="4357" max="4357" width="10.28515625" style="656" customWidth="1"/>
    <col min="4358" max="4358" width="8.7109375" style="656" customWidth="1"/>
    <col min="4359" max="4359" width="11" style="656" customWidth="1"/>
    <col min="4360" max="4360" width="9.42578125" style="656" customWidth="1"/>
    <col min="4361" max="4361" width="10.42578125" style="656" customWidth="1"/>
    <col min="4362" max="4362" width="12.28515625" style="656" customWidth="1"/>
    <col min="4363" max="4364" width="9.5703125" style="656" customWidth="1"/>
    <col min="4365" max="4365" width="12" style="656" customWidth="1"/>
    <col min="4366" max="4366" width="12.5703125" style="656" customWidth="1"/>
    <col min="4367" max="4367" width="11" style="656" customWidth="1"/>
    <col min="4368" max="4368" width="10.85546875" style="656" customWidth="1"/>
    <col min="4369" max="4370" width="10.7109375" style="656" customWidth="1"/>
    <col min="4371" max="4371" width="9.140625" style="656"/>
    <col min="4372" max="4372" width="12.85546875" style="656" customWidth="1"/>
    <col min="4373" max="4373" width="36.7109375" style="656" customWidth="1"/>
    <col min="4374" max="4375" width="9.140625" style="656"/>
    <col min="4376" max="4376" width="10.5703125" style="656" bestFit="1" customWidth="1"/>
    <col min="4377" max="4377" width="11.28515625" style="656" customWidth="1"/>
    <col min="4378" max="4608" width="9.140625" style="656"/>
    <col min="4609" max="4609" width="88.85546875" style="656" customWidth="1"/>
    <col min="4610" max="4610" width="12.7109375" style="656" customWidth="1"/>
    <col min="4611" max="4611" width="12.85546875" style="656" customWidth="1"/>
    <col min="4612" max="4612" width="12.28515625" style="656" customWidth="1"/>
    <col min="4613" max="4613" width="10.28515625" style="656" customWidth="1"/>
    <col min="4614" max="4614" width="8.7109375" style="656" customWidth="1"/>
    <col min="4615" max="4615" width="11" style="656" customWidth="1"/>
    <col min="4616" max="4616" width="9.42578125" style="656" customWidth="1"/>
    <col min="4617" max="4617" width="10.42578125" style="656" customWidth="1"/>
    <col min="4618" max="4618" width="12.28515625" style="656" customWidth="1"/>
    <col min="4619" max="4620" width="9.5703125" style="656" customWidth="1"/>
    <col min="4621" max="4621" width="12" style="656" customWidth="1"/>
    <col min="4622" max="4622" width="12.5703125" style="656" customWidth="1"/>
    <col min="4623" max="4623" width="11" style="656" customWidth="1"/>
    <col min="4624" max="4624" width="10.85546875" style="656" customWidth="1"/>
    <col min="4625" max="4626" width="10.7109375" style="656" customWidth="1"/>
    <col min="4627" max="4627" width="9.140625" style="656"/>
    <col min="4628" max="4628" width="12.85546875" style="656" customWidth="1"/>
    <col min="4629" max="4629" width="36.7109375" style="656" customWidth="1"/>
    <col min="4630" max="4631" width="9.140625" style="656"/>
    <col min="4632" max="4632" width="10.5703125" style="656" bestFit="1" customWidth="1"/>
    <col min="4633" max="4633" width="11.28515625" style="656" customWidth="1"/>
    <col min="4634" max="4864" width="9.140625" style="656"/>
    <col min="4865" max="4865" width="88.85546875" style="656" customWidth="1"/>
    <col min="4866" max="4866" width="12.7109375" style="656" customWidth="1"/>
    <col min="4867" max="4867" width="12.85546875" style="656" customWidth="1"/>
    <col min="4868" max="4868" width="12.28515625" style="656" customWidth="1"/>
    <col min="4869" max="4869" width="10.28515625" style="656" customWidth="1"/>
    <col min="4870" max="4870" width="8.7109375" style="656" customWidth="1"/>
    <col min="4871" max="4871" width="11" style="656" customWidth="1"/>
    <col min="4872" max="4872" width="9.42578125" style="656" customWidth="1"/>
    <col min="4873" max="4873" width="10.42578125" style="656" customWidth="1"/>
    <col min="4874" max="4874" width="12.28515625" style="656" customWidth="1"/>
    <col min="4875" max="4876" width="9.5703125" style="656" customWidth="1"/>
    <col min="4877" max="4877" width="12" style="656" customWidth="1"/>
    <col min="4878" max="4878" width="12.5703125" style="656" customWidth="1"/>
    <col min="4879" max="4879" width="11" style="656" customWidth="1"/>
    <col min="4880" max="4880" width="10.85546875" style="656" customWidth="1"/>
    <col min="4881" max="4882" width="10.7109375" style="656" customWidth="1"/>
    <col min="4883" max="4883" width="9.140625" style="656"/>
    <col min="4884" max="4884" width="12.85546875" style="656" customWidth="1"/>
    <col min="4885" max="4885" width="36.7109375" style="656" customWidth="1"/>
    <col min="4886" max="4887" width="9.140625" style="656"/>
    <col min="4888" max="4888" width="10.5703125" style="656" bestFit="1" customWidth="1"/>
    <col min="4889" max="4889" width="11.28515625" style="656" customWidth="1"/>
    <col min="4890" max="5120" width="9.140625" style="656"/>
    <col min="5121" max="5121" width="88.85546875" style="656" customWidth="1"/>
    <col min="5122" max="5122" width="12.7109375" style="656" customWidth="1"/>
    <col min="5123" max="5123" width="12.85546875" style="656" customWidth="1"/>
    <col min="5124" max="5124" width="12.28515625" style="656" customWidth="1"/>
    <col min="5125" max="5125" width="10.28515625" style="656" customWidth="1"/>
    <col min="5126" max="5126" width="8.7109375" style="656" customWidth="1"/>
    <col min="5127" max="5127" width="11" style="656" customWidth="1"/>
    <col min="5128" max="5128" width="9.42578125" style="656" customWidth="1"/>
    <col min="5129" max="5129" width="10.42578125" style="656" customWidth="1"/>
    <col min="5130" max="5130" width="12.28515625" style="656" customWidth="1"/>
    <col min="5131" max="5132" width="9.5703125" style="656" customWidth="1"/>
    <col min="5133" max="5133" width="12" style="656" customWidth="1"/>
    <col min="5134" max="5134" width="12.5703125" style="656" customWidth="1"/>
    <col min="5135" max="5135" width="11" style="656" customWidth="1"/>
    <col min="5136" max="5136" width="10.85546875" style="656" customWidth="1"/>
    <col min="5137" max="5138" width="10.7109375" style="656" customWidth="1"/>
    <col min="5139" max="5139" width="9.140625" style="656"/>
    <col min="5140" max="5140" width="12.85546875" style="656" customWidth="1"/>
    <col min="5141" max="5141" width="36.7109375" style="656" customWidth="1"/>
    <col min="5142" max="5143" width="9.140625" style="656"/>
    <col min="5144" max="5144" width="10.5703125" style="656" bestFit="1" customWidth="1"/>
    <col min="5145" max="5145" width="11.28515625" style="656" customWidth="1"/>
    <col min="5146" max="5376" width="9.140625" style="656"/>
    <col min="5377" max="5377" width="88.85546875" style="656" customWidth="1"/>
    <col min="5378" max="5378" width="12.7109375" style="656" customWidth="1"/>
    <col min="5379" max="5379" width="12.85546875" style="656" customWidth="1"/>
    <col min="5380" max="5380" width="12.28515625" style="656" customWidth="1"/>
    <col min="5381" max="5381" width="10.28515625" style="656" customWidth="1"/>
    <col min="5382" max="5382" width="8.7109375" style="656" customWidth="1"/>
    <col min="5383" max="5383" width="11" style="656" customWidth="1"/>
    <col min="5384" max="5384" width="9.42578125" style="656" customWidth="1"/>
    <col min="5385" max="5385" width="10.42578125" style="656" customWidth="1"/>
    <col min="5386" max="5386" width="12.28515625" style="656" customWidth="1"/>
    <col min="5387" max="5388" width="9.5703125" style="656" customWidth="1"/>
    <col min="5389" max="5389" width="12" style="656" customWidth="1"/>
    <col min="5390" max="5390" width="12.5703125" style="656" customWidth="1"/>
    <col min="5391" max="5391" width="11" style="656" customWidth="1"/>
    <col min="5392" max="5392" width="10.85546875" style="656" customWidth="1"/>
    <col min="5393" max="5394" width="10.7109375" style="656" customWidth="1"/>
    <col min="5395" max="5395" width="9.140625" style="656"/>
    <col min="5396" max="5396" width="12.85546875" style="656" customWidth="1"/>
    <col min="5397" max="5397" width="36.7109375" style="656" customWidth="1"/>
    <col min="5398" max="5399" width="9.140625" style="656"/>
    <col min="5400" max="5400" width="10.5703125" style="656" bestFit="1" customWidth="1"/>
    <col min="5401" max="5401" width="11.28515625" style="656" customWidth="1"/>
    <col min="5402" max="5632" width="9.140625" style="656"/>
    <col min="5633" max="5633" width="88.85546875" style="656" customWidth="1"/>
    <col min="5634" max="5634" width="12.7109375" style="656" customWidth="1"/>
    <col min="5635" max="5635" width="12.85546875" style="656" customWidth="1"/>
    <col min="5636" max="5636" width="12.28515625" style="656" customWidth="1"/>
    <col min="5637" max="5637" width="10.28515625" style="656" customWidth="1"/>
    <col min="5638" max="5638" width="8.7109375" style="656" customWidth="1"/>
    <col min="5639" max="5639" width="11" style="656" customWidth="1"/>
    <col min="5640" max="5640" width="9.42578125" style="656" customWidth="1"/>
    <col min="5641" max="5641" width="10.42578125" style="656" customWidth="1"/>
    <col min="5642" max="5642" width="12.28515625" style="656" customWidth="1"/>
    <col min="5643" max="5644" width="9.5703125" style="656" customWidth="1"/>
    <col min="5645" max="5645" width="12" style="656" customWidth="1"/>
    <col min="5646" max="5646" width="12.5703125" style="656" customWidth="1"/>
    <col min="5647" max="5647" width="11" style="656" customWidth="1"/>
    <col min="5648" max="5648" width="10.85546875" style="656" customWidth="1"/>
    <col min="5649" max="5650" width="10.7109375" style="656" customWidth="1"/>
    <col min="5651" max="5651" width="9.140625" style="656"/>
    <col min="5652" max="5652" width="12.85546875" style="656" customWidth="1"/>
    <col min="5653" max="5653" width="36.7109375" style="656" customWidth="1"/>
    <col min="5654" max="5655" width="9.140625" style="656"/>
    <col min="5656" max="5656" width="10.5703125" style="656" bestFit="1" customWidth="1"/>
    <col min="5657" max="5657" width="11.28515625" style="656" customWidth="1"/>
    <col min="5658" max="5888" width="9.140625" style="656"/>
    <col min="5889" max="5889" width="88.85546875" style="656" customWidth="1"/>
    <col min="5890" max="5890" width="12.7109375" style="656" customWidth="1"/>
    <col min="5891" max="5891" width="12.85546875" style="656" customWidth="1"/>
    <col min="5892" max="5892" width="12.28515625" style="656" customWidth="1"/>
    <col min="5893" max="5893" width="10.28515625" style="656" customWidth="1"/>
    <col min="5894" max="5894" width="8.7109375" style="656" customWidth="1"/>
    <col min="5895" max="5895" width="11" style="656" customWidth="1"/>
    <col min="5896" max="5896" width="9.42578125" style="656" customWidth="1"/>
    <col min="5897" max="5897" width="10.42578125" style="656" customWidth="1"/>
    <col min="5898" max="5898" width="12.28515625" style="656" customWidth="1"/>
    <col min="5899" max="5900" width="9.5703125" style="656" customWidth="1"/>
    <col min="5901" max="5901" width="12" style="656" customWidth="1"/>
    <col min="5902" max="5902" width="12.5703125" style="656" customWidth="1"/>
    <col min="5903" max="5903" width="11" style="656" customWidth="1"/>
    <col min="5904" max="5904" width="10.85546875" style="656" customWidth="1"/>
    <col min="5905" max="5906" width="10.7109375" style="656" customWidth="1"/>
    <col min="5907" max="5907" width="9.140625" style="656"/>
    <col min="5908" max="5908" width="12.85546875" style="656" customWidth="1"/>
    <col min="5909" max="5909" width="36.7109375" style="656" customWidth="1"/>
    <col min="5910" max="5911" width="9.140625" style="656"/>
    <col min="5912" max="5912" width="10.5703125" style="656" bestFit="1" customWidth="1"/>
    <col min="5913" max="5913" width="11.28515625" style="656" customWidth="1"/>
    <col min="5914" max="6144" width="9.140625" style="656"/>
    <col min="6145" max="6145" width="88.85546875" style="656" customWidth="1"/>
    <col min="6146" max="6146" width="12.7109375" style="656" customWidth="1"/>
    <col min="6147" max="6147" width="12.85546875" style="656" customWidth="1"/>
    <col min="6148" max="6148" width="12.28515625" style="656" customWidth="1"/>
    <col min="6149" max="6149" width="10.28515625" style="656" customWidth="1"/>
    <col min="6150" max="6150" width="8.7109375" style="656" customWidth="1"/>
    <col min="6151" max="6151" width="11" style="656" customWidth="1"/>
    <col min="6152" max="6152" width="9.42578125" style="656" customWidth="1"/>
    <col min="6153" max="6153" width="10.42578125" style="656" customWidth="1"/>
    <col min="6154" max="6154" width="12.28515625" style="656" customWidth="1"/>
    <col min="6155" max="6156" width="9.5703125" style="656" customWidth="1"/>
    <col min="6157" max="6157" width="12" style="656" customWidth="1"/>
    <col min="6158" max="6158" width="12.5703125" style="656" customWidth="1"/>
    <col min="6159" max="6159" width="11" style="656" customWidth="1"/>
    <col min="6160" max="6160" width="10.85546875" style="656" customWidth="1"/>
    <col min="6161" max="6162" width="10.7109375" style="656" customWidth="1"/>
    <col min="6163" max="6163" width="9.140625" style="656"/>
    <col min="6164" max="6164" width="12.85546875" style="656" customWidth="1"/>
    <col min="6165" max="6165" width="36.7109375" style="656" customWidth="1"/>
    <col min="6166" max="6167" width="9.140625" style="656"/>
    <col min="6168" max="6168" width="10.5703125" style="656" bestFit="1" customWidth="1"/>
    <col min="6169" max="6169" width="11.28515625" style="656" customWidth="1"/>
    <col min="6170" max="6400" width="9.140625" style="656"/>
    <col min="6401" max="6401" width="88.85546875" style="656" customWidth="1"/>
    <col min="6402" max="6402" width="12.7109375" style="656" customWidth="1"/>
    <col min="6403" max="6403" width="12.85546875" style="656" customWidth="1"/>
    <col min="6404" max="6404" width="12.28515625" style="656" customWidth="1"/>
    <col min="6405" max="6405" width="10.28515625" style="656" customWidth="1"/>
    <col min="6406" max="6406" width="8.7109375" style="656" customWidth="1"/>
    <col min="6407" max="6407" width="11" style="656" customWidth="1"/>
    <col min="6408" max="6408" width="9.42578125" style="656" customWidth="1"/>
    <col min="6409" max="6409" width="10.42578125" style="656" customWidth="1"/>
    <col min="6410" max="6410" width="12.28515625" style="656" customWidth="1"/>
    <col min="6411" max="6412" width="9.5703125" style="656" customWidth="1"/>
    <col min="6413" max="6413" width="12" style="656" customWidth="1"/>
    <col min="6414" max="6414" width="12.5703125" style="656" customWidth="1"/>
    <col min="6415" max="6415" width="11" style="656" customWidth="1"/>
    <col min="6416" max="6416" width="10.85546875" style="656" customWidth="1"/>
    <col min="6417" max="6418" width="10.7109375" style="656" customWidth="1"/>
    <col min="6419" max="6419" width="9.140625" style="656"/>
    <col min="6420" max="6420" width="12.85546875" style="656" customWidth="1"/>
    <col min="6421" max="6421" width="36.7109375" style="656" customWidth="1"/>
    <col min="6422" max="6423" width="9.140625" style="656"/>
    <col min="6424" max="6424" width="10.5703125" style="656" bestFit="1" customWidth="1"/>
    <col min="6425" max="6425" width="11.28515625" style="656" customWidth="1"/>
    <col min="6426" max="6656" width="9.140625" style="656"/>
    <col min="6657" max="6657" width="88.85546875" style="656" customWidth="1"/>
    <col min="6658" max="6658" width="12.7109375" style="656" customWidth="1"/>
    <col min="6659" max="6659" width="12.85546875" style="656" customWidth="1"/>
    <col min="6660" max="6660" width="12.28515625" style="656" customWidth="1"/>
    <col min="6661" max="6661" width="10.28515625" style="656" customWidth="1"/>
    <col min="6662" max="6662" width="8.7109375" style="656" customWidth="1"/>
    <col min="6663" max="6663" width="11" style="656" customWidth="1"/>
    <col min="6664" max="6664" width="9.42578125" style="656" customWidth="1"/>
    <col min="6665" max="6665" width="10.42578125" style="656" customWidth="1"/>
    <col min="6666" max="6666" width="12.28515625" style="656" customWidth="1"/>
    <col min="6667" max="6668" width="9.5703125" style="656" customWidth="1"/>
    <col min="6669" max="6669" width="12" style="656" customWidth="1"/>
    <col min="6670" max="6670" width="12.5703125" style="656" customWidth="1"/>
    <col min="6671" max="6671" width="11" style="656" customWidth="1"/>
    <col min="6672" max="6672" width="10.85546875" style="656" customWidth="1"/>
    <col min="6673" max="6674" width="10.7109375" style="656" customWidth="1"/>
    <col min="6675" max="6675" width="9.140625" style="656"/>
    <col min="6676" max="6676" width="12.85546875" style="656" customWidth="1"/>
    <col min="6677" max="6677" width="36.7109375" style="656" customWidth="1"/>
    <col min="6678" max="6679" width="9.140625" style="656"/>
    <col min="6680" max="6680" width="10.5703125" style="656" bestFit="1" customWidth="1"/>
    <col min="6681" max="6681" width="11.28515625" style="656" customWidth="1"/>
    <col min="6682" max="6912" width="9.140625" style="656"/>
    <col min="6913" max="6913" width="88.85546875" style="656" customWidth="1"/>
    <col min="6914" max="6914" width="12.7109375" style="656" customWidth="1"/>
    <col min="6915" max="6915" width="12.85546875" style="656" customWidth="1"/>
    <col min="6916" max="6916" width="12.28515625" style="656" customWidth="1"/>
    <col min="6917" max="6917" width="10.28515625" style="656" customWidth="1"/>
    <col min="6918" max="6918" width="8.7109375" style="656" customWidth="1"/>
    <col min="6919" max="6919" width="11" style="656" customWidth="1"/>
    <col min="6920" max="6920" width="9.42578125" style="656" customWidth="1"/>
    <col min="6921" max="6921" width="10.42578125" style="656" customWidth="1"/>
    <col min="6922" max="6922" width="12.28515625" style="656" customWidth="1"/>
    <col min="6923" max="6924" width="9.5703125" style="656" customWidth="1"/>
    <col min="6925" max="6925" width="12" style="656" customWidth="1"/>
    <col min="6926" max="6926" width="12.5703125" style="656" customWidth="1"/>
    <col min="6927" max="6927" width="11" style="656" customWidth="1"/>
    <col min="6928" max="6928" width="10.85546875" style="656" customWidth="1"/>
    <col min="6929" max="6930" width="10.7109375" style="656" customWidth="1"/>
    <col min="6931" max="6931" width="9.140625" style="656"/>
    <col min="6932" max="6932" width="12.85546875" style="656" customWidth="1"/>
    <col min="6933" max="6933" width="36.7109375" style="656" customWidth="1"/>
    <col min="6934" max="6935" width="9.140625" style="656"/>
    <col min="6936" max="6936" width="10.5703125" style="656" bestFit="1" customWidth="1"/>
    <col min="6937" max="6937" width="11.28515625" style="656" customWidth="1"/>
    <col min="6938" max="7168" width="9.140625" style="656"/>
    <col min="7169" max="7169" width="88.85546875" style="656" customWidth="1"/>
    <col min="7170" max="7170" width="12.7109375" style="656" customWidth="1"/>
    <col min="7171" max="7171" width="12.85546875" style="656" customWidth="1"/>
    <col min="7172" max="7172" width="12.28515625" style="656" customWidth="1"/>
    <col min="7173" max="7173" width="10.28515625" style="656" customWidth="1"/>
    <col min="7174" max="7174" width="8.7109375" style="656" customWidth="1"/>
    <col min="7175" max="7175" width="11" style="656" customWidth="1"/>
    <col min="7176" max="7176" width="9.42578125" style="656" customWidth="1"/>
    <col min="7177" max="7177" width="10.42578125" style="656" customWidth="1"/>
    <col min="7178" max="7178" width="12.28515625" style="656" customWidth="1"/>
    <col min="7179" max="7180" width="9.5703125" style="656" customWidth="1"/>
    <col min="7181" max="7181" width="12" style="656" customWidth="1"/>
    <col min="7182" max="7182" width="12.5703125" style="656" customWidth="1"/>
    <col min="7183" max="7183" width="11" style="656" customWidth="1"/>
    <col min="7184" max="7184" width="10.85546875" style="656" customWidth="1"/>
    <col min="7185" max="7186" width="10.7109375" style="656" customWidth="1"/>
    <col min="7187" max="7187" width="9.140625" style="656"/>
    <col min="7188" max="7188" width="12.85546875" style="656" customWidth="1"/>
    <col min="7189" max="7189" width="36.7109375" style="656" customWidth="1"/>
    <col min="7190" max="7191" width="9.140625" style="656"/>
    <col min="7192" max="7192" width="10.5703125" style="656" bestFit="1" customWidth="1"/>
    <col min="7193" max="7193" width="11.28515625" style="656" customWidth="1"/>
    <col min="7194" max="7424" width="9.140625" style="656"/>
    <col min="7425" max="7425" width="88.85546875" style="656" customWidth="1"/>
    <col min="7426" max="7426" width="12.7109375" style="656" customWidth="1"/>
    <col min="7427" max="7427" width="12.85546875" style="656" customWidth="1"/>
    <col min="7428" max="7428" width="12.28515625" style="656" customWidth="1"/>
    <col min="7429" max="7429" width="10.28515625" style="656" customWidth="1"/>
    <col min="7430" max="7430" width="8.7109375" style="656" customWidth="1"/>
    <col min="7431" max="7431" width="11" style="656" customWidth="1"/>
    <col min="7432" max="7432" width="9.42578125" style="656" customWidth="1"/>
    <col min="7433" max="7433" width="10.42578125" style="656" customWidth="1"/>
    <col min="7434" max="7434" width="12.28515625" style="656" customWidth="1"/>
    <col min="7435" max="7436" width="9.5703125" style="656" customWidth="1"/>
    <col min="7437" max="7437" width="12" style="656" customWidth="1"/>
    <col min="7438" max="7438" width="12.5703125" style="656" customWidth="1"/>
    <col min="7439" max="7439" width="11" style="656" customWidth="1"/>
    <col min="7440" max="7440" width="10.85546875" style="656" customWidth="1"/>
    <col min="7441" max="7442" width="10.7109375" style="656" customWidth="1"/>
    <col min="7443" max="7443" width="9.140625" style="656"/>
    <col min="7444" max="7444" width="12.85546875" style="656" customWidth="1"/>
    <col min="7445" max="7445" width="36.7109375" style="656" customWidth="1"/>
    <col min="7446" max="7447" width="9.140625" style="656"/>
    <col min="7448" max="7448" width="10.5703125" style="656" bestFit="1" customWidth="1"/>
    <col min="7449" max="7449" width="11.28515625" style="656" customWidth="1"/>
    <col min="7450" max="7680" width="9.140625" style="656"/>
    <col min="7681" max="7681" width="88.85546875" style="656" customWidth="1"/>
    <col min="7682" max="7682" width="12.7109375" style="656" customWidth="1"/>
    <col min="7683" max="7683" width="12.85546875" style="656" customWidth="1"/>
    <col min="7684" max="7684" width="12.28515625" style="656" customWidth="1"/>
    <col min="7685" max="7685" width="10.28515625" style="656" customWidth="1"/>
    <col min="7686" max="7686" width="8.7109375" style="656" customWidth="1"/>
    <col min="7687" max="7687" width="11" style="656" customWidth="1"/>
    <col min="7688" max="7688" width="9.42578125" style="656" customWidth="1"/>
    <col min="7689" max="7689" width="10.42578125" style="656" customWidth="1"/>
    <col min="7690" max="7690" width="12.28515625" style="656" customWidth="1"/>
    <col min="7691" max="7692" width="9.5703125" style="656" customWidth="1"/>
    <col min="7693" max="7693" width="12" style="656" customWidth="1"/>
    <col min="7694" max="7694" width="12.5703125" style="656" customWidth="1"/>
    <col min="7695" max="7695" width="11" style="656" customWidth="1"/>
    <col min="7696" max="7696" width="10.85546875" style="656" customWidth="1"/>
    <col min="7697" max="7698" width="10.7109375" style="656" customWidth="1"/>
    <col min="7699" max="7699" width="9.140625" style="656"/>
    <col min="7700" max="7700" width="12.85546875" style="656" customWidth="1"/>
    <col min="7701" max="7701" width="36.7109375" style="656" customWidth="1"/>
    <col min="7702" max="7703" width="9.140625" style="656"/>
    <col min="7704" max="7704" width="10.5703125" style="656" bestFit="1" customWidth="1"/>
    <col min="7705" max="7705" width="11.28515625" style="656" customWidth="1"/>
    <col min="7706" max="7936" width="9.140625" style="656"/>
    <col min="7937" max="7937" width="88.85546875" style="656" customWidth="1"/>
    <col min="7938" max="7938" width="12.7109375" style="656" customWidth="1"/>
    <col min="7939" max="7939" width="12.85546875" style="656" customWidth="1"/>
    <col min="7940" max="7940" width="12.28515625" style="656" customWidth="1"/>
    <col min="7941" max="7941" width="10.28515625" style="656" customWidth="1"/>
    <col min="7942" max="7942" width="8.7109375" style="656" customWidth="1"/>
    <col min="7943" max="7943" width="11" style="656" customWidth="1"/>
    <col min="7944" max="7944" width="9.42578125" style="656" customWidth="1"/>
    <col min="7945" max="7945" width="10.42578125" style="656" customWidth="1"/>
    <col min="7946" max="7946" width="12.28515625" style="656" customWidth="1"/>
    <col min="7947" max="7948" width="9.5703125" style="656" customWidth="1"/>
    <col min="7949" max="7949" width="12" style="656" customWidth="1"/>
    <col min="7950" max="7950" width="12.5703125" style="656" customWidth="1"/>
    <col min="7951" max="7951" width="11" style="656" customWidth="1"/>
    <col min="7952" max="7952" width="10.85546875" style="656" customWidth="1"/>
    <col min="7953" max="7954" width="10.7109375" style="656" customWidth="1"/>
    <col min="7955" max="7955" width="9.140625" style="656"/>
    <col min="7956" max="7956" width="12.85546875" style="656" customWidth="1"/>
    <col min="7957" max="7957" width="36.7109375" style="656" customWidth="1"/>
    <col min="7958" max="7959" width="9.140625" style="656"/>
    <col min="7960" max="7960" width="10.5703125" style="656" bestFit="1" customWidth="1"/>
    <col min="7961" max="7961" width="11.28515625" style="656" customWidth="1"/>
    <col min="7962" max="8192" width="9.140625" style="656"/>
    <col min="8193" max="8193" width="88.85546875" style="656" customWidth="1"/>
    <col min="8194" max="8194" width="12.7109375" style="656" customWidth="1"/>
    <col min="8195" max="8195" width="12.85546875" style="656" customWidth="1"/>
    <col min="8196" max="8196" width="12.28515625" style="656" customWidth="1"/>
    <col min="8197" max="8197" width="10.28515625" style="656" customWidth="1"/>
    <col min="8198" max="8198" width="8.7109375" style="656" customWidth="1"/>
    <col min="8199" max="8199" width="11" style="656" customWidth="1"/>
    <col min="8200" max="8200" width="9.42578125" style="656" customWidth="1"/>
    <col min="8201" max="8201" width="10.42578125" style="656" customWidth="1"/>
    <col min="8202" max="8202" width="12.28515625" style="656" customWidth="1"/>
    <col min="8203" max="8204" width="9.5703125" style="656" customWidth="1"/>
    <col min="8205" max="8205" width="12" style="656" customWidth="1"/>
    <col min="8206" max="8206" width="12.5703125" style="656" customWidth="1"/>
    <col min="8207" max="8207" width="11" style="656" customWidth="1"/>
    <col min="8208" max="8208" width="10.85546875" style="656" customWidth="1"/>
    <col min="8209" max="8210" width="10.7109375" style="656" customWidth="1"/>
    <col min="8211" max="8211" width="9.140625" style="656"/>
    <col min="8212" max="8212" width="12.85546875" style="656" customWidth="1"/>
    <col min="8213" max="8213" width="36.7109375" style="656" customWidth="1"/>
    <col min="8214" max="8215" width="9.140625" style="656"/>
    <col min="8216" max="8216" width="10.5703125" style="656" bestFit="1" customWidth="1"/>
    <col min="8217" max="8217" width="11.28515625" style="656" customWidth="1"/>
    <col min="8218" max="8448" width="9.140625" style="656"/>
    <col min="8449" max="8449" width="88.85546875" style="656" customWidth="1"/>
    <col min="8450" max="8450" width="12.7109375" style="656" customWidth="1"/>
    <col min="8451" max="8451" width="12.85546875" style="656" customWidth="1"/>
    <col min="8452" max="8452" width="12.28515625" style="656" customWidth="1"/>
    <col min="8453" max="8453" width="10.28515625" style="656" customWidth="1"/>
    <col min="8454" max="8454" width="8.7109375" style="656" customWidth="1"/>
    <col min="8455" max="8455" width="11" style="656" customWidth="1"/>
    <col min="8456" max="8456" width="9.42578125" style="656" customWidth="1"/>
    <col min="8457" max="8457" width="10.42578125" style="656" customWidth="1"/>
    <col min="8458" max="8458" width="12.28515625" style="656" customWidth="1"/>
    <col min="8459" max="8460" width="9.5703125" style="656" customWidth="1"/>
    <col min="8461" max="8461" width="12" style="656" customWidth="1"/>
    <col min="8462" max="8462" width="12.5703125" style="656" customWidth="1"/>
    <col min="8463" max="8463" width="11" style="656" customWidth="1"/>
    <col min="8464" max="8464" width="10.85546875" style="656" customWidth="1"/>
    <col min="8465" max="8466" width="10.7109375" style="656" customWidth="1"/>
    <col min="8467" max="8467" width="9.140625" style="656"/>
    <col min="8468" max="8468" width="12.85546875" style="656" customWidth="1"/>
    <col min="8469" max="8469" width="36.7109375" style="656" customWidth="1"/>
    <col min="8470" max="8471" width="9.140625" style="656"/>
    <col min="8472" max="8472" width="10.5703125" style="656" bestFit="1" customWidth="1"/>
    <col min="8473" max="8473" width="11.28515625" style="656" customWidth="1"/>
    <col min="8474" max="8704" width="9.140625" style="656"/>
    <col min="8705" max="8705" width="88.85546875" style="656" customWidth="1"/>
    <col min="8706" max="8706" width="12.7109375" style="656" customWidth="1"/>
    <col min="8707" max="8707" width="12.85546875" style="656" customWidth="1"/>
    <col min="8708" max="8708" width="12.28515625" style="656" customWidth="1"/>
    <col min="8709" max="8709" width="10.28515625" style="656" customWidth="1"/>
    <col min="8710" max="8710" width="8.7109375" style="656" customWidth="1"/>
    <col min="8711" max="8711" width="11" style="656" customWidth="1"/>
    <col min="8712" max="8712" width="9.42578125" style="656" customWidth="1"/>
    <col min="8713" max="8713" width="10.42578125" style="656" customWidth="1"/>
    <col min="8714" max="8714" width="12.28515625" style="656" customWidth="1"/>
    <col min="8715" max="8716" width="9.5703125" style="656" customWidth="1"/>
    <col min="8717" max="8717" width="12" style="656" customWidth="1"/>
    <col min="8718" max="8718" width="12.5703125" style="656" customWidth="1"/>
    <col min="8719" max="8719" width="11" style="656" customWidth="1"/>
    <col min="8720" max="8720" width="10.85546875" style="656" customWidth="1"/>
    <col min="8721" max="8722" width="10.7109375" style="656" customWidth="1"/>
    <col min="8723" max="8723" width="9.140625" style="656"/>
    <col min="8724" max="8724" width="12.85546875" style="656" customWidth="1"/>
    <col min="8725" max="8725" width="36.7109375" style="656" customWidth="1"/>
    <col min="8726" max="8727" width="9.140625" style="656"/>
    <col min="8728" max="8728" width="10.5703125" style="656" bestFit="1" customWidth="1"/>
    <col min="8729" max="8729" width="11.28515625" style="656" customWidth="1"/>
    <col min="8730" max="8960" width="9.140625" style="656"/>
    <col min="8961" max="8961" width="88.85546875" style="656" customWidth="1"/>
    <col min="8962" max="8962" width="12.7109375" style="656" customWidth="1"/>
    <col min="8963" max="8963" width="12.85546875" style="656" customWidth="1"/>
    <col min="8964" max="8964" width="12.28515625" style="656" customWidth="1"/>
    <col min="8965" max="8965" width="10.28515625" style="656" customWidth="1"/>
    <col min="8966" max="8966" width="8.7109375" style="656" customWidth="1"/>
    <col min="8967" max="8967" width="11" style="656" customWidth="1"/>
    <col min="8968" max="8968" width="9.42578125" style="656" customWidth="1"/>
    <col min="8969" max="8969" width="10.42578125" style="656" customWidth="1"/>
    <col min="8970" max="8970" width="12.28515625" style="656" customWidth="1"/>
    <col min="8971" max="8972" width="9.5703125" style="656" customWidth="1"/>
    <col min="8973" max="8973" width="12" style="656" customWidth="1"/>
    <col min="8974" max="8974" width="12.5703125" style="656" customWidth="1"/>
    <col min="8975" max="8975" width="11" style="656" customWidth="1"/>
    <col min="8976" max="8976" width="10.85546875" style="656" customWidth="1"/>
    <col min="8977" max="8978" width="10.7109375" style="656" customWidth="1"/>
    <col min="8979" max="8979" width="9.140625" style="656"/>
    <col min="8980" max="8980" width="12.85546875" style="656" customWidth="1"/>
    <col min="8981" max="8981" width="36.7109375" style="656" customWidth="1"/>
    <col min="8982" max="8983" width="9.140625" style="656"/>
    <col min="8984" max="8984" width="10.5703125" style="656" bestFit="1" customWidth="1"/>
    <col min="8985" max="8985" width="11.28515625" style="656" customWidth="1"/>
    <col min="8986" max="9216" width="9.140625" style="656"/>
    <col min="9217" max="9217" width="88.85546875" style="656" customWidth="1"/>
    <col min="9218" max="9218" width="12.7109375" style="656" customWidth="1"/>
    <col min="9219" max="9219" width="12.85546875" style="656" customWidth="1"/>
    <col min="9220" max="9220" width="12.28515625" style="656" customWidth="1"/>
    <col min="9221" max="9221" width="10.28515625" style="656" customWidth="1"/>
    <col min="9222" max="9222" width="8.7109375" style="656" customWidth="1"/>
    <col min="9223" max="9223" width="11" style="656" customWidth="1"/>
    <col min="9224" max="9224" width="9.42578125" style="656" customWidth="1"/>
    <col min="9225" max="9225" width="10.42578125" style="656" customWidth="1"/>
    <col min="9226" max="9226" width="12.28515625" style="656" customWidth="1"/>
    <col min="9227" max="9228" width="9.5703125" style="656" customWidth="1"/>
    <col min="9229" max="9229" width="12" style="656" customWidth="1"/>
    <col min="9230" max="9230" width="12.5703125" style="656" customWidth="1"/>
    <col min="9231" max="9231" width="11" style="656" customWidth="1"/>
    <col min="9232" max="9232" width="10.85546875" style="656" customWidth="1"/>
    <col min="9233" max="9234" width="10.7109375" style="656" customWidth="1"/>
    <col min="9235" max="9235" width="9.140625" style="656"/>
    <col min="9236" max="9236" width="12.85546875" style="656" customWidth="1"/>
    <col min="9237" max="9237" width="36.7109375" style="656" customWidth="1"/>
    <col min="9238" max="9239" width="9.140625" style="656"/>
    <col min="9240" max="9240" width="10.5703125" style="656" bestFit="1" customWidth="1"/>
    <col min="9241" max="9241" width="11.28515625" style="656" customWidth="1"/>
    <col min="9242" max="9472" width="9.140625" style="656"/>
    <col min="9473" max="9473" width="88.85546875" style="656" customWidth="1"/>
    <col min="9474" max="9474" width="12.7109375" style="656" customWidth="1"/>
    <col min="9475" max="9475" width="12.85546875" style="656" customWidth="1"/>
    <col min="9476" max="9476" width="12.28515625" style="656" customWidth="1"/>
    <col min="9477" max="9477" width="10.28515625" style="656" customWidth="1"/>
    <col min="9478" max="9478" width="8.7109375" style="656" customWidth="1"/>
    <col min="9479" max="9479" width="11" style="656" customWidth="1"/>
    <col min="9480" max="9480" width="9.42578125" style="656" customWidth="1"/>
    <col min="9481" max="9481" width="10.42578125" style="656" customWidth="1"/>
    <col min="9482" max="9482" width="12.28515625" style="656" customWidth="1"/>
    <col min="9483" max="9484" width="9.5703125" style="656" customWidth="1"/>
    <col min="9485" max="9485" width="12" style="656" customWidth="1"/>
    <col min="9486" max="9486" width="12.5703125" style="656" customWidth="1"/>
    <col min="9487" max="9487" width="11" style="656" customWidth="1"/>
    <col min="9488" max="9488" width="10.85546875" style="656" customWidth="1"/>
    <col min="9489" max="9490" width="10.7109375" style="656" customWidth="1"/>
    <col min="9491" max="9491" width="9.140625" style="656"/>
    <col min="9492" max="9492" width="12.85546875" style="656" customWidth="1"/>
    <col min="9493" max="9493" width="36.7109375" style="656" customWidth="1"/>
    <col min="9494" max="9495" width="9.140625" style="656"/>
    <col min="9496" max="9496" width="10.5703125" style="656" bestFit="1" customWidth="1"/>
    <col min="9497" max="9497" width="11.28515625" style="656" customWidth="1"/>
    <col min="9498" max="9728" width="9.140625" style="656"/>
    <col min="9729" max="9729" width="88.85546875" style="656" customWidth="1"/>
    <col min="9730" max="9730" width="12.7109375" style="656" customWidth="1"/>
    <col min="9731" max="9731" width="12.85546875" style="656" customWidth="1"/>
    <col min="9732" max="9732" width="12.28515625" style="656" customWidth="1"/>
    <col min="9733" max="9733" width="10.28515625" style="656" customWidth="1"/>
    <col min="9734" max="9734" width="8.7109375" style="656" customWidth="1"/>
    <col min="9735" max="9735" width="11" style="656" customWidth="1"/>
    <col min="9736" max="9736" width="9.42578125" style="656" customWidth="1"/>
    <col min="9737" max="9737" width="10.42578125" style="656" customWidth="1"/>
    <col min="9738" max="9738" width="12.28515625" style="656" customWidth="1"/>
    <col min="9739" max="9740" width="9.5703125" style="656" customWidth="1"/>
    <col min="9741" max="9741" width="12" style="656" customWidth="1"/>
    <col min="9742" max="9742" width="12.5703125" style="656" customWidth="1"/>
    <col min="9743" max="9743" width="11" style="656" customWidth="1"/>
    <col min="9744" max="9744" width="10.85546875" style="656" customWidth="1"/>
    <col min="9745" max="9746" width="10.7109375" style="656" customWidth="1"/>
    <col min="9747" max="9747" width="9.140625" style="656"/>
    <col min="9748" max="9748" width="12.85546875" style="656" customWidth="1"/>
    <col min="9749" max="9749" width="36.7109375" style="656" customWidth="1"/>
    <col min="9750" max="9751" width="9.140625" style="656"/>
    <col min="9752" max="9752" width="10.5703125" style="656" bestFit="1" customWidth="1"/>
    <col min="9753" max="9753" width="11.28515625" style="656" customWidth="1"/>
    <col min="9754" max="9984" width="9.140625" style="656"/>
    <col min="9985" max="9985" width="88.85546875" style="656" customWidth="1"/>
    <col min="9986" max="9986" width="12.7109375" style="656" customWidth="1"/>
    <col min="9987" max="9987" width="12.85546875" style="656" customWidth="1"/>
    <col min="9988" max="9988" width="12.28515625" style="656" customWidth="1"/>
    <col min="9989" max="9989" width="10.28515625" style="656" customWidth="1"/>
    <col min="9990" max="9990" width="8.7109375" style="656" customWidth="1"/>
    <col min="9991" max="9991" width="11" style="656" customWidth="1"/>
    <col min="9992" max="9992" width="9.42578125" style="656" customWidth="1"/>
    <col min="9993" max="9993" width="10.42578125" style="656" customWidth="1"/>
    <col min="9994" max="9994" width="12.28515625" style="656" customWidth="1"/>
    <col min="9995" max="9996" width="9.5703125" style="656" customWidth="1"/>
    <col min="9997" max="9997" width="12" style="656" customWidth="1"/>
    <col min="9998" max="9998" width="12.5703125" style="656" customWidth="1"/>
    <col min="9999" max="9999" width="11" style="656" customWidth="1"/>
    <col min="10000" max="10000" width="10.85546875" style="656" customWidth="1"/>
    <col min="10001" max="10002" width="10.7109375" style="656" customWidth="1"/>
    <col min="10003" max="10003" width="9.140625" style="656"/>
    <col min="10004" max="10004" width="12.85546875" style="656" customWidth="1"/>
    <col min="10005" max="10005" width="36.7109375" style="656" customWidth="1"/>
    <col min="10006" max="10007" width="9.140625" style="656"/>
    <col min="10008" max="10008" width="10.5703125" style="656" bestFit="1" customWidth="1"/>
    <col min="10009" max="10009" width="11.28515625" style="656" customWidth="1"/>
    <col min="10010" max="10240" width="9.140625" style="656"/>
    <col min="10241" max="10241" width="88.85546875" style="656" customWidth="1"/>
    <col min="10242" max="10242" width="12.7109375" style="656" customWidth="1"/>
    <col min="10243" max="10243" width="12.85546875" style="656" customWidth="1"/>
    <col min="10244" max="10244" width="12.28515625" style="656" customWidth="1"/>
    <col min="10245" max="10245" width="10.28515625" style="656" customWidth="1"/>
    <col min="10246" max="10246" width="8.7109375" style="656" customWidth="1"/>
    <col min="10247" max="10247" width="11" style="656" customWidth="1"/>
    <col min="10248" max="10248" width="9.42578125" style="656" customWidth="1"/>
    <col min="10249" max="10249" width="10.42578125" style="656" customWidth="1"/>
    <col min="10250" max="10250" width="12.28515625" style="656" customWidth="1"/>
    <col min="10251" max="10252" width="9.5703125" style="656" customWidth="1"/>
    <col min="10253" max="10253" width="12" style="656" customWidth="1"/>
    <col min="10254" max="10254" width="12.5703125" style="656" customWidth="1"/>
    <col min="10255" max="10255" width="11" style="656" customWidth="1"/>
    <col min="10256" max="10256" width="10.85546875" style="656" customWidth="1"/>
    <col min="10257" max="10258" width="10.7109375" style="656" customWidth="1"/>
    <col min="10259" max="10259" width="9.140625" style="656"/>
    <col min="10260" max="10260" width="12.85546875" style="656" customWidth="1"/>
    <col min="10261" max="10261" width="36.7109375" style="656" customWidth="1"/>
    <col min="10262" max="10263" width="9.140625" style="656"/>
    <col min="10264" max="10264" width="10.5703125" style="656" bestFit="1" customWidth="1"/>
    <col min="10265" max="10265" width="11.28515625" style="656" customWidth="1"/>
    <col min="10266" max="10496" width="9.140625" style="656"/>
    <col min="10497" max="10497" width="88.85546875" style="656" customWidth="1"/>
    <col min="10498" max="10498" width="12.7109375" style="656" customWidth="1"/>
    <col min="10499" max="10499" width="12.85546875" style="656" customWidth="1"/>
    <col min="10500" max="10500" width="12.28515625" style="656" customWidth="1"/>
    <col min="10501" max="10501" width="10.28515625" style="656" customWidth="1"/>
    <col min="10502" max="10502" width="8.7109375" style="656" customWidth="1"/>
    <col min="10503" max="10503" width="11" style="656" customWidth="1"/>
    <col min="10504" max="10504" width="9.42578125" style="656" customWidth="1"/>
    <col min="10505" max="10505" width="10.42578125" style="656" customWidth="1"/>
    <col min="10506" max="10506" width="12.28515625" style="656" customWidth="1"/>
    <col min="10507" max="10508" width="9.5703125" style="656" customWidth="1"/>
    <col min="10509" max="10509" width="12" style="656" customWidth="1"/>
    <col min="10510" max="10510" width="12.5703125" style="656" customWidth="1"/>
    <col min="10511" max="10511" width="11" style="656" customWidth="1"/>
    <col min="10512" max="10512" width="10.85546875" style="656" customWidth="1"/>
    <col min="10513" max="10514" width="10.7109375" style="656" customWidth="1"/>
    <col min="10515" max="10515" width="9.140625" style="656"/>
    <col min="10516" max="10516" width="12.85546875" style="656" customWidth="1"/>
    <col min="10517" max="10517" width="36.7109375" style="656" customWidth="1"/>
    <col min="10518" max="10519" width="9.140625" style="656"/>
    <col min="10520" max="10520" width="10.5703125" style="656" bestFit="1" customWidth="1"/>
    <col min="10521" max="10521" width="11.28515625" style="656" customWidth="1"/>
    <col min="10522" max="10752" width="9.140625" style="656"/>
    <col min="10753" max="10753" width="88.85546875" style="656" customWidth="1"/>
    <col min="10754" max="10754" width="12.7109375" style="656" customWidth="1"/>
    <col min="10755" max="10755" width="12.85546875" style="656" customWidth="1"/>
    <col min="10756" max="10756" width="12.28515625" style="656" customWidth="1"/>
    <col min="10757" max="10757" width="10.28515625" style="656" customWidth="1"/>
    <col min="10758" max="10758" width="8.7109375" style="656" customWidth="1"/>
    <col min="10759" max="10759" width="11" style="656" customWidth="1"/>
    <col min="10760" max="10760" width="9.42578125" style="656" customWidth="1"/>
    <col min="10761" max="10761" width="10.42578125" style="656" customWidth="1"/>
    <col min="10762" max="10762" width="12.28515625" style="656" customWidth="1"/>
    <col min="10763" max="10764" width="9.5703125" style="656" customWidth="1"/>
    <col min="10765" max="10765" width="12" style="656" customWidth="1"/>
    <col min="10766" max="10766" width="12.5703125" style="656" customWidth="1"/>
    <col min="10767" max="10767" width="11" style="656" customWidth="1"/>
    <col min="10768" max="10768" width="10.85546875" style="656" customWidth="1"/>
    <col min="10769" max="10770" width="10.7109375" style="656" customWidth="1"/>
    <col min="10771" max="10771" width="9.140625" style="656"/>
    <col min="10772" max="10772" width="12.85546875" style="656" customWidth="1"/>
    <col min="10773" max="10773" width="36.7109375" style="656" customWidth="1"/>
    <col min="10774" max="10775" width="9.140625" style="656"/>
    <col min="10776" max="10776" width="10.5703125" style="656" bestFit="1" customWidth="1"/>
    <col min="10777" max="10777" width="11.28515625" style="656" customWidth="1"/>
    <col min="10778" max="11008" width="9.140625" style="656"/>
    <col min="11009" max="11009" width="88.85546875" style="656" customWidth="1"/>
    <col min="11010" max="11010" width="12.7109375" style="656" customWidth="1"/>
    <col min="11011" max="11011" width="12.85546875" style="656" customWidth="1"/>
    <col min="11012" max="11012" width="12.28515625" style="656" customWidth="1"/>
    <col min="11013" max="11013" width="10.28515625" style="656" customWidth="1"/>
    <col min="11014" max="11014" width="8.7109375" style="656" customWidth="1"/>
    <col min="11015" max="11015" width="11" style="656" customWidth="1"/>
    <col min="11016" max="11016" width="9.42578125" style="656" customWidth="1"/>
    <col min="11017" max="11017" width="10.42578125" style="656" customWidth="1"/>
    <col min="11018" max="11018" width="12.28515625" style="656" customWidth="1"/>
    <col min="11019" max="11020" width="9.5703125" style="656" customWidth="1"/>
    <col min="11021" max="11021" width="12" style="656" customWidth="1"/>
    <col min="11022" max="11022" width="12.5703125" style="656" customWidth="1"/>
    <col min="11023" max="11023" width="11" style="656" customWidth="1"/>
    <col min="11024" max="11024" width="10.85546875" style="656" customWidth="1"/>
    <col min="11025" max="11026" width="10.7109375" style="656" customWidth="1"/>
    <col min="11027" max="11027" width="9.140625" style="656"/>
    <col min="11028" max="11028" width="12.85546875" style="656" customWidth="1"/>
    <col min="11029" max="11029" width="36.7109375" style="656" customWidth="1"/>
    <col min="11030" max="11031" width="9.140625" style="656"/>
    <col min="11032" max="11032" width="10.5703125" style="656" bestFit="1" customWidth="1"/>
    <col min="11033" max="11033" width="11.28515625" style="656" customWidth="1"/>
    <col min="11034" max="11264" width="9.140625" style="656"/>
    <col min="11265" max="11265" width="88.85546875" style="656" customWidth="1"/>
    <col min="11266" max="11266" width="12.7109375" style="656" customWidth="1"/>
    <col min="11267" max="11267" width="12.85546875" style="656" customWidth="1"/>
    <col min="11268" max="11268" width="12.28515625" style="656" customWidth="1"/>
    <col min="11269" max="11269" width="10.28515625" style="656" customWidth="1"/>
    <col min="11270" max="11270" width="8.7109375" style="656" customWidth="1"/>
    <col min="11271" max="11271" width="11" style="656" customWidth="1"/>
    <col min="11272" max="11272" width="9.42578125" style="656" customWidth="1"/>
    <col min="11273" max="11273" width="10.42578125" style="656" customWidth="1"/>
    <col min="11274" max="11274" width="12.28515625" style="656" customWidth="1"/>
    <col min="11275" max="11276" width="9.5703125" style="656" customWidth="1"/>
    <col min="11277" max="11277" width="12" style="656" customWidth="1"/>
    <col min="11278" max="11278" width="12.5703125" style="656" customWidth="1"/>
    <col min="11279" max="11279" width="11" style="656" customWidth="1"/>
    <col min="11280" max="11280" width="10.85546875" style="656" customWidth="1"/>
    <col min="11281" max="11282" width="10.7109375" style="656" customWidth="1"/>
    <col min="11283" max="11283" width="9.140625" style="656"/>
    <col min="11284" max="11284" width="12.85546875" style="656" customWidth="1"/>
    <col min="11285" max="11285" width="36.7109375" style="656" customWidth="1"/>
    <col min="11286" max="11287" width="9.140625" style="656"/>
    <col min="11288" max="11288" width="10.5703125" style="656" bestFit="1" customWidth="1"/>
    <col min="11289" max="11289" width="11.28515625" style="656" customWidth="1"/>
    <col min="11290" max="11520" width="9.140625" style="656"/>
    <col min="11521" max="11521" width="88.85546875" style="656" customWidth="1"/>
    <col min="11522" max="11522" width="12.7109375" style="656" customWidth="1"/>
    <col min="11523" max="11523" width="12.85546875" style="656" customWidth="1"/>
    <col min="11524" max="11524" width="12.28515625" style="656" customWidth="1"/>
    <col min="11525" max="11525" width="10.28515625" style="656" customWidth="1"/>
    <col min="11526" max="11526" width="8.7109375" style="656" customWidth="1"/>
    <col min="11527" max="11527" width="11" style="656" customWidth="1"/>
    <col min="11528" max="11528" width="9.42578125" style="656" customWidth="1"/>
    <col min="11529" max="11529" width="10.42578125" style="656" customWidth="1"/>
    <col min="11530" max="11530" width="12.28515625" style="656" customWidth="1"/>
    <col min="11531" max="11532" width="9.5703125" style="656" customWidth="1"/>
    <col min="11533" max="11533" width="12" style="656" customWidth="1"/>
    <col min="11534" max="11534" width="12.5703125" style="656" customWidth="1"/>
    <col min="11535" max="11535" width="11" style="656" customWidth="1"/>
    <col min="11536" max="11536" width="10.85546875" style="656" customWidth="1"/>
    <col min="11537" max="11538" width="10.7109375" style="656" customWidth="1"/>
    <col min="11539" max="11539" width="9.140625" style="656"/>
    <col min="11540" max="11540" width="12.85546875" style="656" customWidth="1"/>
    <col min="11541" max="11541" width="36.7109375" style="656" customWidth="1"/>
    <col min="11542" max="11543" width="9.140625" style="656"/>
    <col min="11544" max="11544" width="10.5703125" style="656" bestFit="1" customWidth="1"/>
    <col min="11545" max="11545" width="11.28515625" style="656" customWidth="1"/>
    <col min="11546" max="11776" width="9.140625" style="656"/>
    <col min="11777" max="11777" width="88.85546875" style="656" customWidth="1"/>
    <col min="11778" max="11778" width="12.7109375" style="656" customWidth="1"/>
    <col min="11779" max="11779" width="12.85546875" style="656" customWidth="1"/>
    <col min="11780" max="11780" width="12.28515625" style="656" customWidth="1"/>
    <col min="11781" max="11781" width="10.28515625" style="656" customWidth="1"/>
    <col min="11782" max="11782" width="8.7109375" style="656" customWidth="1"/>
    <col min="11783" max="11783" width="11" style="656" customWidth="1"/>
    <col min="11784" max="11784" width="9.42578125" style="656" customWidth="1"/>
    <col min="11785" max="11785" width="10.42578125" style="656" customWidth="1"/>
    <col min="11786" max="11786" width="12.28515625" style="656" customWidth="1"/>
    <col min="11787" max="11788" width="9.5703125" style="656" customWidth="1"/>
    <col min="11789" max="11789" width="12" style="656" customWidth="1"/>
    <col min="11790" max="11790" width="12.5703125" style="656" customWidth="1"/>
    <col min="11791" max="11791" width="11" style="656" customWidth="1"/>
    <col min="11792" max="11792" width="10.85546875" style="656" customWidth="1"/>
    <col min="11793" max="11794" width="10.7109375" style="656" customWidth="1"/>
    <col min="11795" max="11795" width="9.140625" style="656"/>
    <col min="11796" max="11796" width="12.85546875" style="656" customWidth="1"/>
    <col min="11797" max="11797" width="36.7109375" style="656" customWidth="1"/>
    <col min="11798" max="11799" width="9.140625" style="656"/>
    <col min="11800" max="11800" width="10.5703125" style="656" bestFit="1" customWidth="1"/>
    <col min="11801" max="11801" width="11.28515625" style="656" customWidth="1"/>
    <col min="11802" max="12032" width="9.140625" style="656"/>
    <col min="12033" max="12033" width="88.85546875" style="656" customWidth="1"/>
    <col min="12034" max="12034" width="12.7109375" style="656" customWidth="1"/>
    <col min="12035" max="12035" width="12.85546875" style="656" customWidth="1"/>
    <col min="12036" max="12036" width="12.28515625" style="656" customWidth="1"/>
    <col min="12037" max="12037" width="10.28515625" style="656" customWidth="1"/>
    <col min="12038" max="12038" width="8.7109375" style="656" customWidth="1"/>
    <col min="12039" max="12039" width="11" style="656" customWidth="1"/>
    <col min="12040" max="12040" width="9.42578125" style="656" customWidth="1"/>
    <col min="12041" max="12041" width="10.42578125" style="656" customWidth="1"/>
    <col min="12042" max="12042" width="12.28515625" style="656" customWidth="1"/>
    <col min="12043" max="12044" width="9.5703125" style="656" customWidth="1"/>
    <col min="12045" max="12045" width="12" style="656" customWidth="1"/>
    <col min="12046" max="12046" width="12.5703125" style="656" customWidth="1"/>
    <col min="12047" max="12047" width="11" style="656" customWidth="1"/>
    <col min="12048" max="12048" width="10.85546875" style="656" customWidth="1"/>
    <col min="12049" max="12050" width="10.7109375" style="656" customWidth="1"/>
    <col min="12051" max="12051" width="9.140625" style="656"/>
    <col min="12052" max="12052" width="12.85546875" style="656" customWidth="1"/>
    <col min="12053" max="12053" width="36.7109375" style="656" customWidth="1"/>
    <col min="12054" max="12055" width="9.140625" style="656"/>
    <col min="12056" max="12056" width="10.5703125" style="656" bestFit="1" customWidth="1"/>
    <col min="12057" max="12057" width="11.28515625" style="656" customWidth="1"/>
    <col min="12058" max="12288" width="9.140625" style="656"/>
    <col min="12289" max="12289" width="88.85546875" style="656" customWidth="1"/>
    <col min="12290" max="12290" width="12.7109375" style="656" customWidth="1"/>
    <col min="12291" max="12291" width="12.85546875" style="656" customWidth="1"/>
    <col min="12292" max="12292" width="12.28515625" style="656" customWidth="1"/>
    <col min="12293" max="12293" width="10.28515625" style="656" customWidth="1"/>
    <col min="12294" max="12294" width="8.7109375" style="656" customWidth="1"/>
    <col min="12295" max="12295" width="11" style="656" customWidth="1"/>
    <col min="12296" max="12296" width="9.42578125" style="656" customWidth="1"/>
    <col min="12297" max="12297" width="10.42578125" style="656" customWidth="1"/>
    <col min="12298" max="12298" width="12.28515625" style="656" customWidth="1"/>
    <col min="12299" max="12300" width="9.5703125" style="656" customWidth="1"/>
    <col min="12301" max="12301" width="12" style="656" customWidth="1"/>
    <col min="12302" max="12302" width="12.5703125" style="656" customWidth="1"/>
    <col min="12303" max="12303" width="11" style="656" customWidth="1"/>
    <col min="12304" max="12304" width="10.85546875" style="656" customWidth="1"/>
    <col min="12305" max="12306" width="10.7109375" style="656" customWidth="1"/>
    <col min="12307" max="12307" width="9.140625" style="656"/>
    <col min="12308" max="12308" width="12.85546875" style="656" customWidth="1"/>
    <col min="12309" max="12309" width="36.7109375" style="656" customWidth="1"/>
    <col min="12310" max="12311" width="9.140625" style="656"/>
    <col min="12312" max="12312" width="10.5703125" style="656" bestFit="1" customWidth="1"/>
    <col min="12313" max="12313" width="11.28515625" style="656" customWidth="1"/>
    <col min="12314" max="12544" width="9.140625" style="656"/>
    <col min="12545" max="12545" width="88.85546875" style="656" customWidth="1"/>
    <col min="12546" max="12546" width="12.7109375" style="656" customWidth="1"/>
    <col min="12547" max="12547" width="12.85546875" style="656" customWidth="1"/>
    <col min="12548" max="12548" width="12.28515625" style="656" customWidth="1"/>
    <col min="12549" max="12549" width="10.28515625" style="656" customWidth="1"/>
    <col min="12550" max="12550" width="8.7109375" style="656" customWidth="1"/>
    <col min="12551" max="12551" width="11" style="656" customWidth="1"/>
    <col min="12552" max="12552" width="9.42578125" style="656" customWidth="1"/>
    <col min="12553" max="12553" width="10.42578125" style="656" customWidth="1"/>
    <col min="12554" max="12554" width="12.28515625" style="656" customWidth="1"/>
    <col min="12555" max="12556" width="9.5703125" style="656" customWidth="1"/>
    <col min="12557" max="12557" width="12" style="656" customWidth="1"/>
    <col min="12558" max="12558" width="12.5703125" style="656" customWidth="1"/>
    <col min="12559" max="12559" width="11" style="656" customWidth="1"/>
    <col min="12560" max="12560" width="10.85546875" style="656" customWidth="1"/>
    <col min="12561" max="12562" width="10.7109375" style="656" customWidth="1"/>
    <col min="12563" max="12563" width="9.140625" style="656"/>
    <col min="12564" max="12564" width="12.85546875" style="656" customWidth="1"/>
    <col min="12565" max="12565" width="36.7109375" style="656" customWidth="1"/>
    <col min="12566" max="12567" width="9.140625" style="656"/>
    <col min="12568" max="12568" width="10.5703125" style="656" bestFit="1" customWidth="1"/>
    <col min="12569" max="12569" width="11.28515625" style="656" customWidth="1"/>
    <col min="12570" max="12800" width="9.140625" style="656"/>
    <col min="12801" max="12801" width="88.85546875" style="656" customWidth="1"/>
    <col min="12802" max="12802" width="12.7109375" style="656" customWidth="1"/>
    <col min="12803" max="12803" width="12.85546875" style="656" customWidth="1"/>
    <col min="12804" max="12804" width="12.28515625" style="656" customWidth="1"/>
    <col min="12805" max="12805" width="10.28515625" style="656" customWidth="1"/>
    <col min="12806" max="12806" width="8.7109375" style="656" customWidth="1"/>
    <col min="12807" max="12807" width="11" style="656" customWidth="1"/>
    <col min="12808" max="12808" width="9.42578125" style="656" customWidth="1"/>
    <col min="12809" max="12809" width="10.42578125" style="656" customWidth="1"/>
    <col min="12810" max="12810" width="12.28515625" style="656" customWidth="1"/>
    <col min="12811" max="12812" width="9.5703125" style="656" customWidth="1"/>
    <col min="12813" max="12813" width="12" style="656" customWidth="1"/>
    <col min="12814" max="12814" width="12.5703125" style="656" customWidth="1"/>
    <col min="12815" max="12815" width="11" style="656" customWidth="1"/>
    <col min="12816" max="12816" width="10.85546875" style="656" customWidth="1"/>
    <col min="12817" max="12818" width="10.7109375" style="656" customWidth="1"/>
    <col min="12819" max="12819" width="9.140625" style="656"/>
    <col min="12820" max="12820" width="12.85546875" style="656" customWidth="1"/>
    <col min="12821" max="12821" width="36.7109375" style="656" customWidth="1"/>
    <col min="12822" max="12823" width="9.140625" style="656"/>
    <col min="12824" max="12824" width="10.5703125" style="656" bestFit="1" customWidth="1"/>
    <col min="12825" max="12825" width="11.28515625" style="656" customWidth="1"/>
    <col min="12826" max="13056" width="9.140625" style="656"/>
    <col min="13057" max="13057" width="88.85546875" style="656" customWidth="1"/>
    <col min="13058" max="13058" width="12.7109375" style="656" customWidth="1"/>
    <col min="13059" max="13059" width="12.85546875" style="656" customWidth="1"/>
    <col min="13060" max="13060" width="12.28515625" style="656" customWidth="1"/>
    <col min="13061" max="13061" width="10.28515625" style="656" customWidth="1"/>
    <col min="13062" max="13062" width="8.7109375" style="656" customWidth="1"/>
    <col min="13063" max="13063" width="11" style="656" customWidth="1"/>
    <col min="13064" max="13064" width="9.42578125" style="656" customWidth="1"/>
    <col min="13065" max="13065" width="10.42578125" style="656" customWidth="1"/>
    <col min="13066" max="13066" width="12.28515625" style="656" customWidth="1"/>
    <col min="13067" max="13068" width="9.5703125" style="656" customWidth="1"/>
    <col min="13069" max="13069" width="12" style="656" customWidth="1"/>
    <col min="13070" max="13070" width="12.5703125" style="656" customWidth="1"/>
    <col min="13071" max="13071" width="11" style="656" customWidth="1"/>
    <col min="13072" max="13072" width="10.85546875" style="656" customWidth="1"/>
    <col min="13073" max="13074" width="10.7109375" style="656" customWidth="1"/>
    <col min="13075" max="13075" width="9.140625" style="656"/>
    <col min="13076" max="13076" width="12.85546875" style="656" customWidth="1"/>
    <col min="13077" max="13077" width="36.7109375" style="656" customWidth="1"/>
    <col min="13078" max="13079" width="9.140625" style="656"/>
    <col min="13080" max="13080" width="10.5703125" style="656" bestFit="1" customWidth="1"/>
    <col min="13081" max="13081" width="11.28515625" style="656" customWidth="1"/>
    <col min="13082" max="13312" width="9.140625" style="656"/>
    <col min="13313" max="13313" width="88.85546875" style="656" customWidth="1"/>
    <col min="13314" max="13314" width="12.7109375" style="656" customWidth="1"/>
    <col min="13315" max="13315" width="12.85546875" style="656" customWidth="1"/>
    <col min="13316" max="13316" width="12.28515625" style="656" customWidth="1"/>
    <col min="13317" max="13317" width="10.28515625" style="656" customWidth="1"/>
    <col min="13318" max="13318" width="8.7109375" style="656" customWidth="1"/>
    <col min="13319" max="13319" width="11" style="656" customWidth="1"/>
    <col min="13320" max="13320" width="9.42578125" style="656" customWidth="1"/>
    <col min="13321" max="13321" width="10.42578125" style="656" customWidth="1"/>
    <col min="13322" max="13322" width="12.28515625" style="656" customWidth="1"/>
    <col min="13323" max="13324" width="9.5703125" style="656" customWidth="1"/>
    <col min="13325" max="13325" width="12" style="656" customWidth="1"/>
    <col min="13326" max="13326" width="12.5703125" style="656" customWidth="1"/>
    <col min="13327" max="13327" width="11" style="656" customWidth="1"/>
    <col min="13328" max="13328" width="10.85546875" style="656" customWidth="1"/>
    <col min="13329" max="13330" width="10.7109375" style="656" customWidth="1"/>
    <col min="13331" max="13331" width="9.140625" style="656"/>
    <col min="13332" max="13332" width="12.85546875" style="656" customWidth="1"/>
    <col min="13333" max="13333" width="36.7109375" style="656" customWidth="1"/>
    <col min="13334" max="13335" width="9.140625" style="656"/>
    <col min="13336" max="13336" width="10.5703125" style="656" bestFit="1" customWidth="1"/>
    <col min="13337" max="13337" width="11.28515625" style="656" customWidth="1"/>
    <col min="13338" max="13568" width="9.140625" style="656"/>
    <col min="13569" max="13569" width="88.85546875" style="656" customWidth="1"/>
    <col min="13570" max="13570" width="12.7109375" style="656" customWidth="1"/>
    <col min="13571" max="13571" width="12.85546875" style="656" customWidth="1"/>
    <col min="13572" max="13572" width="12.28515625" style="656" customWidth="1"/>
    <col min="13573" max="13573" width="10.28515625" style="656" customWidth="1"/>
    <col min="13574" max="13574" width="8.7109375" style="656" customWidth="1"/>
    <col min="13575" max="13575" width="11" style="656" customWidth="1"/>
    <col min="13576" max="13576" width="9.42578125" style="656" customWidth="1"/>
    <col min="13577" max="13577" width="10.42578125" style="656" customWidth="1"/>
    <col min="13578" max="13578" width="12.28515625" style="656" customWidth="1"/>
    <col min="13579" max="13580" width="9.5703125" style="656" customWidth="1"/>
    <col min="13581" max="13581" width="12" style="656" customWidth="1"/>
    <col min="13582" max="13582" width="12.5703125" style="656" customWidth="1"/>
    <col min="13583" max="13583" width="11" style="656" customWidth="1"/>
    <col min="13584" max="13584" width="10.85546875" style="656" customWidth="1"/>
    <col min="13585" max="13586" width="10.7109375" style="656" customWidth="1"/>
    <col min="13587" max="13587" width="9.140625" style="656"/>
    <col min="13588" max="13588" width="12.85546875" style="656" customWidth="1"/>
    <col min="13589" max="13589" width="36.7109375" style="656" customWidth="1"/>
    <col min="13590" max="13591" width="9.140625" style="656"/>
    <col min="13592" max="13592" width="10.5703125" style="656" bestFit="1" customWidth="1"/>
    <col min="13593" max="13593" width="11.28515625" style="656" customWidth="1"/>
    <col min="13594" max="13824" width="9.140625" style="656"/>
    <col min="13825" max="13825" width="88.85546875" style="656" customWidth="1"/>
    <col min="13826" max="13826" width="12.7109375" style="656" customWidth="1"/>
    <col min="13827" max="13827" width="12.85546875" style="656" customWidth="1"/>
    <col min="13828" max="13828" width="12.28515625" style="656" customWidth="1"/>
    <col min="13829" max="13829" width="10.28515625" style="656" customWidth="1"/>
    <col min="13830" max="13830" width="8.7109375" style="656" customWidth="1"/>
    <col min="13831" max="13831" width="11" style="656" customWidth="1"/>
    <col min="13832" max="13832" width="9.42578125" style="656" customWidth="1"/>
    <col min="13833" max="13833" width="10.42578125" style="656" customWidth="1"/>
    <col min="13834" max="13834" width="12.28515625" style="656" customWidth="1"/>
    <col min="13835" max="13836" width="9.5703125" style="656" customWidth="1"/>
    <col min="13837" max="13837" width="12" style="656" customWidth="1"/>
    <col min="13838" max="13838" width="12.5703125" style="656" customWidth="1"/>
    <col min="13839" max="13839" width="11" style="656" customWidth="1"/>
    <col min="13840" max="13840" width="10.85546875" style="656" customWidth="1"/>
    <col min="13841" max="13842" width="10.7109375" style="656" customWidth="1"/>
    <col min="13843" max="13843" width="9.140625" style="656"/>
    <col min="13844" max="13844" width="12.85546875" style="656" customWidth="1"/>
    <col min="13845" max="13845" width="36.7109375" style="656" customWidth="1"/>
    <col min="13846" max="13847" width="9.140625" style="656"/>
    <col min="13848" max="13848" width="10.5703125" style="656" bestFit="1" customWidth="1"/>
    <col min="13849" max="13849" width="11.28515625" style="656" customWidth="1"/>
    <col min="13850" max="14080" width="9.140625" style="656"/>
    <col min="14081" max="14081" width="88.85546875" style="656" customWidth="1"/>
    <col min="14082" max="14082" width="12.7109375" style="656" customWidth="1"/>
    <col min="14083" max="14083" width="12.85546875" style="656" customWidth="1"/>
    <col min="14084" max="14084" width="12.28515625" style="656" customWidth="1"/>
    <col min="14085" max="14085" width="10.28515625" style="656" customWidth="1"/>
    <col min="14086" max="14086" width="8.7109375" style="656" customWidth="1"/>
    <col min="14087" max="14087" width="11" style="656" customWidth="1"/>
    <col min="14088" max="14088" width="9.42578125" style="656" customWidth="1"/>
    <col min="14089" max="14089" width="10.42578125" style="656" customWidth="1"/>
    <col min="14090" max="14090" width="12.28515625" style="656" customWidth="1"/>
    <col min="14091" max="14092" width="9.5703125" style="656" customWidth="1"/>
    <col min="14093" max="14093" width="12" style="656" customWidth="1"/>
    <col min="14094" max="14094" width="12.5703125" style="656" customWidth="1"/>
    <col min="14095" max="14095" width="11" style="656" customWidth="1"/>
    <col min="14096" max="14096" width="10.85546875" style="656" customWidth="1"/>
    <col min="14097" max="14098" width="10.7109375" style="656" customWidth="1"/>
    <col min="14099" max="14099" width="9.140625" style="656"/>
    <col min="14100" max="14100" width="12.85546875" style="656" customWidth="1"/>
    <col min="14101" max="14101" width="36.7109375" style="656" customWidth="1"/>
    <col min="14102" max="14103" width="9.140625" style="656"/>
    <col min="14104" max="14104" width="10.5703125" style="656" bestFit="1" customWidth="1"/>
    <col min="14105" max="14105" width="11.28515625" style="656" customWidth="1"/>
    <col min="14106" max="14336" width="9.140625" style="656"/>
    <col min="14337" max="14337" width="88.85546875" style="656" customWidth="1"/>
    <col min="14338" max="14338" width="12.7109375" style="656" customWidth="1"/>
    <col min="14339" max="14339" width="12.85546875" style="656" customWidth="1"/>
    <col min="14340" max="14340" width="12.28515625" style="656" customWidth="1"/>
    <col min="14341" max="14341" width="10.28515625" style="656" customWidth="1"/>
    <col min="14342" max="14342" width="8.7109375" style="656" customWidth="1"/>
    <col min="14343" max="14343" width="11" style="656" customWidth="1"/>
    <col min="14344" max="14344" width="9.42578125" style="656" customWidth="1"/>
    <col min="14345" max="14345" width="10.42578125" style="656" customWidth="1"/>
    <col min="14346" max="14346" width="12.28515625" style="656" customWidth="1"/>
    <col min="14347" max="14348" width="9.5703125" style="656" customWidth="1"/>
    <col min="14349" max="14349" width="12" style="656" customWidth="1"/>
    <col min="14350" max="14350" width="12.5703125" style="656" customWidth="1"/>
    <col min="14351" max="14351" width="11" style="656" customWidth="1"/>
    <col min="14352" max="14352" width="10.85546875" style="656" customWidth="1"/>
    <col min="14353" max="14354" width="10.7109375" style="656" customWidth="1"/>
    <col min="14355" max="14355" width="9.140625" style="656"/>
    <col min="14356" max="14356" width="12.85546875" style="656" customWidth="1"/>
    <col min="14357" max="14357" width="36.7109375" style="656" customWidth="1"/>
    <col min="14358" max="14359" width="9.140625" style="656"/>
    <col min="14360" max="14360" width="10.5703125" style="656" bestFit="1" customWidth="1"/>
    <col min="14361" max="14361" width="11.28515625" style="656" customWidth="1"/>
    <col min="14362" max="14592" width="9.140625" style="656"/>
    <col min="14593" max="14593" width="88.85546875" style="656" customWidth="1"/>
    <col min="14594" max="14594" width="12.7109375" style="656" customWidth="1"/>
    <col min="14595" max="14595" width="12.85546875" style="656" customWidth="1"/>
    <col min="14596" max="14596" width="12.28515625" style="656" customWidth="1"/>
    <col min="14597" max="14597" width="10.28515625" style="656" customWidth="1"/>
    <col min="14598" max="14598" width="8.7109375" style="656" customWidth="1"/>
    <col min="14599" max="14599" width="11" style="656" customWidth="1"/>
    <col min="14600" max="14600" width="9.42578125" style="656" customWidth="1"/>
    <col min="14601" max="14601" width="10.42578125" style="656" customWidth="1"/>
    <col min="14602" max="14602" width="12.28515625" style="656" customWidth="1"/>
    <col min="14603" max="14604" width="9.5703125" style="656" customWidth="1"/>
    <col min="14605" max="14605" width="12" style="656" customWidth="1"/>
    <col min="14606" max="14606" width="12.5703125" style="656" customWidth="1"/>
    <col min="14607" max="14607" width="11" style="656" customWidth="1"/>
    <col min="14608" max="14608" width="10.85546875" style="656" customWidth="1"/>
    <col min="14609" max="14610" width="10.7109375" style="656" customWidth="1"/>
    <col min="14611" max="14611" width="9.140625" style="656"/>
    <col min="14612" max="14612" width="12.85546875" style="656" customWidth="1"/>
    <col min="14613" max="14613" width="36.7109375" style="656" customWidth="1"/>
    <col min="14614" max="14615" width="9.140625" style="656"/>
    <col min="14616" max="14616" width="10.5703125" style="656" bestFit="1" customWidth="1"/>
    <col min="14617" max="14617" width="11.28515625" style="656" customWidth="1"/>
    <col min="14618" max="14848" width="9.140625" style="656"/>
    <col min="14849" max="14849" width="88.85546875" style="656" customWidth="1"/>
    <col min="14850" max="14850" width="12.7109375" style="656" customWidth="1"/>
    <col min="14851" max="14851" width="12.85546875" style="656" customWidth="1"/>
    <col min="14852" max="14852" width="12.28515625" style="656" customWidth="1"/>
    <col min="14853" max="14853" width="10.28515625" style="656" customWidth="1"/>
    <col min="14854" max="14854" width="8.7109375" style="656" customWidth="1"/>
    <col min="14855" max="14855" width="11" style="656" customWidth="1"/>
    <col min="14856" max="14856" width="9.42578125" style="656" customWidth="1"/>
    <col min="14857" max="14857" width="10.42578125" style="656" customWidth="1"/>
    <col min="14858" max="14858" width="12.28515625" style="656" customWidth="1"/>
    <col min="14859" max="14860" width="9.5703125" style="656" customWidth="1"/>
    <col min="14861" max="14861" width="12" style="656" customWidth="1"/>
    <col min="14862" max="14862" width="12.5703125" style="656" customWidth="1"/>
    <col min="14863" max="14863" width="11" style="656" customWidth="1"/>
    <col min="14864" max="14864" width="10.85546875" style="656" customWidth="1"/>
    <col min="14865" max="14866" width="10.7109375" style="656" customWidth="1"/>
    <col min="14867" max="14867" width="9.140625" style="656"/>
    <col min="14868" max="14868" width="12.85546875" style="656" customWidth="1"/>
    <col min="14869" max="14869" width="36.7109375" style="656" customWidth="1"/>
    <col min="14870" max="14871" width="9.140625" style="656"/>
    <col min="14872" max="14872" width="10.5703125" style="656" bestFit="1" customWidth="1"/>
    <col min="14873" max="14873" width="11.28515625" style="656" customWidth="1"/>
    <col min="14874" max="15104" width="9.140625" style="656"/>
    <col min="15105" max="15105" width="88.85546875" style="656" customWidth="1"/>
    <col min="15106" max="15106" width="12.7109375" style="656" customWidth="1"/>
    <col min="15107" max="15107" width="12.85546875" style="656" customWidth="1"/>
    <col min="15108" max="15108" width="12.28515625" style="656" customWidth="1"/>
    <col min="15109" max="15109" width="10.28515625" style="656" customWidth="1"/>
    <col min="15110" max="15110" width="8.7109375" style="656" customWidth="1"/>
    <col min="15111" max="15111" width="11" style="656" customWidth="1"/>
    <col min="15112" max="15112" width="9.42578125" style="656" customWidth="1"/>
    <col min="15113" max="15113" width="10.42578125" style="656" customWidth="1"/>
    <col min="15114" max="15114" width="12.28515625" style="656" customWidth="1"/>
    <col min="15115" max="15116" width="9.5703125" style="656" customWidth="1"/>
    <col min="15117" max="15117" width="12" style="656" customWidth="1"/>
    <col min="15118" max="15118" width="12.5703125" style="656" customWidth="1"/>
    <col min="15119" max="15119" width="11" style="656" customWidth="1"/>
    <col min="15120" max="15120" width="10.85546875" style="656" customWidth="1"/>
    <col min="15121" max="15122" width="10.7109375" style="656" customWidth="1"/>
    <col min="15123" max="15123" width="9.140625" style="656"/>
    <col min="15124" max="15124" width="12.85546875" style="656" customWidth="1"/>
    <col min="15125" max="15125" width="36.7109375" style="656" customWidth="1"/>
    <col min="15126" max="15127" width="9.140625" style="656"/>
    <col min="15128" max="15128" width="10.5703125" style="656" bestFit="1" customWidth="1"/>
    <col min="15129" max="15129" width="11.28515625" style="656" customWidth="1"/>
    <col min="15130" max="15360" width="9.140625" style="656"/>
    <col min="15361" max="15361" width="88.85546875" style="656" customWidth="1"/>
    <col min="15362" max="15362" width="12.7109375" style="656" customWidth="1"/>
    <col min="15363" max="15363" width="12.85546875" style="656" customWidth="1"/>
    <col min="15364" max="15364" width="12.28515625" style="656" customWidth="1"/>
    <col min="15365" max="15365" width="10.28515625" style="656" customWidth="1"/>
    <col min="15366" max="15366" width="8.7109375" style="656" customWidth="1"/>
    <col min="15367" max="15367" width="11" style="656" customWidth="1"/>
    <col min="15368" max="15368" width="9.42578125" style="656" customWidth="1"/>
    <col min="15369" max="15369" width="10.42578125" style="656" customWidth="1"/>
    <col min="15370" max="15370" width="12.28515625" style="656" customWidth="1"/>
    <col min="15371" max="15372" width="9.5703125" style="656" customWidth="1"/>
    <col min="15373" max="15373" width="12" style="656" customWidth="1"/>
    <col min="15374" max="15374" width="12.5703125" style="656" customWidth="1"/>
    <col min="15375" max="15375" width="11" style="656" customWidth="1"/>
    <col min="15376" max="15376" width="10.85546875" style="656" customWidth="1"/>
    <col min="15377" max="15378" width="10.7109375" style="656" customWidth="1"/>
    <col min="15379" max="15379" width="9.140625" style="656"/>
    <col min="15380" max="15380" width="12.85546875" style="656" customWidth="1"/>
    <col min="15381" max="15381" width="36.7109375" style="656" customWidth="1"/>
    <col min="15382" max="15383" width="9.140625" style="656"/>
    <col min="15384" max="15384" width="10.5703125" style="656" bestFit="1" customWidth="1"/>
    <col min="15385" max="15385" width="11.28515625" style="656" customWidth="1"/>
    <col min="15386" max="15616" width="9.140625" style="656"/>
    <col min="15617" max="15617" width="88.85546875" style="656" customWidth="1"/>
    <col min="15618" max="15618" width="12.7109375" style="656" customWidth="1"/>
    <col min="15619" max="15619" width="12.85546875" style="656" customWidth="1"/>
    <col min="15620" max="15620" width="12.28515625" style="656" customWidth="1"/>
    <col min="15621" max="15621" width="10.28515625" style="656" customWidth="1"/>
    <col min="15622" max="15622" width="8.7109375" style="656" customWidth="1"/>
    <col min="15623" max="15623" width="11" style="656" customWidth="1"/>
    <col min="15624" max="15624" width="9.42578125" style="656" customWidth="1"/>
    <col min="15625" max="15625" width="10.42578125" style="656" customWidth="1"/>
    <col min="15626" max="15626" width="12.28515625" style="656" customWidth="1"/>
    <col min="15627" max="15628" width="9.5703125" style="656" customWidth="1"/>
    <col min="15629" max="15629" width="12" style="656" customWidth="1"/>
    <col min="15630" max="15630" width="12.5703125" style="656" customWidth="1"/>
    <col min="15631" max="15631" width="11" style="656" customWidth="1"/>
    <col min="15632" max="15632" width="10.85546875" style="656" customWidth="1"/>
    <col min="15633" max="15634" width="10.7109375" style="656" customWidth="1"/>
    <col min="15635" max="15635" width="9.140625" style="656"/>
    <col min="15636" max="15636" width="12.85546875" style="656" customWidth="1"/>
    <col min="15637" max="15637" width="36.7109375" style="656" customWidth="1"/>
    <col min="15638" max="15639" width="9.140625" style="656"/>
    <col min="15640" max="15640" width="10.5703125" style="656" bestFit="1" customWidth="1"/>
    <col min="15641" max="15641" width="11.28515625" style="656" customWidth="1"/>
    <col min="15642" max="15872" width="9.140625" style="656"/>
    <col min="15873" max="15873" width="88.85546875" style="656" customWidth="1"/>
    <col min="15874" max="15874" width="12.7109375" style="656" customWidth="1"/>
    <col min="15875" max="15875" width="12.85546875" style="656" customWidth="1"/>
    <col min="15876" max="15876" width="12.28515625" style="656" customWidth="1"/>
    <col min="15877" max="15877" width="10.28515625" style="656" customWidth="1"/>
    <col min="15878" max="15878" width="8.7109375" style="656" customWidth="1"/>
    <col min="15879" max="15879" width="11" style="656" customWidth="1"/>
    <col min="15880" max="15880" width="9.42578125" style="656" customWidth="1"/>
    <col min="15881" max="15881" width="10.42578125" style="656" customWidth="1"/>
    <col min="15882" max="15882" width="12.28515625" style="656" customWidth="1"/>
    <col min="15883" max="15884" width="9.5703125" style="656" customWidth="1"/>
    <col min="15885" max="15885" width="12" style="656" customWidth="1"/>
    <col min="15886" max="15886" width="12.5703125" style="656" customWidth="1"/>
    <col min="15887" max="15887" width="11" style="656" customWidth="1"/>
    <col min="15888" max="15888" width="10.85546875" style="656" customWidth="1"/>
    <col min="15889" max="15890" width="10.7109375" style="656" customWidth="1"/>
    <col min="15891" max="15891" width="9.140625" style="656"/>
    <col min="15892" max="15892" width="12.85546875" style="656" customWidth="1"/>
    <col min="15893" max="15893" width="36.7109375" style="656" customWidth="1"/>
    <col min="15894" max="15895" width="9.140625" style="656"/>
    <col min="15896" max="15896" width="10.5703125" style="656" bestFit="1" customWidth="1"/>
    <col min="15897" max="15897" width="11.28515625" style="656" customWidth="1"/>
    <col min="15898" max="16128" width="9.140625" style="656"/>
    <col min="16129" max="16129" width="88.85546875" style="656" customWidth="1"/>
    <col min="16130" max="16130" width="12.7109375" style="656" customWidth="1"/>
    <col min="16131" max="16131" width="12.85546875" style="656" customWidth="1"/>
    <col min="16132" max="16132" width="12.28515625" style="656" customWidth="1"/>
    <col min="16133" max="16133" width="10.28515625" style="656" customWidth="1"/>
    <col min="16134" max="16134" width="8.7109375" style="656" customWidth="1"/>
    <col min="16135" max="16135" width="11" style="656" customWidth="1"/>
    <col min="16136" max="16136" width="9.42578125" style="656" customWidth="1"/>
    <col min="16137" max="16137" width="10.42578125" style="656" customWidth="1"/>
    <col min="16138" max="16138" width="12.28515625" style="656" customWidth="1"/>
    <col min="16139" max="16140" width="9.5703125" style="656" customWidth="1"/>
    <col min="16141" max="16141" width="12" style="656" customWidth="1"/>
    <col min="16142" max="16142" width="12.5703125" style="656" customWidth="1"/>
    <col min="16143" max="16143" width="11" style="656" customWidth="1"/>
    <col min="16144" max="16144" width="10.85546875" style="656" customWidth="1"/>
    <col min="16145" max="16146" width="10.7109375" style="656" customWidth="1"/>
    <col min="16147" max="16147" width="9.140625" style="656"/>
    <col min="16148" max="16148" width="12.85546875" style="656" customWidth="1"/>
    <col min="16149" max="16149" width="36.7109375" style="656" customWidth="1"/>
    <col min="16150" max="16151" width="9.140625" style="656"/>
    <col min="16152" max="16152" width="10.5703125" style="656" bestFit="1" customWidth="1"/>
    <col min="16153" max="16153" width="11.28515625" style="656" customWidth="1"/>
    <col min="16154" max="16384" width="9.140625" style="656"/>
  </cols>
  <sheetData>
    <row r="1" spans="1:21" ht="39.75" customHeight="1" x14ac:dyDescent="0.35">
      <c r="A1" s="3887" t="s">
        <v>314</v>
      </c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653"/>
      <c r="R1" s="653"/>
      <c r="S1" s="653"/>
      <c r="T1" s="653"/>
    </row>
    <row r="2" spans="1:21" ht="19.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1" ht="27" customHeight="1" x14ac:dyDescent="0.35">
      <c r="A3" s="3887" t="s">
        <v>359</v>
      </c>
      <c r="B3" s="3887"/>
      <c r="C3" s="3887"/>
      <c r="D3" s="3887"/>
      <c r="E3" s="3887"/>
      <c r="F3" s="3887"/>
      <c r="G3" s="3887"/>
      <c r="H3" s="3887"/>
      <c r="I3" s="3887"/>
      <c r="J3" s="3887"/>
      <c r="K3" s="3887"/>
      <c r="L3" s="3887"/>
      <c r="M3" s="3887"/>
      <c r="N3" s="3887"/>
      <c r="O3" s="3887"/>
      <c r="P3" s="3887"/>
      <c r="Q3" s="675"/>
      <c r="R3" s="675"/>
    </row>
    <row r="4" spans="1:21" ht="18" customHeight="1" thickBot="1" x14ac:dyDescent="0.4">
      <c r="A4" s="659"/>
    </row>
    <row r="5" spans="1:21" ht="33" customHeight="1" x14ac:dyDescent="0.35">
      <c r="A5" s="4403" t="s">
        <v>9</v>
      </c>
      <c r="B5" s="4406" t="s">
        <v>0</v>
      </c>
      <c r="C5" s="4407"/>
      <c r="D5" s="4408"/>
      <c r="E5" s="4406" t="s">
        <v>1</v>
      </c>
      <c r="F5" s="4407"/>
      <c r="G5" s="4408"/>
      <c r="H5" s="4406" t="s">
        <v>2</v>
      </c>
      <c r="I5" s="4407"/>
      <c r="J5" s="4408"/>
      <c r="K5" s="4406" t="s">
        <v>3</v>
      </c>
      <c r="L5" s="4407"/>
      <c r="M5" s="4408"/>
      <c r="N5" s="4395" t="s">
        <v>6</v>
      </c>
      <c r="O5" s="4396"/>
      <c r="P5" s="4397"/>
      <c r="Q5" s="660"/>
      <c r="R5" s="660"/>
    </row>
    <row r="6" spans="1:21" ht="11.25" customHeight="1" thickBot="1" x14ac:dyDescent="0.4">
      <c r="A6" s="4404"/>
      <c r="B6" s="4409"/>
      <c r="C6" s="4410"/>
      <c r="D6" s="4411"/>
      <c r="E6" s="4412"/>
      <c r="F6" s="4413"/>
      <c r="G6" s="4414"/>
      <c r="H6" s="4412"/>
      <c r="I6" s="4413"/>
      <c r="J6" s="4414"/>
      <c r="K6" s="4409"/>
      <c r="L6" s="4410"/>
      <c r="M6" s="4411"/>
      <c r="N6" s="4398"/>
      <c r="O6" s="4399"/>
      <c r="P6" s="4400"/>
      <c r="Q6" s="660"/>
      <c r="R6" s="660"/>
    </row>
    <row r="7" spans="1:21" ht="76.5" customHeight="1" thickBot="1" x14ac:dyDescent="0.4">
      <c r="A7" s="4405"/>
      <c r="B7" s="584" t="s">
        <v>26</v>
      </c>
      <c r="C7" s="584" t="s">
        <v>27</v>
      </c>
      <c r="D7" s="585" t="s">
        <v>4</v>
      </c>
      <c r="E7" s="584" t="s">
        <v>26</v>
      </c>
      <c r="F7" s="584" t="s">
        <v>27</v>
      </c>
      <c r="G7" s="585" t="s">
        <v>4</v>
      </c>
      <c r="H7" s="584" t="s">
        <v>26</v>
      </c>
      <c r="I7" s="584" t="s">
        <v>27</v>
      </c>
      <c r="J7" s="585" t="s">
        <v>4</v>
      </c>
      <c r="K7" s="584" t="s">
        <v>26</v>
      </c>
      <c r="L7" s="584" t="s">
        <v>27</v>
      </c>
      <c r="M7" s="585" t="s">
        <v>4</v>
      </c>
      <c r="N7" s="584" t="s">
        <v>26</v>
      </c>
      <c r="O7" s="584" t="s">
        <v>27</v>
      </c>
      <c r="P7" s="585" t="s">
        <v>4</v>
      </c>
      <c r="Q7" s="660"/>
      <c r="R7" s="660"/>
    </row>
    <row r="8" spans="1:21" ht="28.5" customHeight="1" thickBot="1" x14ac:dyDescent="0.4">
      <c r="A8" s="714" t="s">
        <v>22</v>
      </c>
      <c r="B8" s="715"/>
      <c r="C8" s="715"/>
      <c r="D8" s="715"/>
      <c r="E8" s="715"/>
      <c r="F8" s="715"/>
      <c r="G8" s="716"/>
      <c r="H8" s="717"/>
      <c r="I8" s="715"/>
      <c r="J8" s="715"/>
      <c r="K8" s="715"/>
      <c r="L8" s="715"/>
      <c r="M8" s="716"/>
      <c r="N8" s="715"/>
      <c r="O8" s="715"/>
      <c r="P8" s="716"/>
      <c r="Q8" s="438"/>
      <c r="R8" s="660"/>
    </row>
    <row r="9" spans="1:21" s="655" customFormat="1" ht="28.5" customHeight="1" x14ac:dyDescent="0.35">
      <c r="A9" s="718" t="s">
        <v>86</v>
      </c>
      <c r="B9" s="3410">
        <v>9</v>
      </c>
      <c r="C9" s="3409">
        <v>0</v>
      </c>
      <c r="D9" s="3410">
        <v>9</v>
      </c>
      <c r="E9" s="3410">
        <v>25</v>
      </c>
      <c r="F9" s="3409">
        <v>0</v>
      </c>
      <c r="G9" s="3410">
        <v>25</v>
      </c>
      <c r="H9" s="3410">
        <v>34</v>
      </c>
      <c r="I9" s="3409">
        <v>0</v>
      </c>
      <c r="J9" s="3410">
        <v>34</v>
      </c>
      <c r="K9" s="3410">
        <v>22</v>
      </c>
      <c r="L9" s="3409">
        <v>2</v>
      </c>
      <c r="M9" s="3413">
        <f>SUM(K9:L9)</f>
        <v>24</v>
      </c>
      <c r="N9" s="4615">
        <f>B9+E9+H9+K9</f>
        <v>90</v>
      </c>
      <c r="O9" s="4616">
        <f>SUM(C9)+F9+I9+L9</f>
        <v>2</v>
      </c>
      <c r="P9" s="4617">
        <f>SUM(N9:O9)</f>
        <v>92</v>
      </c>
      <c r="Q9" s="438"/>
      <c r="R9" s="4401"/>
      <c r="S9" s="4401"/>
      <c r="T9" s="4401"/>
      <c r="U9" s="4401"/>
    </row>
    <row r="10" spans="1:21" s="655" customFormat="1" ht="33.75" customHeight="1" x14ac:dyDescent="0.35">
      <c r="A10" s="652" t="s">
        <v>90</v>
      </c>
      <c r="B10" s="4618">
        <v>4</v>
      </c>
      <c r="C10" s="4619">
        <v>0</v>
      </c>
      <c r="D10" s="4618">
        <v>4</v>
      </c>
      <c r="E10" s="4618">
        <v>19</v>
      </c>
      <c r="F10" s="4619">
        <v>0</v>
      </c>
      <c r="G10" s="4618">
        <v>19</v>
      </c>
      <c r="H10" s="4618">
        <v>15</v>
      </c>
      <c r="I10" s="4619">
        <v>0</v>
      </c>
      <c r="J10" s="4618">
        <v>15</v>
      </c>
      <c r="K10" s="4618">
        <v>20</v>
      </c>
      <c r="L10" s="4619">
        <v>1</v>
      </c>
      <c r="M10" s="4620">
        <f>SUM(K10:L10)</f>
        <v>21</v>
      </c>
      <c r="N10" s="4621">
        <f>B10+E10+H10+K10</f>
        <v>58</v>
      </c>
      <c r="O10" s="4622">
        <f>C10+F291+I10+L10+F10</f>
        <v>1</v>
      </c>
      <c r="P10" s="4623">
        <f>SUM(N10:O10)</f>
        <v>59</v>
      </c>
      <c r="Q10" s="438"/>
      <c r="R10" s="438"/>
    </row>
    <row r="11" spans="1:21" s="655" customFormat="1" ht="35.25" customHeight="1" x14ac:dyDescent="0.35">
      <c r="A11" s="652" t="s">
        <v>89</v>
      </c>
      <c r="B11" s="4618">
        <v>8</v>
      </c>
      <c r="C11" s="4619">
        <v>0</v>
      </c>
      <c r="D11" s="4618">
        <v>8</v>
      </c>
      <c r="E11" s="4618">
        <v>17</v>
      </c>
      <c r="F11" s="4619">
        <v>0</v>
      </c>
      <c r="G11" s="4618">
        <v>17</v>
      </c>
      <c r="H11" s="4618">
        <v>17</v>
      </c>
      <c r="I11" s="4619">
        <v>0</v>
      </c>
      <c r="J11" s="4618">
        <v>17</v>
      </c>
      <c r="K11" s="4618">
        <v>14</v>
      </c>
      <c r="L11" s="4619">
        <v>1</v>
      </c>
      <c r="M11" s="4620">
        <f>SUM(K11:L11)</f>
        <v>15</v>
      </c>
      <c r="N11" s="4621">
        <f>B11+E11+H11+K11</f>
        <v>56</v>
      </c>
      <c r="O11" s="4622">
        <f>C11+F292+I11+L11+F11</f>
        <v>1</v>
      </c>
      <c r="P11" s="4623">
        <f>SUM(N11:O11)</f>
        <v>57</v>
      </c>
      <c r="Q11" s="438"/>
      <c r="R11" s="438"/>
    </row>
    <row r="12" spans="1:21" s="655" customFormat="1" ht="33" customHeight="1" thickBot="1" x14ac:dyDescent="0.4">
      <c r="A12" s="652" t="s">
        <v>71</v>
      </c>
      <c r="B12" s="4624">
        <v>0</v>
      </c>
      <c r="C12" s="4625">
        <v>0</v>
      </c>
      <c r="D12" s="4624">
        <v>0</v>
      </c>
      <c r="E12" s="4624">
        <v>24</v>
      </c>
      <c r="F12" s="4625">
        <v>0</v>
      </c>
      <c r="G12" s="4624">
        <v>24</v>
      </c>
      <c r="H12" s="4624">
        <v>19</v>
      </c>
      <c r="I12" s="4625">
        <v>0</v>
      </c>
      <c r="J12" s="4624">
        <v>19</v>
      </c>
      <c r="K12" s="4626">
        <v>9</v>
      </c>
      <c r="L12" s="4627">
        <v>1</v>
      </c>
      <c r="M12" s="4628">
        <f>SUM(K12:L12)</f>
        <v>10</v>
      </c>
      <c r="N12" s="4629">
        <f>B12+E12+H12+K12</f>
        <v>52</v>
      </c>
      <c r="O12" s="4630">
        <f>C12+F293+I12+L12+F12</f>
        <v>1</v>
      </c>
      <c r="P12" s="4623">
        <f>SUM(N12:O12)</f>
        <v>53</v>
      </c>
      <c r="Q12" s="438"/>
      <c r="R12" s="438"/>
    </row>
    <row r="13" spans="1:21" s="655" customFormat="1" ht="33" customHeight="1" thickBot="1" x14ac:dyDescent="0.4">
      <c r="A13" s="847" t="s">
        <v>12</v>
      </c>
      <c r="B13" s="3412">
        <f>SUM(B9:B12)</f>
        <v>21</v>
      </c>
      <c r="C13" s="3411">
        <v>0</v>
      </c>
      <c r="D13" s="3412">
        <f>SUM(D9:D12)</f>
        <v>21</v>
      </c>
      <c r="E13" s="3412">
        <f t="shared" ref="E13:M13" si="0">SUM(E9:E12)</f>
        <v>85</v>
      </c>
      <c r="F13" s="3411">
        <f t="shared" si="0"/>
        <v>0</v>
      </c>
      <c r="G13" s="4631">
        <f t="shared" si="0"/>
        <v>85</v>
      </c>
      <c r="H13" s="3412">
        <f t="shared" si="0"/>
        <v>85</v>
      </c>
      <c r="I13" s="3411">
        <f t="shared" si="0"/>
        <v>0</v>
      </c>
      <c r="J13" s="4631">
        <f t="shared" si="0"/>
        <v>85</v>
      </c>
      <c r="K13" s="4632">
        <f t="shared" si="0"/>
        <v>65</v>
      </c>
      <c r="L13" s="4632">
        <f t="shared" si="0"/>
        <v>5</v>
      </c>
      <c r="M13" s="4632">
        <f t="shared" si="0"/>
        <v>70</v>
      </c>
      <c r="N13" s="4632">
        <f>SUM(N9:N12)</f>
        <v>256</v>
      </c>
      <c r="O13" s="4632">
        <f>SUM(O9:O12)</f>
        <v>5</v>
      </c>
      <c r="P13" s="4633">
        <f>SUM(P9:P12)</f>
        <v>261</v>
      </c>
      <c r="Q13" s="438"/>
      <c r="R13" s="438"/>
    </row>
    <row r="14" spans="1:21" s="655" customFormat="1" ht="31.5" customHeight="1" thickBot="1" x14ac:dyDescent="0.4">
      <c r="A14" s="719" t="s">
        <v>23</v>
      </c>
      <c r="B14" s="3410"/>
      <c r="C14" s="3409"/>
      <c r="D14" s="3413"/>
      <c r="E14" s="3410"/>
      <c r="F14" s="3409"/>
      <c r="G14" s="3413"/>
      <c r="H14" s="4632"/>
      <c r="I14" s="4634"/>
      <c r="J14" s="4634"/>
      <c r="K14" s="4634"/>
      <c r="L14" s="4634"/>
      <c r="M14" s="4634"/>
      <c r="N14" s="4634"/>
      <c r="O14" s="4634"/>
      <c r="P14" s="4635"/>
      <c r="Q14" s="438"/>
      <c r="R14" s="438"/>
    </row>
    <row r="15" spans="1:21" s="655" customFormat="1" ht="24.95" customHeight="1" thickBot="1" x14ac:dyDescent="0.4">
      <c r="A15" s="720" t="s">
        <v>11</v>
      </c>
      <c r="B15" s="3410"/>
      <c r="C15" s="3409"/>
      <c r="D15" s="3413"/>
      <c r="E15" s="3410"/>
      <c r="F15" s="3409"/>
      <c r="G15" s="3413"/>
      <c r="H15" s="4636"/>
      <c r="I15" s="4637"/>
      <c r="J15" s="4638"/>
      <c r="K15" s="4636"/>
      <c r="L15" s="4637"/>
      <c r="M15" s="4639"/>
      <c r="N15" s="4640"/>
      <c r="O15" s="4641"/>
      <c r="P15" s="4642"/>
      <c r="Q15" s="279"/>
      <c r="R15" s="279"/>
    </row>
    <row r="16" spans="1:21" s="655" customFormat="1" ht="24.95" customHeight="1" x14ac:dyDescent="0.35">
      <c r="A16" s="652" t="s">
        <v>86</v>
      </c>
      <c r="B16" s="3410">
        <v>8</v>
      </c>
      <c r="C16" s="3409">
        <v>0</v>
      </c>
      <c r="D16" s="3413">
        <v>8</v>
      </c>
      <c r="E16" s="3410">
        <v>25</v>
      </c>
      <c r="F16" s="3409">
        <v>0</v>
      </c>
      <c r="G16" s="3410">
        <v>25</v>
      </c>
      <c r="H16" s="3410">
        <v>34</v>
      </c>
      <c r="I16" s="3409">
        <v>0</v>
      </c>
      <c r="J16" s="3410">
        <v>34</v>
      </c>
      <c r="K16" s="3410">
        <v>22</v>
      </c>
      <c r="L16" s="3409">
        <v>2</v>
      </c>
      <c r="M16" s="3413">
        <f>SUM(K16:L16)</f>
        <v>24</v>
      </c>
      <c r="N16" s="4621">
        <f t="shared" ref="N16:O19" si="1">B16+E16+H16+K16</f>
        <v>89</v>
      </c>
      <c r="O16" s="4622">
        <f t="shared" si="1"/>
        <v>2</v>
      </c>
      <c r="P16" s="4643">
        <f>SUM(N16:O16)</f>
        <v>91</v>
      </c>
      <c r="Q16" s="280"/>
      <c r="R16" s="280"/>
    </row>
    <row r="17" spans="1:19" s="655" customFormat="1" ht="30.75" customHeight="1" x14ac:dyDescent="0.35">
      <c r="A17" s="652" t="s">
        <v>90</v>
      </c>
      <c r="B17" s="4618">
        <v>4</v>
      </c>
      <c r="C17" s="4619">
        <v>0</v>
      </c>
      <c r="D17" s="4618">
        <v>4</v>
      </c>
      <c r="E17" s="4618">
        <v>17</v>
      </c>
      <c r="F17" s="4619">
        <v>0</v>
      </c>
      <c r="G17" s="4620">
        <v>17</v>
      </c>
      <c r="H17" s="4624">
        <v>14</v>
      </c>
      <c r="I17" s="4625">
        <v>0</v>
      </c>
      <c r="J17" s="4644">
        <v>14</v>
      </c>
      <c r="K17" s="4618">
        <v>20</v>
      </c>
      <c r="L17" s="4619">
        <v>1</v>
      </c>
      <c r="M17" s="4620">
        <f>SUM(K17:L17)</f>
        <v>21</v>
      </c>
      <c r="N17" s="4621">
        <f t="shared" si="1"/>
        <v>55</v>
      </c>
      <c r="O17" s="4622">
        <f t="shared" si="1"/>
        <v>1</v>
      </c>
      <c r="P17" s="4643">
        <f>SUM(N17:O17)</f>
        <v>56</v>
      </c>
      <c r="Q17" s="280"/>
      <c r="R17" s="280"/>
    </row>
    <row r="18" spans="1:19" s="655" customFormat="1" ht="32.25" customHeight="1" x14ac:dyDescent="0.35">
      <c r="A18" s="652" t="s">
        <v>89</v>
      </c>
      <c r="B18" s="4618">
        <v>8</v>
      </c>
      <c r="C18" s="4619">
        <v>0</v>
      </c>
      <c r="D18" s="4618">
        <v>8</v>
      </c>
      <c r="E18" s="4618">
        <v>17</v>
      </c>
      <c r="F18" s="4619">
        <v>0</v>
      </c>
      <c r="G18" s="4618">
        <v>17</v>
      </c>
      <c r="H18" s="4618">
        <v>16</v>
      </c>
      <c r="I18" s="4619">
        <v>0</v>
      </c>
      <c r="J18" s="4618">
        <v>16</v>
      </c>
      <c r="K18" s="4618">
        <v>14</v>
      </c>
      <c r="L18" s="4619">
        <v>1</v>
      </c>
      <c r="M18" s="4620">
        <f>SUM(K18:L18)</f>
        <v>15</v>
      </c>
      <c r="N18" s="4621">
        <f t="shared" si="1"/>
        <v>55</v>
      </c>
      <c r="O18" s="4622">
        <f t="shared" si="1"/>
        <v>1</v>
      </c>
      <c r="P18" s="4643">
        <f>SUM(N18:O18)</f>
        <v>56</v>
      </c>
      <c r="Q18" s="280"/>
      <c r="R18" s="280"/>
    </row>
    <row r="19" spans="1:19" s="655" customFormat="1" ht="29.25" customHeight="1" thickBot="1" x14ac:dyDescent="0.4">
      <c r="A19" s="721" t="s">
        <v>71</v>
      </c>
      <c r="B19" s="4624">
        <v>0</v>
      </c>
      <c r="C19" s="4625">
        <v>0</v>
      </c>
      <c r="D19" s="4624">
        <v>0</v>
      </c>
      <c r="E19" s="4624">
        <v>24</v>
      </c>
      <c r="F19" s="4625">
        <v>0</v>
      </c>
      <c r="G19" s="4624">
        <v>24</v>
      </c>
      <c r="H19" s="4624">
        <v>19</v>
      </c>
      <c r="I19" s="4625">
        <v>0</v>
      </c>
      <c r="J19" s="4624">
        <v>19</v>
      </c>
      <c r="K19" s="4626">
        <v>9</v>
      </c>
      <c r="L19" s="4627">
        <v>1</v>
      </c>
      <c r="M19" s="4628">
        <f>SUM(K19:L19)</f>
        <v>10</v>
      </c>
      <c r="N19" s="4621">
        <f t="shared" si="1"/>
        <v>52</v>
      </c>
      <c r="O19" s="4622">
        <f t="shared" si="1"/>
        <v>1</v>
      </c>
      <c r="P19" s="4643">
        <f>SUM(N19:O19)</f>
        <v>53</v>
      </c>
      <c r="Q19" s="280"/>
      <c r="R19" s="280"/>
    </row>
    <row r="20" spans="1:19" s="655" customFormat="1" ht="28.5" customHeight="1" thickBot="1" x14ac:dyDescent="0.4">
      <c r="A20" s="722" t="s">
        <v>8</v>
      </c>
      <c r="B20" s="4645">
        <f>SUM(B16:B19)</f>
        <v>20</v>
      </c>
      <c r="C20" s="4646">
        <v>0</v>
      </c>
      <c r="D20" s="4647">
        <f>SUM(D16:D19)</f>
        <v>20</v>
      </c>
      <c r="E20" s="4645">
        <f>SUM(E16:E19)</f>
        <v>83</v>
      </c>
      <c r="F20" s="4646">
        <f>SUM(F16:F19)</f>
        <v>0</v>
      </c>
      <c r="G20" s="4647">
        <f>SUM(G16:G19)</f>
        <v>83</v>
      </c>
      <c r="H20" s="4648">
        <f t="shared" ref="H20:M20" si="2">SUM(H16:H19)</f>
        <v>83</v>
      </c>
      <c r="I20" s="4648">
        <f t="shared" si="2"/>
        <v>0</v>
      </c>
      <c r="J20" s="4648">
        <f t="shared" si="2"/>
        <v>83</v>
      </c>
      <c r="K20" s="4648">
        <f t="shared" si="2"/>
        <v>65</v>
      </c>
      <c r="L20" s="4648">
        <f t="shared" si="2"/>
        <v>5</v>
      </c>
      <c r="M20" s="4648">
        <f t="shared" si="2"/>
        <v>70</v>
      </c>
      <c r="N20" s="4649">
        <f>SUM(N16:N19)</f>
        <v>251</v>
      </c>
      <c r="O20" s="4649">
        <f>SUM(O16:O19)</f>
        <v>5</v>
      </c>
      <c r="P20" s="4650">
        <f>SUM(P16:P19)</f>
        <v>256</v>
      </c>
      <c r="Q20" s="281"/>
      <c r="R20" s="281"/>
    </row>
    <row r="21" spans="1:19" s="655" customFormat="1" ht="41.25" customHeight="1" thickBot="1" x14ac:dyDescent="0.4">
      <c r="A21" s="723" t="s">
        <v>25</v>
      </c>
      <c r="B21" s="4651"/>
      <c r="C21" s="4652"/>
      <c r="D21" s="4653"/>
      <c r="E21" s="4651"/>
      <c r="F21" s="4652"/>
      <c r="G21" s="4653"/>
      <c r="H21" s="4651"/>
      <c r="I21" s="4652"/>
      <c r="J21" s="4654"/>
      <c r="K21" s="4651"/>
      <c r="L21" s="4652"/>
      <c r="M21" s="4654"/>
      <c r="N21" s="4651"/>
      <c r="O21" s="4652"/>
      <c r="P21" s="4653"/>
      <c r="Q21" s="280"/>
      <c r="R21" s="280"/>
    </row>
    <row r="22" spans="1:19" s="655" customFormat="1" ht="29.25" customHeight="1" x14ac:dyDescent="0.35">
      <c r="A22" s="4714" t="s">
        <v>86</v>
      </c>
      <c r="B22" s="3410">
        <v>1</v>
      </c>
      <c r="C22" s="3409">
        <v>0</v>
      </c>
      <c r="D22" s="3407">
        <v>1</v>
      </c>
      <c r="E22" s="3410">
        <v>0</v>
      </c>
      <c r="F22" s="3409">
        <v>0</v>
      </c>
      <c r="G22" s="3413">
        <v>0</v>
      </c>
      <c r="H22" s="3408">
        <v>0</v>
      </c>
      <c r="I22" s="3409">
        <v>0</v>
      </c>
      <c r="J22" s="3407">
        <v>0</v>
      </c>
      <c r="K22" s="3410">
        <v>0</v>
      </c>
      <c r="L22" s="3409">
        <v>0</v>
      </c>
      <c r="M22" s="3413">
        <v>0</v>
      </c>
      <c r="N22" s="4615">
        <f t="shared" ref="N22:O25" si="3">B22+E22+H22+K22</f>
        <v>1</v>
      </c>
      <c r="O22" s="4616">
        <f t="shared" si="3"/>
        <v>0</v>
      </c>
      <c r="P22" s="4655">
        <f>SUM(N22:O22)</f>
        <v>1</v>
      </c>
      <c r="Q22" s="280"/>
      <c r="R22" s="280"/>
    </row>
    <row r="23" spans="1:19" s="655" customFormat="1" ht="30.75" customHeight="1" x14ac:dyDescent="0.35">
      <c r="A23" s="4715" t="s">
        <v>90</v>
      </c>
      <c r="B23" s="4618">
        <v>0</v>
      </c>
      <c r="C23" s="4619">
        <v>0</v>
      </c>
      <c r="D23" s="4656">
        <v>0</v>
      </c>
      <c r="E23" s="4618">
        <v>2</v>
      </c>
      <c r="F23" s="4619">
        <v>0</v>
      </c>
      <c r="G23" s="4620">
        <v>2</v>
      </c>
      <c r="H23" s="4719">
        <v>1</v>
      </c>
      <c r="I23" s="4619">
        <v>0</v>
      </c>
      <c r="J23" s="4656">
        <v>1</v>
      </c>
      <c r="K23" s="4618">
        <v>0</v>
      </c>
      <c r="L23" s="4619">
        <v>0</v>
      </c>
      <c r="M23" s="4620">
        <v>0</v>
      </c>
      <c r="N23" s="4621">
        <f t="shared" si="3"/>
        <v>3</v>
      </c>
      <c r="O23" s="4622">
        <f t="shared" si="3"/>
        <v>0</v>
      </c>
      <c r="P23" s="4643">
        <f>SUM(N23:O23)</f>
        <v>3</v>
      </c>
      <c r="Q23" s="280"/>
      <c r="R23" s="280"/>
    </row>
    <row r="24" spans="1:19" s="655" customFormat="1" ht="29.25" customHeight="1" x14ac:dyDescent="0.35">
      <c r="A24" s="4715" t="s">
        <v>89</v>
      </c>
      <c r="B24" s="4618">
        <v>0</v>
      </c>
      <c r="C24" s="4619">
        <v>0</v>
      </c>
      <c r="D24" s="4656">
        <v>0</v>
      </c>
      <c r="E24" s="4618">
        <v>0</v>
      </c>
      <c r="F24" s="4619">
        <v>0</v>
      </c>
      <c r="G24" s="4620">
        <v>0</v>
      </c>
      <c r="H24" s="4719">
        <v>1</v>
      </c>
      <c r="I24" s="4619">
        <v>0</v>
      </c>
      <c r="J24" s="4656">
        <v>1</v>
      </c>
      <c r="K24" s="4618">
        <v>0</v>
      </c>
      <c r="L24" s="4619">
        <v>0</v>
      </c>
      <c r="M24" s="4619">
        <v>0</v>
      </c>
      <c r="N24" s="4621">
        <f t="shared" si="3"/>
        <v>1</v>
      </c>
      <c r="O24" s="4622">
        <f t="shared" si="3"/>
        <v>0</v>
      </c>
      <c r="P24" s="4643">
        <f>SUM(N24:O24)</f>
        <v>1</v>
      </c>
      <c r="Q24" s="280"/>
      <c r="R24" s="280"/>
    </row>
    <row r="25" spans="1:19" s="655" customFormat="1" ht="33" customHeight="1" thickBot="1" x14ac:dyDescent="0.4">
      <c r="A25" s="4716" t="s">
        <v>71</v>
      </c>
      <c r="B25" s="4626">
        <v>0</v>
      </c>
      <c r="C25" s="4627">
        <v>0</v>
      </c>
      <c r="D25" s="4718">
        <v>0</v>
      </c>
      <c r="E25" s="4626">
        <v>0</v>
      </c>
      <c r="F25" s="4627">
        <v>0</v>
      </c>
      <c r="G25" s="4628">
        <v>0</v>
      </c>
      <c r="H25" s="4719">
        <v>0</v>
      </c>
      <c r="I25" s="4619">
        <v>0</v>
      </c>
      <c r="J25" s="4656">
        <v>0</v>
      </c>
      <c r="K25" s="4626">
        <v>0</v>
      </c>
      <c r="L25" s="4627">
        <v>0</v>
      </c>
      <c r="M25" s="4627">
        <v>0</v>
      </c>
      <c r="N25" s="4629">
        <f t="shared" si="3"/>
        <v>0</v>
      </c>
      <c r="O25" s="4630">
        <f t="shared" si="3"/>
        <v>0</v>
      </c>
      <c r="P25" s="4720">
        <f>SUM(N25:O25)</f>
        <v>0</v>
      </c>
      <c r="Q25" s="279"/>
      <c r="R25" s="279"/>
    </row>
    <row r="26" spans="1:19" s="655" customFormat="1" ht="30" customHeight="1" thickBot="1" x14ac:dyDescent="0.4">
      <c r="A26" s="714" t="s">
        <v>13</v>
      </c>
      <c r="B26" s="4717">
        <v>0</v>
      </c>
      <c r="C26" s="4717">
        <v>0</v>
      </c>
      <c r="D26" s="4717">
        <v>0</v>
      </c>
      <c r="E26" s="3412">
        <f t="shared" ref="E26:J26" si="4">SUM(E22:E25)</f>
        <v>2</v>
      </c>
      <c r="F26" s="3411">
        <f t="shared" si="4"/>
        <v>0</v>
      </c>
      <c r="G26" s="4631">
        <f t="shared" si="4"/>
        <v>2</v>
      </c>
      <c r="H26" s="4632">
        <f t="shared" si="4"/>
        <v>2</v>
      </c>
      <c r="I26" s="4632">
        <f t="shared" si="4"/>
        <v>0</v>
      </c>
      <c r="J26" s="4632">
        <f t="shared" si="4"/>
        <v>2</v>
      </c>
      <c r="K26" s="4632">
        <v>0</v>
      </c>
      <c r="L26" s="4632">
        <v>0</v>
      </c>
      <c r="M26" s="4633">
        <v>0</v>
      </c>
      <c r="N26" s="4632">
        <f>SUM(N22:N25)</f>
        <v>5</v>
      </c>
      <c r="O26" s="4632">
        <f>SUM(O22:O25)</f>
        <v>0</v>
      </c>
      <c r="P26" s="4633">
        <f>SUM(P22:P25)</f>
        <v>5</v>
      </c>
      <c r="Q26" s="280"/>
      <c r="R26" s="280"/>
    </row>
    <row r="27" spans="1:19" s="655" customFormat="1" ht="29.25" customHeight="1" thickBot="1" x14ac:dyDescent="0.4">
      <c r="A27" s="724" t="s">
        <v>10</v>
      </c>
      <c r="B27" s="4648">
        <f t="shared" ref="B27:I27" si="5">B20</f>
        <v>20</v>
      </c>
      <c r="C27" s="4648">
        <f t="shared" si="5"/>
        <v>0</v>
      </c>
      <c r="D27" s="4648">
        <f t="shared" si="5"/>
        <v>20</v>
      </c>
      <c r="E27" s="4648">
        <f t="shared" si="5"/>
        <v>83</v>
      </c>
      <c r="F27" s="4648">
        <f t="shared" si="5"/>
        <v>0</v>
      </c>
      <c r="G27" s="4648">
        <f t="shared" si="5"/>
        <v>83</v>
      </c>
      <c r="H27" s="4648">
        <f t="shared" si="5"/>
        <v>83</v>
      </c>
      <c r="I27" s="4648">
        <f t="shared" si="5"/>
        <v>0</v>
      </c>
      <c r="J27" s="4648">
        <f t="shared" ref="E27:M27" si="6">J20</f>
        <v>83</v>
      </c>
      <c r="K27" s="4648">
        <f t="shared" si="6"/>
        <v>65</v>
      </c>
      <c r="L27" s="4648">
        <f t="shared" si="6"/>
        <v>5</v>
      </c>
      <c r="M27" s="4657">
        <f t="shared" si="6"/>
        <v>70</v>
      </c>
      <c r="N27" s="4649">
        <f>N20</f>
        <v>251</v>
      </c>
      <c r="O27" s="4649">
        <f>O20</f>
        <v>5</v>
      </c>
      <c r="P27" s="4650">
        <f>P20</f>
        <v>256</v>
      </c>
      <c r="Q27" s="282"/>
      <c r="R27" s="282"/>
    </row>
    <row r="28" spans="1:19" s="655" customFormat="1" ht="41.25" customHeight="1" thickBot="1" x14ac:dyDescent="0.4">
      <c r="A28" s="724" t="s">
        <v>14</v>
      </c>
      <c r="B28" s="4645">
        <v>1</v>
      </c>
      <c r="C28" s="4646">
        <v>0</v>
      </c>
      <c r="D28" s="4647">
        <v>1</v>
      </c>
      <c r="E28" s="4645">
        <f t="shared" ref="E28:M28" si="7">E26</f>
        <v>2</v>
      </c>
      <c r="F28" s="4646">
        <f t="shared" si="7"/>
        <v>0</v>
      </c>
      <c r="G28" s="4647">
        <f t="shared" si="7"/>
        <v>2</v>
      </c>
      <c r="H28" s="4632">
        <f t="shared" si="7"/>
        <v>2</v>
      </c>
      <c r="I28" s="4632">
        <f t="shared" si="7"/>
        <v>0</v>
      </c>
      <c r="J28" s="4632">
        <f t="shared" si="7"/>
        <v>2</v>
      </c>
      <c r="K28" s="4632">
        <f t="shared" si="7"/>
        <v>0</v>
      </c>
      <c r="L28" s="4632">
        <f t="shared" si="7"/>
        <v>0</v>
      </c>
      <c r="M28" s="4633">
        <f t="shared" si="7"/>
        <v>0</v>
      </c>
      <c r="N28" s="4632">
        <f>N26</f>
        <v>5</v>
      </c>
      <c r="O28" s="4632">
        <f>O26</f>
        <v>0</v>
      </c>
      <c r="P28" s="4633">
        <f>P26</f>
        <v>5</v>
      </c>
      <c r="Q28" s="283"/>
      <c r="R28" s="283"/>
    </row>
    <row r="29" spans="1:19" s="655" customFormat="1" ht="34.5" customHeight="1" thickBot="1" x14ac:dyDescent="0.4">
      <c r="A29" s="719" t="s">
        <v>15</v>
      </c>
      <c r="B29" s="4692">
        <f>SUM(B27:B28)</f>
        <v>21</v>
      </c>
      <c r="C29" s="4693">
        <v>0</v>
      </c>
      <c r="D29" s="4694">
        <f>SUM(D27:D28)</f>
        <v>21</v>
      </c>
      <c r="E29" s="4692">
        <f t="shared" ref="E29:M29" si="8">SUM(E27:E28)</f>
        <v>85</v>
      </c>
      <c r="F29" s="4693">
        <f t="shared" si="8"/>
        <v>0</v>
      </c>
      <c r="G29" s="4694">
        <f t="shared" si="8"/>
        <v>85</v>
      </c>
      <c r="H29" s="4697">
        <f t="shared" si="8"/>
        <v>85</v>
      </c>
      <c r="I29" s="4697">
        <f t="shared" si="8"/>
        <v>0</v>
      </c>
      <c r="J29" s="4697">
        <f t="shared" si="8"/>
        <v>85</v>
      </c>
      <c r="K29" s="4695">
        <f t="shared" si="8"/>
        <v>65</v>
      </c>
      <c r="L29" s="4695">
        <f t="shared" si="8"/>
        <v>5</v>
      </c>
      <c r="M29" s="4696">
        <f t="shared" si="8"/>
        <v>70</v>
      </c>
      <c r="N29" s="4697">
        <f>SUM(N27:N28)</f>
        <v>256</v>
      </c>
      <c r="O29" s="4697">
        <f>SUM(O27:O28)</f>
        <v>5</v>
      </c>
      <c r="P29" s="4698">
        <f>SUM(P27:P28)</f>
        <v>261</v>
      </c>
      <c r="Q29" s="283"/>
      <c r="R29" s="283"/>
    </row>
    <row r="30" spans="1:19" ht="12" hidden="1" customHeight="1" x14ac:dyDescent="0.35">
      <c r="A30" s="280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655"/>
    </row>
    <row r="31" spans="1:19" ht="25.5" hidden="1" customHeight="1" x14ac:dyDescent="0.35">
      <c r="A31" s="280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4"/>
      <c r="R31" s="655"/>
      <c r="S31" s="655"/>
    </row>
    <row r="32" spans="1:19" ht="30.75" customHeight="1" x14ac:dyDescent="0.35">
      <c r="A32" s="280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x14ac:dyDescent="0.35">
      <c r="A33" s="4402"/>
      <c r="B33" s="4402"/>
      <c r="C33" s="4402"/>
      <c r="D33" s="4402"/>
      <c r="E33" s="4402"/>
      <c r="F33" s="4402"/>
      <c r="G33" s="4402"/>
      <c r="H33" s="4402"/>
      <c r="I33" s="4402"/>
      <c r="J33" s="4402"/>
      <c r="K33" s="4402"/>
      <c r="L33" s="4402"/>
      <c r="M33" s="4402"/>
      <c r="N33" s="4402"/>
      <c r="O33" s="4402"/>
      <c r="P33" s="4402"/>
      <c r="Q33" s="4402"/>
      <c r="R33" s="4402"/>
      <c r="S33" s="4402"/>
    </row>
    <row r="34" spans="1:19" ht="45" customHeight="1" x14ac:dyDescent="0.35">
      <c r="A34" s="662"/>
      <c r="B34" s="665"/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6"/>
  <sheetViews>
    <sheetView zoomScale="45" zoomScaleNormal="45" workbookViewId="0">
      <selection activeCell="J24" sqref="J24"/>
    </sheetView>
  </sheetViews>
  <sheetFormatPr defaultRowHeight="25.5" x14ac:dyDescent="0.35"/>
  <cols>
    <col min="1" max="1" width="3" style="656" customWidth="1"/>
    <col min="2" max="2" width="79.28515625" style="656" customWidth="1"/>
    <col min="3" max="3" width="15.28515625" style="656" customWidth="1"/>
    <col min="4" max="4" width="21.7109375" style="656" customWidth="1"/>
    <col min="5" max="5" width="12.28515625" style="656" customWidth="1"/>
    <col min="6" max="6" width="17.28515625" style="656" customWidth="1"/>
    <col min="7" max="7" width="16" style="656" customWidth="1"/>
    <col min="8" max="8" width="11.5703125" style="656" customWidth="1"/>
    <col min="9" max="9" width="15.7109375" style="656" customWidth="1"/>
    <col min="10" max="10" width="20.140625" style="656" customWidth="1"/>
    <col min="11" max="11" width="14.28515625" style="656" customWidth="1"/>
    <col min="12" max="12" width="18.140625" style="656" customWidth="1"/>
    <col min="13" max="13" width="19.42578125" style="656" customWidth="1"/>
    <col min="14" max="14" width="12" style="656" customWidth="1"/>
    <col min="15" max="15" width="17.42578125" style="656" customWidth="1"/>
    <col min="16" max="16" width="19.5703125" style="656" customWidth="1"/>
    <col min="17" max="17" width="15.85546875" style="656" customWidth="1"/>
    <col min="18" max="18" width="18.28515625" style="656" customWidth="1"/>
    <col min="19" max="19" width="20.140625" style="656" customWidth="1"/>
    <col min="20" max="20" width="15.28515625" style="656" customWidth="1"/>
    <col min="21" max="21" width="14.28515625" style="656" customWidth="1"/>
    <col min="22" max="22" width="10.5703125" style="656" bestFit="1" customWidth="1"/>
    <col min="23" max="23" width="23" style="656" customWidth="1"/>
    <col min="24" max="256" width="9.140625" style="656"/>
    <col min="257" max="257" width="3" style="656" customWidth="1"/>
    <col min="258" max="258" width="79.28515625" style="656" customWidth="1"/>
    <col min="259" max="259" width="12.7109375" style="656" customWidth="1"/>
    <col min="260" max="260" width="12.85546875" style="656" customWidth="1"/>
    <col min="261" max="261" width="12.28515625" style="656" customWidth="1"/>
    <col min="262" max="262" width="10.28515625" style="656" customWidth="1"/>
    <col min="263" max="263" width="8.7109375" style="656" customWidth="1"/>
    <col min="264" max="264" width="11" style="656" customWidth="1"/>
    <col min="265" max="265" width="9.42578125" style="656" customWidth="1"/>
    <col min="266" max="266" width="10.42578125" style="656" customWidth="1"/>
    <col min="267" max="267" width="14.28515625" style="656" customWidth="1"/>
    <col min="268" max="269" width="9.5703125" style="656" customWidth="1"/>
    <col min="270" max="273" width="12" style="656" customWidth="1"/>
    <col min="274" max="274" width="12.5703125" style="656" customWidth="1"/>
    <col min="275" max="275" width="11" style="656" customWidth="1"/>
    <col min="276" max="276" width="10.85546875" style="656" customWidth="1"/>
    <col min="277" max="277" width="14.28515625" style="656" customWidth="1"/>
    <col min="278" max="278" width="10.5703125" style="656" bestFit="1" customWidth="1"/>
    <col min="279" max="279" width="23" style="656" customWidth="1"/>
    <col min="280" max="512" width="9.140625" style="656"/>
    <col min="513" max="513" width="3" style="656" customWidth="1"/>
    <col min="514" max="514" width="79.28515625" style="656" customWidth="1"/>
    <col min="515" max="515" width="12.7109375" style="656" customWidth="1"/>
    <col min="516" max="516" width="12.85546875" style="656" customWidth="1"/>
    <col min="517" max="517" width="12.28515625" style="656" customWidth="1"/>
    <col min="518" max="518" width="10.28515625" style="656" customWidth="1"/>
    <col min="519" max="519" width="8.7109375" style="656" customWidth="1"/>
    <col min="520" max="520" width="11" style="656" customWidth="1"/>
    <col min="521" max="521" width="9.42578125" style="656" customWidth="1"/>
    <col min="522" max="522" width="10.42578125" style="656" customWidth="1"/>
    <col min="523" max="523" width="14.28515625" style="656" customWidth="1"/>
    <col min="524" max="525" width="9.5703125" style="656" customWidth="1"/>
    <col min="526" max="529" width="12" style="656" customWidth="1"/>
    <col min="530" max="530" width="12.5703125" style="656" customWidth="1"/>
    <col min="531" max="531" width="11" style="656" customWidth="1"/>
    <col min="532" max="532" width="10.85546875" style="656" customWidth="1"/>
    <col min="533" max="533" width="14.28515625" style="656" customWidth="1"/>
    <col min="534" max="534" width="10.5703125" style="656" bestFit="1" customWidth="1"/>
    <col min="535" max="535" width="23" style="656" customWidth="1"/>
    <col min="536" max="768" width="9.140625" style="656"/>
    <col min="769" max="769" width="3" style="656" customWidth="1"/>
    <col min="770" max="770" width="79.28515625" style="656" customWidth="1"/>
    <col min="771" max="771" width="12.7109375" style="656" customWidth="1"/>
    <col min="772" max="772" width="12.85546875" style="656" customWidth="1"/>
    <col min="773" max="773" width="12.28515625" style="656" customWidth="1"/>
    <col min="774" max="774" width="10.28515625" style="656" customWidth="1"/>
    <col min="775" max="775" width="8.7109375" style="656" customWidth="1"/>
    <col min="776" max="776" width="11" style="656" customWidth="1"/>
    <col min="777" max="777" width="9.42578125" style="656" customWidth="1"/>
    <col min="778" max="778" width="10.42578125" style="656" customWidth="1"/>
    <col min="779" max="779" width="14.28515625" style="656" customWidth="1"/>
    <col min="780" max="781" width="9.5703125" style="656" customWidth="1"/>
    <col min="782" max="785" width="12" style="656" customWidth="1"/>
    <col min="786" max="786" width="12.5703125" style="656" customWidth="1"/>
    <col min="787" max="787" width="11" style="656" customWidth="1"/>
    <col min="788" max="788" width="10.85546875" style="656" customWidth="1"/>
    <col min="789" max="789" width="14.28515625" style="656" customWidth="1"/>
    <col min="790" max="790" width="10.5703125" style="656" bestFit="1" customWidth="1"/>
    <col min="791" max="791" width="23" style="656" customWidth="1"/>
    <col min="792" max="1024" width="9.140625" style="656"/>
    <col min="1025" max="1025" width="3" style="656" customWidth="1"/>
    <col min="1026" max="1026" width="79.28515625" style="656" customWidth="1"/>
    <col min="1027" max="1027" width="12.7109375" style="656" customWidth="1"/>
    <col min="1028" max="1028" width="12.85546875" style="656" customWidth="1"/>
    <col min="1029" max="1029" width="12.28515625" style="656" customWidth="1"/>
    <col min="1030" max="1030" width="10.28515625" style="656" customWidth="1"/>
    <col min="1031" max="1031" width="8.7109375" style="656" customWidth="1"/>
    <col min="1032" max="1032" width="11" style="656" customWidth="1"/>
    <col min="1033" max="1033" width="9.42578125" style="656" customWidth="1"/>
    <col min="1034" max="1034" width="10.42578125" style="656" customWidth="1"/>
    <col min="1035" max="1035" width="14.28515625" style="656" customWidth="1"/>
    <col min="1036" max="1037" width="9.5703125" style="656" customWidth="1"/>
    <col min="1038" max="1041" width="12" style="656" customWidth="1"/>
    <col min="1042" max="1042" width="12.5703125" style="656" customWidth="1"/>
    <col min="1043" max="1043" width="11" style="656" customWidth="1"/>
    <col min="1044" max="1044" width="10.85546875" style="656" customWidth="1"/>
    <col min="1045" max="1045" width="14.28515625" style="656" customWidth="1"/>
    <col min="1046" max="1046" width="10.5703125" style="656" bestFit="1" customWidth="1"/>
    <col min="1047" max="1047" width="23" style="656" customWidth="1"/>
    <col min="1048" max="1280" width="9.140625" style="656"/>
    <col min="1281" max="1281" width="3" style="656" customWidth="1"/>
    <col min="1282" max="1282" width="79.28515625" style="656" customWidth="1"/>
    <col min="1283" max="1283" width="12.7109375" style="656" customWidth="1"/>
    <col min="1284" max="1284" width="12.85546875" style="656" customWidth="1"/>
    <col min="1285" max="1285" width="12.28515625" style="656" customWidth="1"/>
    <col min="1286" max="1286" width="10.28515625" style="656" customWidth="1"/>
    <col min="1287" max="1287" width="8.7109375" style="656" customWidth="1"/>
    <col min="1288" max="1288" width="11" style="656" customWidth="1"/>
    <col min="1289" max="1289" width="9.42578125" style="656" customWidth="1"/>
    <col min="1290" max="1290" width="10.42578125" style="656" customWidth="1"/>
    <col min="1291" max="1291" width="14.28515625" style="656" customWidth="1"/>
    <col min="1292" max="1293" width="9.5703125" style="656" customWidth="1"/>
    <col min="1294" max="1297" width="12" style="656" customWidth="1"/>
    <col min="1298" max="1298" width="12.5703125" style="656" customWidth="1"/>
    <col min="1299" max="1299" width="11" style="656" customWidth="1"/>
    <col min="1300" max="1300" width="10.85546875" style="656" customWidth="1"/>
    <col min="1301" max="1301" width="14.28515625" style="656" customWidth="1"/>
    <col min="1302" max="1302" width="10.5703125" style="656" bestFit="1" customWidth="1"/>
    <col min="1303" max="1303" width="23" style="656" customWidth="1"/>
    <col min="1304" max="1536" width="9.140625" style="656"/>
    <col min="1537" max="1537" width="3" style="656" customWidth="1"/>
    <col min="1538" max="1538" width="79.28515625" style="656" customWidth="1"/>
    <col min="1539" max="1539" width="12.7109375" style="656" customWidth="1"/>
    <col min="1540" max="1540" width="12.85546875" style="656" customWidth="1"/>
    <col min="1541" max="1541" width="12.28515625" style="656" customWidth="1"/>
    <col min="1542" max="1542" width="10.28515625" style="656" customWidth="1"/>
    <col min="1543" max="1543" width="8.7109375" style="656" customWidth="1"/>
    <col min="1544" max="1544" width="11" style="656" customWidth="1"/>
    <col min="1545" max="1545" width="9.42578125" style="656" customWidth="1"/>
    <col min="1546" max="1546" width="10.42578125" style="656" customWidth="1"/>
    <col min="1547" max="1547" width="14.28515625" style="656" customWidth="1"/>
    <col min="1548" max="1549" width="9.5703125" style="656" customWidth="1"/>
    <col min="1550" max="1553" width="12" style="656" customWidth="1"/>
    <col min="1554" max="1554" width="12.5703125" style="656" customWidth="1"/>
    <col min="1555" max="1555" width="11" style="656" customWidth="1"/>
    <col min="1556" max="1556" width="10.85546875" style="656" customWidth="1"/>
    <col min="1557" max="1557" width="14.28515625" style="656" customWidth="1"/>
    <col min="1558" max="1558" width="10.5703125" style="656" bestFit="1" customWidth="1"/>
    <col min="1559" max="1559" width="23" style="656" customWidth="1"/>
    <col min="1560" max="1792" width="9.140625" style="656"/>
    <col min="1793" max="1793" width="3" style="656" customWidth="1"/>
    <col min="1794" max="1794" width="79.28515625" style="656" customWidth="1"/>
    <col min="1795" max="1795" width="12.7109375" style="656" customWidth="1"/>
    <col min="1796" max="1796" width="12.85546875" style="656" customWidth="1"/>
    <col min="1797" max="1797" width="12.28515625" style="656" customWidth="1"/>
    <col min="1798" max="1798" width="10.28515625" style="656" customWidth="1"/>
    <col min="1799" max="1799" width="8.7109375" style="656" customWidth="1"/>
    <col min="1800" max="1800" width="11" style="656" customWidth="1"/>
    <col min="1801" max="1801" width="9.42578125" style="656" customWidth="1"/>
    <col min="1802" max="1802" width="10.42578125" style="656" customWidth="1"/>
    <col min="1803" max="1803" width="14.28515625" style="656" customWidth="1"/>
    <col min="1804" max="1805" width="9.5703125" style="656" customWidth="1"/>
    <col min="1806" max="1809" width="12" style="656" customWidth="1"/>
    <col min="1810" max="1810" width="12.5703125" style="656" customWidth="1"/>
    <col min="1811" max="1811" width="11" style="656" customWidth="1"/>
    <col min="1812" max="1812" width="10.85546875" style="656" customWidth="1"/>
    <col min="1813" max="1813" width="14.28515625" style="656" customWidth="1"/>
    <col min="1814" max="1814" width="10.5703125" style="656" bestFit="1" customWidth="1"/>
    <col min="1815" max="1815" width="23" style="656" customWidth="1"/>
    <col min="1816" max="2048" width="9.140625" style="656"/>
    <col min="2049" max="2049" width="3" style="656" customWidth="1"/>
    <col min="2050" max="2050" width="79.28515625" style="656" customWidth="1"/>
    <col min="2051" max="2051" width="12.7109375" style="656" customWidth="1"/>
    <col min="2052" max="2052" width="12.85546875" style="656" customWidth="1"/>
    <col min="2053" max="2053" width="12.28515625" style="656" customWidth="1"/>
    <col min="2054" max="2054" width="10.28515625" style="656" customWidth="1"/>
    <col min="2055" max="2055" width="8.7109375" style="656" customWidth="1"/>
    <col min="2056" max="2056" width="11" style="656" customWidth="1"/>
    <col min="2057" max="2057" width="9.42578125" style="656" customWidth="1"/>
    <col min="2058" max="2058" width="10.42578125" style="656" customWidth="1"/>
    <col min="2059" max="2059" width="14.28515625" style="656" customWidth="1"/>
    <col min="2060" max="2061" width="9.5703125" style="656" customWidth="1"/>
    <col min="2062" max="2065" width="12" style="656" customWidth="1"/>
    <col min="2066" max="2066" width="12.5703125" style="656" customWidth="1"/>
    <col min="2067" max="2067" width="11" style="656" customWidth="1"/>
    <col min="2068" max="2068" width="10.85546875" style="656" customWidth="1"/>
    <col min="2069" max="2069" width="14.28515625" style="656" customWidth="1"/>
    <col min="2070" max="2070" width="10.5703125" style="656" bestFit="1" customWidth="1"/>
    <col min="2071" max="2071" width="23" style="656" customWidth="1"/>
    <col min="2072" max="2304" width="9.140625" style="656"/>
    <col min="2305" max="2305" width="3" style="656" customWidth="1"/>
    <col min="2306" max="2306" width="79.28515625" style="656" customWidth="1"/>
    <col min="2307" max="2307" width="12.7109375" style="656" customWidth="1"/>
    <col min="2308" max="2308" width="12.85546875" style="656" customWidth="1"/>
    <col min="2309" max="2309" width="12.28515625" style="656" customWidth="1"/>
    <col min="2310" max="2310" width="10.28515625" style="656" customWidth="1"/>
    <col min="2311" max="2311" width="8.7109375" style="656" customWidth="1"/>
    <col min="2312" max="2312" width="11" style="656" customWidth="1"/>
    <col min="2313" max="2313" width="9.42578125" style="656" customWidth="1"/>
    <col min="2314" max="2314" width="10.42578125" style="656" customWidth="1"/>
    <col min="2315" max="2315" width="14.28515625" style="656" customWidth="1"/>
    <col min="2316" max="2317" width="9.5703125" style="656" customWidth="1"/>
    <col min="2318" max="2321" width="12" style="656" customWidth="1"/>
    <col min="2322" max="2322" width="12.5703125" style="656" customWidth="1"/>
    <col min="2323" max="2323" width="11" style="656" customWidth="1"/>
    <col min="2324" max="2324" width="10.85546875" style="656" customWidth="1"/>
    <col min="2325" max="2325" width="14.28515625" style="656" customWidth="1"/>
    <col min="2326" max="2326" width="10.5703125" style="656" bestFit="1" customWidth="1"/>
    <col min="2327" max="2327" width="23" style="656" customWidth="1"/>
    <col min="2328" max="2560" width="9.140625" style="656"/>
    <col min="2561" max="2561" width="3" style="656" customWidth="1"/>
    <col min="2562" max="2562" width="79.28515625" style="656" customWidth="1"/>
    <col min="2563" max="2563" width="12.7109375" style="656" customWidth="1"/>
    <col min="2564" max="2564" width="12.85546875" style="656" customWidth="1"/>
    <col min="2565" max="2565" width="12.28515625" style="656" customWidth="1"/>
    <col min="2566" max="2566" width="10.28515625" style="656" customWidth="1"/>
    <col min="2567" max="2567" width="8.7109375" style="656" customWidth="1"/>
    <col min="2568" max="2568" width="11" style="656" customWidth="1"/>
    <col min="2569" max="2569" width="9.42578125" style="656" customWidth="1"/>
    <col min="2570" max="2570" width="10.42578125" style="656" customWidth="1"/>
    <col min="2571" max="2571" width="14.28515625" style="656" customWidth="1"/>
    <col min="2572" max="2573" width="9.5703125" style="656" customWidth="1"/>
    <col min="2574" max="2577" width="12" style="656" customWidth="1"/>
    <col min="2578" max="2578" width="12.5703125" style="656" customWidth="1"/>
    <col min="2579" max="2579" width="11" style="656" customWidth="1"/>
    <col min="2580" max="2580" width="10.85546875" style="656" customWidth="1"/>
    <col min="2581" max="2581" width="14.28515625" style="656" customWidth="1"/>
    <col min="2582" max="2582" width="10.5703125" style="656" bestFit="1" customWidth="1"/>
    <col min="2583" max="2583" width="23" style="656" customWidth="1"/>
    <col min="2584" max="2816" width="9.140625" style="656"/>
    <col min="2817" max="2817" width="3" style="656" customWidth="1"/>
    <col min="2818" max="2818" width="79.28515625" style="656" customWidth="1"/>
    <col min="2819" max="2819" width="12.7109375" style="656" customWidth="1"/>
    <col min="2820" max="2820" width="12.85546875" style="656" customWidth="1"/>
    <col min="2821" max="2821" width="12.28515625" style="656" customWidth="1"/>
    <col min="2822" max="2822" width="10.28515625" style="656" customWidth="1"/>
    <col min="2823" max="2823" width="8.7109375" style="656" customWidth="1"/>
    <col min="2824" max="2824" width="11" style="656" customWidth="1"/>
    <col min="2825" max="2825" width="9.42578125" style="656" customWidth="1"/>
    <col min="2826" max="2826" width="10.42578125" style="656" customWidth="1"/>
    <col min="2827" max="2827" width="14.28515625" style="656" customWidth="1"/>
    <col min="2828" max="2829" width="9.5703125" style="656" customWidth="1"/>
    <col min="2830" max="2833" width="12" style="656" customWidth="1"/>
    <col min="2834" max="2834" width="12.5703125" style="656" customWidth="1"/>
    <col min="2835" max="2835" width="11" style="656" customWidth="1"/>
    <col min="2836" max="2836" width="10.85546875" style="656" customWidth="1"/>
    <col min="2837" max="2837" width="14.28515625" style="656" customWidth="1"/>
    <col min="2838" max="2838" width="10.5703125" style="656" bestFit="1" customWidth="1"/>
    <col min="2839" max="2839" width="23" style="656" customWidth="1"/>
    <col min="2840" max="3072" width="9.140625" style="656"/>
    <col min="3073" max="3073" width="3" style="656" customWidth="1"/>
    <col min="3074" max="3074" width="79.28515625" style="656" customWidth="1"/>
    <col min="3075" max="3075" width="12.7109375" style="656" customWidth="1"/>
    <col min="3076" max="3076" width="12.85546875" style="656" customWidth="1"/>
    <col min="3077" max="3077" width="12.28515625" style="656" customWidth="1"/>
    <col min="3078" max="3078" width="10.28515625" style="656" customWidth="1"/>
    <col min="3079" max="3079" width="8.7109375" style="656" customWidth="1"/>
    <col min="3080" max="3080" width="11" style="656" customWidth="1"/>
    <col min="3081" max="3081" width="9.42578125" style="656" customWidth="1"/>
    <col min="3082" max="3082" width="10.42578125" style="656" customWidth="1"/>
    <col min="3083" max="3083" width="14.28515625" style="656" customWidth="1"/>
    <col min="3084" max="3085" width="9.5703125" style="656" customWidth="1"/>
    <col min="3086" max="3089" width="12" style="656" customWidth="1"/>
    <col min="3090" max="3090" width="12.5703125" style="656" customWidth="1"/>
    <col min="3091" max="3091" width="11" style="656" customWidth="1"/>
    <col min="3092" max="3092" width="10.85546875" style="656" customWidth="1"/>
    <col min="3093" max="3093" width="14.28515625" style="656" customWidth="1"/>
    <col min="3094" max="3094" width="10.5703125" style="656" bestFit="1" customWidth="1"/>
    <col min="3095" max="3095" width="23" style="656" customWidth="1"/>
    <col min="3096" max="3328" width="9.140625" style="656"/>
    <col min="3329" max="3329" width="3" style="656" customWidth="1"/>
    <col min="3330" max="3330" width="79.28515625" style="656" customWidth="1"/>
    <col min="3331" max="3331" width="12.7109375" style="656" customWidth="1"/>
    <col min="3332" max="3332" width="12.85546875" style="656" customWidth="1"/>
    <col min="3333" max="3333" width="12.28515625" style="656" customWidth="1"/>
    <col min="3334" max="3334" width="10.28515625" style="656" customWidth="1"/>
    <col min="3335" max="3335" width="8.7109375" style="656" customWidth="1"/>
    <col min="3336" max="3336" width="11" style="656" customWidth="1"/>
    <col min="3337" max="3337" width="9.42578125" style="656" customWidth="1"/>
    <col min="3338" max="3338" width="10.42578125" style="656" customWidth="1"/>
    <col min="3339" max="3339" width="14.28515625" style="656" customWidth="1"/>
    <col min="3340" max="3341" width="9.5703125" style="656" customWidth="1"/>
    <col min="3342" max="3345" width="12" style="656" customWidth="1"/>
    <col min="3346" max="3346" width="12.5703125" style="656" customWidth="1"/>
    <col min="3347" max="3347" width="11" style="656" customWidth="1"/>
    <col min="3348" max="3348" width="10.85546875" style="656" customWidth="1"/>
    <col min="3349" max="3349" width="14.28515625" style="656" customWidth="1"/>
    <col min="3350" max="3350" width="10.5703125" style="656" bestFit="1" customWidth="1"/>
    <col min="3351" max="3351" width="23" style="656" customWidth="1"/>
    <col min="3352" max="3584" width="9.140625" style="656"/>
    <col min="3585" max="3585" width="3" style="656" customWidth="1"/>
    <col min="3586" max="3586" width="79.28515625" style="656" customWidth="1"/>
    <col min="3587" max="3587" width="12.7109375" style="656" customWidth="1"/>
    <col min="3588" max="3588" width="12.85546875" style="656" customWidth="1"/>
    <col min="3589" max="3589" width="12.28515625" style="656" customWidth="1"/>
    <col min="3590" max="3590" width="10.28515625" style="656" customWidth="1"/>
    <col min="3591" max="3591" width="8.7109375" style="656" customWidth="1"/>
    <col min="3592" max="3592" width="11" style="656" customWidth="1"/>
    <col min="3593" max="3593" width="9.42578125" style="656" customWidth="1"/>
    <col min="3594" max="3594" width="10.42578125" style="656" customWidth="1"/>
    <col min="3595" max="3595" width="14.28515625" style="656" customWidth="1"/>
    <col min="3596" max="3597" width="9.5703125" style="656" customWidth="1"/>
    <col min="3598" max="3601" width="12" style="656" customWidth="1"/>
    <col min="3602" max="3602" width="12.5703125" style="656" customWidth="1"/>
    <col min="3603" max="3603" width="11" style="656" customWidth="1"/>
    <col min="3604" max="3604" width="10.85546875" style="656" customWidth="1"/>
    <col min="3605" max="3605" width="14.28515625" style="656" customWidth="1"/>
    <col min="3606" max="3606" width="10.5703125" style="656" bestFit="1" customWidth="1"/>
    <col min="3607" max="3607" width="23" style="656" customWidth="1"/>
    <col min="3608" max="3840" width="9.140625" style="656"/>
    <col min="3841" max="3841" width="3" style="656" customWidth="1"/>
    <col min="3842" max="3842" width="79.28515625" style="656" customWidth="1"/>
    <col min="3843" max="3843" width="12.7109375" style="656" customWidth="1"/>
    <col min="3844" max="3844" width="12.85546875" style="656" customWidth="1"/>
    <col min="3845" max="3845" width="12.28515625" style="656" customWidth="1"/>
    <col min="3846" max="3846" width="10.28515625" style="656" customWidth="1"/>
    <col min="3847" max="3847" width="8.7109375" style="656" customWidth="1"/>
    <col min="3848" max="3848" width="11" style="656" customWidth="1"/>
    <col min="3849" max="3849" width="9.42578125" style="656" customWidth="1"/>
    <col min="3850" max="3850" width="10.42578125" style="656" customWidth="1"/>
    <col min="3851" max="3851" width="14.28515625" style="656" customWidth="1"/>
    <col min="3852" max="3853" width="9.5703125" style="656" customWidth="1"/>
    <col min="3854" max="3857" width="12" style="656" customWidth="1"/>
    <col min="3858" max="3858" width="12.5703125" style="656" customWidth="1"/>
    <col min="3859" max="3859" width="11" style="656" customWidth="1"/>
    <col min="3860" max="3860" width="10.85546875" style="656" customWidth="1"/>
    <col min="3861" max="3861" width="14.28515625" style="656" customWidth="1"/>
    <col min="3862" max="3862" width="10.5703125" style="656" bestFit="1" customWidth="1"/>
    <col min="3863" max="3863" width="23" style="656" customWidth="1"/>
    <col min="3864" max="4096" width="9.140625" style="656"/>
    <col min="4097" max="4097" width="3" style="656" customWidth="1"/>
    <col min="4098" max="4098" width="79.28515625" style="656" customWidth="1"/>
    <col min="4099" max="4099" width="12.7109375" style="656" customWidth="1"/>
    <col min="4100" max="4100" width="12.85546875" style="656" customWidth="1"/>
    <col min="4101" max="4101" width="12.28515625" style="656" customWidth="1"/>
    <col min="4102" max="4102" width="10.28515625" style="656" customWidth="1"/>
    <col min="4103" max="4103" width="8.7109375" style="656" customWidth="1"/>
    <col min="4104" max="4104" width="11" style="656" customWidth="1"/>
    <col min="4105" max="4105" width="9.42578125" style="656" customWidth="1"/>
    <col min="4106" max="4106" width="10.42578125" style="656" customWidth="1"/>
    <col min="4107" max="4107" width="14.28515625" style="656" customWidth="1"/>
    <col min="4108" max="4109" width="9.5703125" style="656" customWidth="1"/>
    <col min="4110" max="4113" width="12" style="656" customWidth="1"/>
    <col min="4114" max="4114" width="12.5703125" style="656" customWidth="1"/>
    <col min="4115" max="4115" width="11" style="656" customWidth="1"/>
    <col min="4116" max="4116" width="10.85546875" style="656" customWidth="1"/>
    <col min="4117" max="4117" width="14.28515625" style="656" customWidth="1"/>
    <col min="4118" max="4118" width="10.5703125" style="656" bestFit="1" customWidth="1"/>
    <col min="4119" max="4119" width="23" style="656" customWidth="1"/>
    <col min="4120" max="4352" width="9.140625" style="656"/>
    <col min="4353" max="4353" width="3" style="656" customWidth="1"/>
    <col min="4354" max="4354" width="79.28515625" style="656" customWidth="1"/>
    <col min="4355" max="4355" width="12.7109375" style="656" customWidth="1"/>
    <col min="4356" max="4356" width="12.85546875" style="656" customWidth="1"/>
    <col min="4357" max="4357" width="12.28515625" style="656" customWidth="1"/>
    <col min="4358" max="4358" width="10.28515625" style="656" customWidth="1"/>
    <col min="4359" max="4359" width="8.7109375" style="656" customWidth="1"/>
    <col min="4360" max="4360" width="11" style="656" customWidth="1"/>
    <col min="4361" max="4361" width="9.42578125" style="656" customWidth="1"/>
    <col min="4362" max="4362" width="10.42578125" style="656" customWidth="1"/>
    <col min="4363" max="4363" width="14.28515625" style="656" customWidth="1"/>
    <col min="4364" max="4365" width="9.5703125" style="656" customWidth="1"/>
    <col min="4366" max="4369" width="12" style="656" customWidth="1"/>
    <col min="4370" max="4370" width="12.5703125" style="656" customWidth="1"/>
    <col min="4371" max="4371" width="11" style="656" customWidth="1"/>
    <col min="4372" max="4372" width="10.85546875" style="656" customWidth="1"/>
    <col min="4373" max="4373" width="14.28515625" style="656" customWidth="1"/>
    <col min="4374" max="4374" width="10.5703125" style="656" bestFit="1" customWidth="1"/>
    <col min="4375" max="4375" width="23" style="656" customWidth="1"/>
    <col min="4376" max="4608" width="9.140625" style="656"/>
    <col min="4609" max="4609" width="3" style="656" customWidth="1"/>
    <col min="4610" max="4610" width="79.28515625" style="656" customWidth="1"/>
    <col min="4611" max="4611" width="12.7109375" style="656" customWidth="1"/>
    <col min="4612" max="4612" width="12.85546875" style="656" customWidth="1"/>
    <col min="4613" max="4613" width="12.28515625" style="656" customWidth="1"/>
    <col min="4614" max="4614" width="10.28515625" style="656" customWidth="1"/>
    <col min="4615" max="4615" width="8.7109375" style="656" customWidth="1"/>
    <col min="4616" max="4616" width="11" style="656" customWidth="1"/>
    <col min="4617" max="4617" width="9.42578125" style="656" customWidth="1"/>
    <col min="4618" max="4618" width="10.42578125" style="656" customWidth="1"/>
    <col min="4619" max="4619" width="14.28515625" style="656" customWidth="1"/>
    <col min="4620" max="4621" width="9.5703125" style="656" customWidth="1"/>
    <col min="4622" max="4625" width="12" style="656" customWidth="1"/>
    <col min="4626" max="4626" width="12.5703125" style="656" customWidth="1"/>
    <col min="4627" max="4627" width="11" style="656" customWidth="1"/>
    <col min="4628" max="4628" width="10.85546875" style="656" customWidth="1"/>
    <col min="4629" max="4629" width="14.28515625" style="656" customWidth="1"/>
    <col min="4630" max="4630" width="10.5703125" style="656" bestFit="1" customWidth="1"/>
    <col min="4631" max="4631" width="23" style="656" customWidth="1"/>
    <col min="4632" max="4864" width="9.140625" style="656"/>
    <col min="4865" max="4865" width="3" style="656" customWidth="1"/>
    <col min="4866" max="4866" width="79.28515625" style="656" customWidth="1"/>
    <col min="4867" max="4867" width="12.7109375" style="656" customWidth="1"/>
    <col min="4868" max="4868" width="12.85546875" style="656" customWidth="1"/>
    <col min="4869" max="4869" width="12.28515625" style="656" customWidth="1"/>
    <col min="4870" max="4870" width="10.28515625" style="656" customWidth="1"/>
    <col min="4871" max="4871" width="8.7109375" style="656" customWidth="1"/>
    <col min="4872" max="4872" width="11" style="656" customWidth="1"/>
    <col min="4873" max="4873" width="9.42578125" style="656" customWidth="1"/>
    <col min="4874" max="4874" width="10.42578125" style="656" customWidth="1"/>
    <col min="4875" max="4875" width="14.28515625" style="656" customWidth="1"/>
    <col min="4876" max="4877" width="9.5703125" style="656" customWidth="1"/>
    <col min="4878" max="4881" width="12" style="656" customWidth="1"/>
    <col min="4882" max="4882" width="12.5703125" style="656" customWidth="1"/>
    <col min="4883" max="4883" width="11" style="656" customWidth="1"/>
    <col min="4884" max="4884" width="10.85546875" style="656" customWidth="1"/>
    <col min="4885" max="4885" width="14.28515625" style="656" customWidth="1"/>
    <col min="4886" max="4886" width="10.5703125" style="656" bestFit="1" customWidth="1"/>
    <col min="4887" max="4887" width="23" style="656" customWidth="1"/>
    <col min="4888" max="5120" width="9.140625" style="656"/>
    <col min="5121" max="5121" width="3" style="656" customWidth="1"/>
    <col min="5122" max="5122" width="79.28515625" style="656" customWidth="1"/>
    <col min="5123" max="5123" width="12.7109375" style="656" customWidth="1"/>
    <col min="5124" max="5124" width="12.85546875" style="656" customWidth="1"/>
    <col min="5125" max="5125" width="12.28515625" style="656" customWidth="1"/>
    <col min="5126" max="5126" width="10.28515625" style="656" customWidth="1"/>
    <col min="5127" max="5127" width="8.7109375" style="656" customWidth="1"/>
    <col min="5128" max="5128" width="11" style="656" customWidth="1"/>
    <col min="5129" max="5129" width="9.42578125" style="656" customWidth="1"/>
    <col min="5130" max="5130" width="10.42578125" style="656" customWidth="1"/>
    <col min="5131" max="5131" width="14.28515625" style="656" customWidth="1"/>
    <col min="5132" max="5133" width="9.5703125" style="656" customWidth="1"/>
    <col min="5134" max="5137" width="12" style="656" customWidth="1"/>
    <col min="5138" max="5138" width="12.5703125" style="656" customWidth="1"/>
    <col min="5139" max="5139" width="11" style="656" customWidth="1"/>
    <col min="5140" max="5140" width="10.85546875" style="656" customWidth="1"/>
    <col min="5141" max="5141" width="14.28515625" style="656" customWidth="1"/>
    <col min="5142" max="5142" width="10.5703125" style="656" bestFit="1" customWidth="1"/>
    <col min="5143" max="5143" width="23" style="656" customWidth="1"/>
    <col min="5144" max="5376" width="9.140625" style="656"/>
    <col min="5377" max="5377" width="3" style="656" customWidth="1"/>
    <col min="5378" max="5378" width="79.28515625" style="656" customWidth="1"/>
    <col min="5379" max="5379" width="12.7109375" style="656" customWidth="1"/>
    <col min="5380" max="5380" width="12.85546875" style="656" customWidth="1"/>
    <col min="5381" max="5381" width="12.28515625" style="656" customWidth="1"/>
    <col min="5382" max="5382" width="10.28515625" style="656" customWidth="1"/>
    <col min="5383" max="5383" width="8.7109375" style="656" customWidth="1"/>
    <col min="5384" max="5384" width="11" style="656" customWidth="1"/>
    <col min="5385" max="5385" width="9.42578125" style="656" customWidth="1"/>
    <col min="5386" max="5386" width="10.42578125" style="656" customWidth="1"/>
    <col min="5387" max="5387" width="14.28515625" style="656" customWidth="1"/>
    <col min="5388" max="5389" width="9.5703125" style="656" customWidth="1"/>
    <col min="5390" max="5393" width="12" style="656" customWidth="1"/>
    <col min="5394" max="5394" width="12.5703125" style="656" customWidth="1"/>
    <col min="5395" max="5395" width="11" style="656" customWidth="1"/>
    <col min="5396" max="5396" width="10.85546875" style="656" customWidth="1"/>
    <col min="5397" max="5397" width="14.28515625" style="656" customWidth="1"/>
    <col min="5398" max="5398" width="10.5703125" style="656" bestFit="1" customWidth="1"/>
    <col min="5399" max="5399" width="23" style="656" customWidth="1"/>
    <col min="5400" max="5632" width="9.140625" style="656"/>
    <col min="5633" max="5633" width="3" style="656" customWidth="1"/>
    <col min="5634" max="5634" width="79.28515625" style="656" customWidth="1"/>
    <col min="5635" max="5635" width="12.7109375" style="656" customWidth="1"/>
    <col min="5636" max="5636" width="12.85546875" style="656" customWidth="1"/>
    <col min="5637" max="5637" width="12.28515625" style="656" customWidth="1"/>
    <col min="5638" max="5638" width="10.28515625" style="656" customWidth="1"/>
    <col min="5639" max="5639" width="8.7109375" style="656" customWidth="1"/>
    <col min="5640" max="5640" width="11" style="656" customWidth="1"/>
    <col min="5641" max="5641" width="9.42578125" style="656" customWidth="1"/>
    <col min="5642" max="5642" width="10.42578125" style="656" customWidth="1"/>
    <col min="5643" max="5643" width="14.28515625" style="656" customWidth="1"/>
    <col min="5644" max="5645" width="9.5703125" style="656" customWidth="1"/>
    <col min="5646" max="5649" width="12" style="656" customWidth="1"/>
    <col min="5650" max="5650" width="12.5703125" style="656" customWidth="1"/>
    <col min="5651" max="5651" width="11" style="656" customWidth="1"/>
    <col min="5652" max="5652" width="10.85546875" style="656" customWidth="1"/>
    <col min="5653" max="5653" width="14.28515625" style="656" customWidth="1"/>
    <col min="5654" max="5654" width="10.5703125" style="656" bestFit="1" customWidth="1"/>
    <col min="5655" max="5655" width="23" style="656" customWidth="1"/>
    <col min="5656" max="5888" width="9.140625" style="656"/>
    <col min="5889" max="5889" width="3" style="656" customWidth="1"/>
    <col min="5890" max="5890" width="79.28515625" style="656" customWidth="1"/>
    <col min="5891" max="5891" width="12.7109375" style="656" customWidth="1"/>
    <col min="5892" max="5892" width="12.85546875" style="656" customWidth="1"/>
    <col min="5893" max="5893" width="12.28515625" style="656" customWidth="1"/>
    <col min="5894" max="5894" width="10.28515625" style="656" customWidth="1"/>
    <col min="5895" max="5895" width="8.7109375" style="656" customWidth="1"/>
    <col min="5896" max="5896" width="11" style="656" customWidth="1"/>
    <col min="5897" max="5897" width="9.42578125" style="656" customWidth="1"/>
    <col min="5898" max="5898" width="10.42578125" style="656" customWidth="1"/>
    <col min="5899" max="5899" width="14.28515625" style="656" customWidth="1"/>
    <col min="5900" max="5901" width="9.5703125" style="656" customWidth="1"/>
    <col min="5902" max="5905" width="12" style="656" customWidth="1"/>
    <col min="5906" max="5906" width="12.5703125" style="656" customWidth="1"/>
    <col min="5907" max="5907" width="11" style="656" customWidth="1"/>
    <col min="5908" max="5908" width="10.85546875" style="656" customWidth="1"/>
    <col min="5909" max="5909" width="14.28515625" style="656" customWidth="1"/>
    <col min="5910" max="5910" width="10.5703125" style="656" bestFit="1" customWidth="1"/>
    <col min="5911" max="5911" width="23" style="656" customWidth="1"/>
    <col min="5912" max="6144" width="9.140625" style="656"/>
    <col min="6145" max="6145" width="3" style="656" customWidth="1"/>
    <col min="6146" max="6146" width="79.28515625" style="656" customWidth="1"/>
    <col min="6147" max="6147" width="12.7109375" style="656" customWidth="1"/>
    <col min="6148" max="6148" width="12.85546875" style="656" customWidth="1"/>
    <col min="6149" max="6149" width="12.28515625" style="656" customWidth="1"/>
    <col min="6150" max="6150" width="10.28515625" style="656" customWidth="1"/>
    <col min="6151" max="6151" width="8.7109375" style="656" customWidth="1"/>
    <col min="6152" max="6152" width="11" style="656" customWidth="1"/>
    <col min="6153" max="6153" width="9.42578125" style="656" customWidth="1"/>
    <col min="6154" max="6154" width="10.42578125" style="656" customWidth="1"/>
    <col min="6155" max="6155" width="14.28515625" style="656" customWidth="1"/>
    <col min="6156" max="6157" width="9.5703125" style="656" customWidth="1"/>
    <col min="6158" max="6161" width="12" style="656" customWidth="1"/>
    <col min="6162" max="6162" width="12.5703125" style="656" customWidth="1"/>
    <col min="6163" max="6163" width="11" style="656" customWidth="1"/>
    <col min="6164" max="6164" width="10.85546875" style="656" customWidth="1"/>
    <col min="6165" max="6165" width="14.28515625" style="656" customWidth="1"/>
    <col min="6166" max="6166" width="10.5703125" style="656" bestFit="1" customWidth="1"/>
    <col min="6167" max="6167" width="23" style="656" customWidth="1"/>
    <col min="6168" max="6400" width="9.140625" style="656"/>
    <col min="6401" max="6401" width="3" style="656" customWidth="1"/>
    <col min="6402" max="6402" width="79.28515625" style="656" customWidth="1"/>
    <col min="6403" max="6403" width="12.7109375" style="656" customWidth="1"/>
    <col min="6404" max="6404" width="12.85546875" style="656" customWidth="1"/>
    <col min="6405" max="6405" width="12.28515625" style="656" customWidth="1"/>
    <col min="6406" max="6406" width="10.28515625" style="656" customWidth="1"/>
    <col min="6407" max="6407" width="8.7109375" style="656" customWidth="1"/>
    <col min="6408" max="6408" width="11" style="656" customWidth="1"/>
    <col min="6409" max="6409" width="9.42578125" style="656" customWidth="1"/>
    <col min="6410" max="6410" width="10.42578125" style="656" customWidth="1"/>
    <col min="6411" max="6411" width="14.28515625" style="656" customWidth="1"/>
    <col min="6412" max="6413" width="9.5703125" style="656" customWidth="1"/>
    <col min="6414" max="6417" width="12" style="656" customWidth="1"/>
    <col min="6418" max="6418" width="12.5703125" style="656" customWidth="1"/>
    <col min="6419" max="6419" width="11" style="656" customWidth="1"/>
    <col min="6420" max="6420" width="10.85546875" style="656" customWidth="1"/>
    <col min="6421" max="6421" width="14.28515625" style="656" customWidth="1"/>
    <col min="6422" max="6422" width="10.5703125" style="656" bestFit="1" customWidth="1"/>
    <col min="6423" max="6423" width="23" style="656" customWidth="1"/>
    <col min="6424" max="6656" width="9.140625" style="656"/>
    <col min="6657" max="6657" width="3" style="656" customWidth="1"/>
    <col min="6658" max="6658" width="79.28515625" style="656" customWidth="1"/>
    <col min="6659" max="6659" width="12.7109375" style="656" customWidth="1"/>
    <col min="6660" max="6660" width="12.85546875" style="656" customWidth="1"/>
    <col min="6661" max="6661" width="12.28515625" style="656" customWidth="1"/>
    <col min="6662" max="6662" width="10.28515625" style="656" customWidth="1"/>
    <col min="6663" max="6663" width="8.7109375" style="656" customWidth="1"/>
    <col min="6664" max="6664" width="11" style="656" customWidth="1"/>
    <col min="6665" max="6665" width="9.42578125" style="656" customWidth="1"/>
    <col min="6666" max="6666" width="10.42578125" style="656" customWidth="1"/>
    <col min="6667" max="6667" width="14.28515625" style="656" customWidth="1"/>
    <col min="6668" max="6669" width="9.5703125" style="656" customWidth="1"/>
    <col min="6670" max="6673" width="12" style="656" customWidth="1"/>
    <col min="6674" max="6674" width="12.5703125" style="656" customWidth="1"/>
    <col min="6675" max="6675" width="11" style="656" customWidth="1"/>
    <col min="6676" max="6676" width="10.85546875" style="656" customWidth="1"/>
    <col min="6677" max="6677" width="14.28515625" style="656" customWidth="1"/>
    <col min="6678" max="6678" width="10.5703125" style="656" bestFit="1" customWidth="1"/>
    <col min="6679" max="6679" width="23" style="656" customWidth="1"/>
    <col min="6680" max="6912" width="9.140625" style="656"/>
    <col min="6913" max="6913" width="3" style="656" customWidth="1"/>
    <col min="6914" max="6914" width="79.28515625" style="656" customWidth="1"/>
    <col min="6915" max="6915" width="12.7109375" style="656" customWidth="1"/>
    <col min="6916" max="6916" width="12.85546875" style="656" customWidth="1"/>
    <col min="6917" max="6917" width="12.28515625" style="656" customWidth="1"/>
    <col min="6918" max="6918" width="10.28515625" style="656" customWidth="1"/>
    <col min="6919" max="6919" width="8.7109375" style="656" customWidth="1"/>
    <col min="6920" max="6920" width="11" style="656" customWidth="1"/>
    <col min="6921" max="6921" width="9.42578125" style="656" customWidth="1"/>
    <col min="6922" max="6922" width="10.42578125" style="656" customWidth="1"/>
    <col min="6923" max="6923" width="14.28515625" style="656" customWidth="1"/>
    <col min="6924" max="6925" width="9.5703125" style="656" customWidth="1"/>
    <col min="6926" max="6929" width="12" style="656" customWidth="1"/>
    <col min="6930" max="6930" width="12.5703125" style="656" customWidth="1"/>
    <col min="6931" max="6931" width="11" style="656" customWidth="1"/>
    <col min="6932" max="6932" width="10.85546875" style="656" customWidth="1"/>
    <col min="6933" max="6933" width="14.28515625" style="656" customWidth="1"/>
    <col min="6934" max="6934" width="10.5703125" style="656" bestFit="1" customWidth="1"/>
    <col min="6935" max="6935" width="23" style="656" customWidth="1"/>
    <col min="6936" max="7168" width="9.140625" style="656"/>
    <col min="7169" max="7169" width="3" style="656" customWidth="1"/>
    <col min="7170" max="7170" width="79.28515625" style="656" customWidth="1"/>
    <col min="7171" max="7171" width="12.7109375" style="656" customWidth="1"/>
    <col min="7172" max="7172" width="12.85546875" style="656" customWidth="1"/>
    <col min="7173" max="7173" width="12.28515625" style="656" customWidth="1"/>
    <col min="7174" max="7174" width="10.28515625" style="656" customWidth="1"/>
    <col min="7175" max="7175" width="8.7109375" style="656" customWidth="1"/>
    <col min="7176" max="7176" width="11" style="656" customWidth="1"/>
    <col min="7177" max="7177" width="9.42578125" style="656" customWidth="1"/>
    <col min="7178" max="7178" width="10.42578125" style="656" customWidth="1"/>
    <col min="7179" max="7179" width="14.28515625" style="656" customWidth="1"/>
    <col min="7180" max="7181" width="9.5703125" style="656" customWidth="1"/>
    <col min="7182" max="7185" width="12" style="656" customWidth="1"/>
    <col min="7186" max="7186" width="12.5703125" style="656" customWidth="1"/>
    <col min="7187" max="7187" width="11" style="656" customWidth="1"/>
    <col min="7188" max="7188" width="10.85546875" style="656" customWidth="1"/>
    <col min="7189" max="7189" width="14.28515625" style="656" customWidth="1"/>
    <col min="7190" max="7190" width="10.5703125" style="656" bestFit="1" customWidth="1"/>
    <col min="7191" max="7191" width="23" style="656" customWidth="1"/>
    <col min="7192" max="7424" width="9.140625" style="656"/>
    <col min="7425" max="7425" width="3" style="656" customWidth="1"/>
    <col min="7426" max="7426" width="79.28515625" style="656" customWidth="1"/>
    <col min="7427" max="7427" width="12.7109375" style="656" customWidth="1"/>
    <col min="7428" max="7428" width="12.85546875" style="656" customWidth="1"/>
    <col min="7429" max="7429" width="12.28515625" style="656" customWidth="1"/>
    <col min="7430" max="7430" width="10.28515625" style="656" customWidth="1"/>
    <col min="7431" max="7431" width="8.7109375" style="656" customWidth="1"/>
    <col min="7432" max="7432" width="11" style="656" customWidth="1"/>
    <col min="7433" max="7433" width="9.42578125" style="656" customWidth="1"/>
    <col min="7434" max="7434" width="10.42578125" style="656" customWidth="1"/>
    <col min="7435" max="7435" width="14.28515625" style="656" customWidth="1"/>
    <col min="7436" max="7437" width="9.5703125" style="656" customWidth="1"/>
    <col min="7438" max="7441" width="12" style="656" customWidth="1"/>
    <col min="7442" max="7442" width="12.5703125" style="656" customWidth="1"/>
    <col min="7443" max="7443" width="11" style="656" customWidth="1"/>
    <col min="7444" max="7444" width="10.85546875" style="656" customWidth="1"/>
    <col min="7445" max="7445" width="14.28515625" style="656" customWidth="1"/>
    <col min="7446" max="7446" width="10.5703125" style="656" bestFit="1" customWidth="1"/>
    <col min="7447" max="7447" width="23" style="656" customWidth="1"/>
    <col min="7448" max="7680" width="9.140625" style="656"/>
    <col min="7681" max="7681" width="3" style="656" customWidth="1"/>
    <col min="7682" max="7682" width="79.28515625" style="656" customWidth="1"/>
    <col min="7683" max="7683" width="12.7109375" style="656" customWidth="1"/>
    <col min="7684" max="7684" width="12.85546875" style="656" customWidth="1"/>
    <col min="7685" max="7685" width="12.28515625" style="656" customWidth="1"/>
    <col min="7686" max="7686" width="10.28515625" style="656" customWidth="1"/>
    <col min="7687" max="7687" width="8.7109375" style="656" customWidth="1"/>
    <col min="7688" max="7688" width="11" style="656" customWidth="1"/>
    <col min="7689" max="7689" width="9.42578125" style="656" customWidth="1"/>
    <col min="7690" max="7690" width="10.42578125" style="656" customWidth="1"/>
    <col min="7691" max="7691" width="14.28515625" style="656" customWidth="1"/>
    <col min="7692" max="7693" width="9.5703125" style="656" customWidth="1"/>
    <col min="7694" max="7697" width="12" style="656" customWidth="1"/>
    <col min="7698" max="7698" width="12.5703125" style="656" customWidth="1"/>
    <col min="7699" max="7699" width="11" style="656" customWidth="1"/>
    <col min="7700" max="7700" width="10.85546875" style="656" customWidth="1"/>
    <col min="7701" max="7701" width="14.28515625" style="656" customWidth="1"/>
    <col min="7702" max="7702" width="10.5703125" style="656" bestFit="1" customWidth="1"/>
    <col min="7703" max="7703" width="23" style="656" customWidth="1"/>
    <col min="7704" max="7936" width="9.140625" style="656"/>
    <col min="7937" max="7937" width="3" style="656" customWidth="1"/>
    <col min="7938" max="7938" width="79.28515625" style="656" customWidth="1"/>
    <col min="7939" max="7939" width="12.7109375" style="656" customWidth="1"/>
    <col min="7940" max="7940" width="12.85546875" style="656" customWidth="1"/>
    <col min="7941" max="7941" width="12.28515625" style="656" customWidth="1"/>
    <col min="7942" max="7942" width="10.28515625" style="656" customWidth="1"/>
    <col min="7943" max="7943" width="8.7109375" style="656" customWidth="1"/>
    <col min="7944" max="7944" width="11" style="656" customWidth="1"/>
    <col min="7945" max="7945" width="9.42578125" style="656" customWidth="1"/>
    <col min="7946" max="7946" width="10.42578125" style="656" customWidth="1"/>
    <col min="7947" max="7947" width="14.28515625" style="656" customWidth="1"/>
    <col min="7948" max="7949" width="9.5703125" style="656" customWidth="1"/>
    <col min="7950" max="7953" width="12" style="656" customWidth="1"/>
    <col min="7954" max="7954" width="12.5703125" style="656" customWidth="1"/>
    <col min="7955" max="7955" width="11" style="656" customWidth="1"/>
    <col min="7956" max="7956" width="10.85546875" style="656" customWidth="1"/>
    <col min="7957" max="7957" width="14.28515625" style="656" customWidth="1"/>
    <col min="7958" max="7958" width="10.5703125" style="656" bestFit="1" customWidth="1"/>
    <col min="7959" max="7959" width="23" style="656" customWidth="1"/>
    <col min="7960" max="8192" width="9.140625" style="656"/>
    <col min="8193" max="8193" width="3" style="656" customWidth="1"/>
    <col min="8194" max="8194" width="79.28515625" style="656" customWidth="1"/>
    <col min="8195" max="8195" width="12.7109375" style="656" customWidth="1"/>
    <col min="8196" max="8196" width="12.85546875" style="656" customWidth="1"/>
    <col min="8197" max="8197" width="12.28515625" style="656" customWidth="1"/>
    <col min="8198" max="8198" width="10.28515625" style="656" customWidth="1"/>
    <col min="8199" max="8199" width="8.7109375" style="656" customWidth="1"/>
    <col min="8200" max="8200" width="11" style="656" customWidth="1"/>
    <col min="8201" max="8201" width="9.42578125" style="656" customWidth="1"/>
    <col min="8202" max="8202" width="10.42578125" style="656" customWidth="1"/>
    <col min="8203" max="8203" width="14.28515625" style="656" customWidth="1"/>
    <col min="8204" max="8205" width="9.5703125" style="656" customWidth="1"/>
    <col min="8206" max="8209" width="12" style="656" customWidth="1"/>
    <col min="8210" max="8210" width="12.5703125" style="656" customWidth="1"/>
    <col min="8211" max="8211" width="11" style="656" customWidth="1"/>
    <col min="8212" max="8212" width="10.85546875" style="656" customWidth="1"/>
    <col min="8213" max="8213" width="14.28515625" style="656" customWidth="1"/>
    <col min="8214" max="8214" width="10.5703125" style="656" bestFit="1" customWidth="1"/>
    <col min="8215" max="8215" width="23" style="656" customWidth="1"/>
    <col min="8216" max="8448" width="9.140625" style="656"/>
    <col min="8449" max="8449" width="3" style="656" customWidth="1"/>
    <col min="8450" max="8450" width="79.28515625" style="656" customWidth="1"/>
    <col min="8451" max="8451" width="12.7109375" style="656" customWidth="1"/>
    <col min="8452" max="8452" width="12.85546875" style="656" customWidth="1"/>
    <col min="8453" max="8453" width="12.28515625" style="656" customWidth="1"/>
    <col min="8454" max="8454" width="10.28515625" style="656" customWidth="1"/>
    <col min="8455" max="8455" width="8.7109375" style="656" customWidth="1"/>
    <col min="8456" max="8456" width="11" style="656" customWidth="1"/>
    <col min="8457" max="8457" width="9.42578125" style="656" customWidth="1"/>
    <col min="8458" max="8458" width="10.42578125" style="656" customWidth="1"/>
    <col min="8459" max="8459" width="14.28515625" style="656" customWidth="1"/>
    <col min="8460" max="8461" width="9.5703125" style="656" customWidth="1"/>
    <col min="8462" max="8465" width="12" style="656" customWidth="1"/>
    <col min="8466" max="8466" width="12.5703125" style="656" customWidth="1"/>
    <col min="8467" max="8467" width="11" style="656" customWidth="1"/>
    <col min="8468" max="8468" width="10.85546875" style="656" customWidth="1"/>
    <col min="8469" max="8469" width="14.28515625" style="656" customWidth="1"/>
    <col min="8470" max="8470" width="10.5703125" style="656" bestFit="1" customWidth="1"/>
    <col min="8471" max="8471" width="23" style="656" customWidth="1"/>
    <col min="8472" max="8704" width="9.140625" style="656"/>
    <col min="8705" max="8705" width="3" style="656" customWidth="1"/>
    <col min="8706" max="8706" width="79.28515625" style="656" customWidth="1"/>
    <col min="8707" max="8707" width="12.7109375" style="656" customWidth="1"/>
    <col min="8708" max="8708" width="12.85546875" style="656" customWidth="1"/>
    <col min="8709" max="8709" width="12.28515625" style="656" customWidth="1"/>
    <col min="8710" max="8710" width="10.28515625" style="656" customWidth="1"/>
    <col min="8711" max="8711" width="8.7109375" style="656" customWidth="1"/>
    <col min="8712" max="8712" width="11" style="656" customWidth="1"/>
    <col min="8713" max="8713" width="9.42578125" style="656" customWidth="1"/>
    <col min="8714" max="8714" width="10.42578125" style="656" customWidth="1"/>
    <col min="8715" max="8715" width="14.28515625" style="656" customWidth="1"/>
    <col min="8716" max="8717" width="9.5703125" style="656" customWidth="1"/>
    <col min="8718" max="8721" width="12" style="656" customWidth="1"/>
    <col min="8722" max="8722" width="12.5703125" style="656" customWidth="1"/>
    <col min="8723" max="8723" width="11" style="656" customWidth="1"/>
    <col min="8724" max="8724" width="10.85546875" style="656" customWidth="1"/>
    <col min="8725" max="8725" width="14.28515625" style="656" customWidth="1"/>
    <col min="8726" max="8726" width="10.5703125" style="656" bestFit="1" customWidth="1"/>
    <col min="8727" max="8727" width="23" style="656" customWidth="1"/>
    <col min="8728" max="8960" width="9.140625" style="656"/>
    <col min="8961" max="8961" width="3" style="656" customWidth="1"/>
    <col min="8962" max="8962" width="79.28515625" style="656" customWidth="1"/>
    <col min="8963" max="8963" width="12.7109375" style="656" customWidth="1"/>
    <col min="8964" max="8964" width="12.85546875" style="656" customWidth="1"/>
    <col min="8965" max="8965" width="12.28515625" style="656" customWidth="1"/>
    <col min="8966" max="8966" width="10.28515625" style="656" customWidth="1"/>
    <col min="8967" max="8967" width="8.7109375" style="656" customWidth="1"/>
    <col min="8968" max="8968" width="11" style="656" customWidth="1"/>
    <col min="8969" max="8969" width="9.42578125" style="656" customWidth="1"/>
    <col min="8970" max="8970" width="10.42578125" style="656" customWidth="1"/>
    <col min="8971" max="8971" width="14.28515625" style="656" customWidth="1"/>
    <col min="8972" max="8973" width="9.5703125" style="656" customWidth="1"/>
    <col min="8974" max="8977" width="12" style="656" customWidth="1"/>
    <col min="8978" max="8978" width="12.5703125" style="656" customWidth="1"/>
    <col min="8979" max="8979" width="11" style="656" customWidth="1"/>
    <col min="8980" max="8980" width="10.85546875" style="656" customWidth="1"/>
    <col min="8981" max="8981" width="14.28515625" style="656" customWidth="1"/>
    <col min="8982" max="8982" width="10.5703125" style="656" bestFit="1" customWidth="1"/>
    <col min="8983" max="8983" width="23" style="656" customWidth="1"/>
    <col min="8984" max="9216" width="9.140625" style="656"/>
    <col min="9217" max="9217" width="3" style="656" customWidth="1"/>
    <col min="9218" max="9218" width="79.28515625" style="656" customWidth="1"/>
    <col min="9219" max="9219" width="12.7109375" style="656" customWidth="1"/>
    <col min="9220" max="9220" width="12.85546875" style="656" customWidth="1"/>
    <col min="9221" max="9221" width="12.28515625" style="656" customWidth="1"/>
    <col min="9222" max="9222" width="10.28515625" style="656" customWidth="1"/>
    <col min="9223" max="9223" width="8.7109375" style="656" customWidth="1"/>
    <col min="9224" max="9224" width="11" style="656" customWidth="1"/>
    <col min="9225" max="9225" width="9.42578125" style="656" customWidth="1"/>
    <col min="9226" max="9226" width="10.42578125" style="656" customWidth="1"/>
    <col min="9227" max="9227" width="14.28515625" style="656" customWidth="1"/>
    <col min="9228" max="9229" width="9.5703125" style="656" customWidth="1"/>
    <col min="9230" max="9233" width="12" style="656" customWidth="1"/>
    <col min="9234" max="9234" width="12.5703125" style="656" customWidth="1"/>
    <col min="9235" max="9235" width="11" style="656" customWidth="1"/>
    <col min="9236" max="9236" width="10.85546875" style="656" customWidth="1"/>
    <col min="9237" max="9237" width="14.28515625" style="656" customWidth="1"/>
    <col min="9238" max="9238" width="10.5703125" style="656" bestFit="1" customWidth="1"/>
    <col min="9239" max="9239" width="23" style="656" customWidth="1"/>
    <col min="9240" max="9472" width="9.140625" style="656"/>
    <col min="9473" max="9473" width="3" style="656" customWidth="1"/>
    <col min="9474" max="9474" width="79.28515625" style="656" customWidth="1"/>
    <col min="9475" max="9475" width="12.7109375" style="656" customWidth="1"/>
    <col min="9476" max="9476" width="12.85546875" style="656" customWidth="1"/>
    <col min="9477" max="9477" width="12.28515625" style="656" customWidth="1"/>
    <col min="9478" max="9478" width="10.28515625" style="656" customWidth="1"/>
    <col min="9479" max="9479" width="8.7109375" style="656" customWidth="1"/>
    <col min="9480" max="9480" width="11" style="656" customWidth="1"/>
    <col min="9481" max="9481" width="9.42578125" style="656" customWidth="1"/>
    <col min="9482" max="9482" width="10.42578125" style="656" customWidth="1"/>
    <col min="9483" max="9483" width="14.28515625" style="656" customWidth="1"/>
    <col min="9484" max="9485" width="9.5703125" style="656" customWidth="1"/>
    <col min="9486" max="9489" width="12" style="656" customWidth="1"/>
    <col min="9490" max="9490" width="12.5703125" style="656" customWidth="1"/>
    <col min="9491" max="9491" width="11" style="656" customWidth="1"/>
    <col min="9492" max="9492" width="10.85546875" style="656" customWidth="1"/>
    <col min="9493" max="9493" width="14.28515625" style="656" customWidth="1"/>
    <col min="9494" max="9494" width="10.5703125" style="656" bestFit="1" customWidth="1"/>
    <col min="9495" max="9495" width="23" style="656" customWidth="1"/>
    <col min="9496" max="9728" width="9.140625" style="656"/>
    <col min="9729" max="9729" width="3" style="656" customWidth="1"/>
    <col min="9730" max="9730" width="79.28515625" style="656" customWidth="1"/>
    <col min="9731" max="9731" width="12.7109375" style="656" customWidth="1"/>
    <col min="9732" max="9732" width="12.85546875" style="656" customWidth="1"/>
    <col min="9733" max="9733" width="12.28515625" style="656" customWidth="1"/>
    <col min="9734" max="9734" width="10.28515625" style="656" customWidth="1"/>
    <col min="9735" max="9735" width="8.7109375" style="656" customWidth="1"/>
    <col min="9736" max="9736" width="11" style="656" customWidth="1"/>
    <col min="9737" max="9737" width="9.42578125" style="656" customWidth="1"/>
    <col min="9738" max="9738" width="10.42578125" style="656" customWidth="1"/>
    <col min="9739" max="9739" width="14.28515625" style="656" customWidth="1"/>
    <col min="9740" max="9741" width="9.5703125" style="656" customWidth="1"/>
    <col min="9742" max="9745" width="12" style="656" customWidth="1"/>
    <col min="9746" max="9746" width="12.5703125" style="656" customWidth="1"/>
    <col min="9747" max="9747" width="11" style="656" customWidth="1"/>
    <col min="9748" max="9748" width="10.85546875" style="656" customWidth="1"/>
    <col min="9749" max="9749" width="14.28515625" style="656" customWidth="1"/>
    <col min="9750" max="9750" width="10.5703125" style="656" bestFit="1" customWidth="1"/>
    <col min="9751" max="9751" width="23" style="656" customWidth="1"/>
    <col min="9752" max="9984" width="9.140625" style="656"/>
    <col min="9985" max="9985" width="3" style="656" customWidth="1"/>
    <col min="9986" max="9986" width="79.28515625" style="656" customWidth="1"/>
    <col min="9987" max="9987" width="12.7109375" style="656" customWidth="1"/>
    <col min="9988" max="9988" width="12.85546875" style="656" customWidth="1"/>
    <col min="9989" max="9989" width="12.28515625" style="656" customWidth="1"/>
    <col min="9990" max="9990" width="10.28515625" style="656" customWidth="1"/>
    <col min="9991" max="9991" width="8.7109375" style="656" customWidth="1"/>
    <col min="9992" max="9992" width="11" style="656" customWidth="1"/>
    <col min="9993" max="9993" width="9.42578125" style="656" customWidth="1"/>
    <col min="9994" max="9994" width="10.42578125" style="656" customWidth="1"/>
    <col min="9995" max="9995" width="14.28515625" style="656" customWidth="1"/>
    <col min="9996" max="9997" width="9.5703125" style="656" customWidth="1"/>
    <col min="9998" max="10001" width="12" style="656" customWidth="1"/>
    <col min="10002" max="10002" width="12.5703125" style="656" customWidth="1"/>
    <col min="10003" max="10003" width="11" style="656" customWidth="1"/>
    <col min="10004" max="10004" width="10.85546875" style="656" customWidth="1"/>
    <col min="10005" max="10005" width="14.28515625" style="656" customWidth="1"/>
    <col min="10006" max="10006" width="10.5703125" style="656" bestFit="1" customWidth="1"/>
    <col min="10007" max="10007" width="23" style="656" customWidth="1"/>
    <col min="10008" max="10240" width="9.140625" style="656"/>
    <col min="10241" max="10241" width="3" style="656" customWidth="1"/>
    <col min="10242" max="10242" width="79.28515625" style="656" customWidth="1"/>
    <col min="10243" max="10243" width="12.7109375" style="656" customWidth="1"/>
    <col min="10244" max="10244" width="12.85546875" style="656" customWidth="1"/>
    <col min="10245" max="10245" width="12.28515625" style="656" customWidth="1"/>
    <col min="10246" max="10246" width="10.28515625" style="656" customWidth="1"/>
    <col min="10247" max="10247" width="8.7109375" style="656" customWidth="1"/>
    <col min="10248" max="10248" width="11" style="656" customWidth="1"/>
    <col min="10249" max="10249" width="9.42578125" style="656" customWidth="1"/>
    <col min="10250" max="10250" width="10.42578125" style="656" customWidth="1"/>
    <col min="10251" max="10251" width="14.28515625" style="656" customWidth="1"/>
    <col min="10252" max="10253" width="9.5703125" style="656" customWidth="1"/>
    <col min="10254" max="10257" width="12" style="656" customWidth="1"/>
    <col min="10258" max="10258" width="12.5703125" style="656" customWidth="1"/>
    <col min="10259" max="10259" width="11" style="656" customWidth="1"/>
    <col min="10260" max="10260" width="10.85546875" style="656" customWidth="1"/>
    <col min="10261" max="10261" width="14.28515625" style="656" customWidth="1"/>
    <col min="10262" max="10262" width="10.5703125" style="656" bestFit="1" customWidth="1"/>
    <col min="10263" max="10263" width="23" style="656" customWidth="1"/>
    <col min="10264" max="10496" width="9.140625" style="656"/>
    <col min="10497" max="10497" width="3" style="656" customWidth="1"/>
    <col min="10498" max="10498" width="79.28515625" style="656" customWidth="1"/>
    <col min="10499" max="10499" width="12.7109375" style="656" customWidth="1"/>
    <col min="10500" max="10500" width="12.85546875" style="656" customWidth="1"/>
    <col min="10501" max="10501" width="12.28515625" style="656" customWidth="1"/>
    <col min="10502" max="10502" width="10.28515625" style="656" customWidth="1"/>
    <col min="10503" max="10503" width="8.7109375" style="656" customWidth="1"/>
    <col min="10504" max="10504" width="11" style="656" customWidth="1"/>
    <col min="10505" max="10505" width="9.42578125" style="656" customWidth="1"/>
    <col min="10506" max="10506" width="10.42578125" style="656" customWidth="1"/>
    <col min="10507" max="10507" width="14.28515625" style="656" customWidth="1"/>
    <col min="10508" max="10509" width="9.5703125" style="656" customWidth="1"/>
    <col min="10510" max="10513" width="12" style="656" customWidth="1"/>
    <col min="10514" max="10514" width="12.5703125" style="656" customWidth="1"/>
    <col min="10515" max="10515" width="11" style="656" customWidth="1"/>
    <col min="10516" max="10516" width="10.85546875" style="656" customWidth="1"/>
    <col min="10517" max="10517" width="14.28515625" style="656" customWidth="1"/>
    <col min="10518" max="10518" width="10.5703125" style="656" bestFit="1" customWidth="1"/>
    <col min="10519" max="10519" width="23" style="656" customWidth="1"/>
    <col min="10520" max="10752" width="9.140625" style="656"/>
    <col min="10753" max="10753" width="3" style="656" customWidth="1"/>
    <col min="10754" max="10754" width="79.28515625" style="656" customWidth="1"/>
    <col min="10755" max="10755" width="12.7109375" style="656" customWidth="1"/>
    <col min="10756" max="10756" width="12.85546875" style="656" customWidth="1"/>
    <col min="10757" max="10757" width="12.28515625" style="656" customWidth="1"/>
    <col min="10758" max="10758" width="10.28515625" style="656" customWidth="1"/>
    <col min="10759" max="10759" width="8.7109375" style="656" customWidth="1"/>
    <col min="10760" max="10760" width="11" style="656" customWidth="1"/>
    <col min="10761" max="10761" width="9.42578125" style="656" customWidth="1"/>
    <col min="10762" max="10762" width="10.42578125" style="656" customWidth="1"/>
    <col min="10763" max="10763" width="14.28515625" style="656" customWidth="1"/>
    <col min="10764" max="10765" width="9.5703125" style="656" customWidth="1"/>
    <col min="10766" max="10769" width="12" style="656" customWidth="1"/>
    <col min="10770" max="10770" width="12.5703125" style="656" customWidth="1"/>
    <col min="10771" max="10771" width="11" style="656" customWidth="1"/>
    <col min="10772" max="10772" width="10.85546875" style="656" customWidth="1"/>
    <col min="10773" max="10773" width="14.28515625" style="656" customWidth="1"/>
    <col min="10774" max="10774" width="10.5703125" style="656" bestFit="1" customWidth="1"/>
    <col min="10775" max="10775" width="23" style="656" customWidth="1"/>
    <col min="10776" max="11008" width="9.140625" style="656"/>
    <col min="11009" max="11009" width="3" style="656" customWidth="1"/>
    <col min="11010" max="11010" width="79.28515625" style="656" customWidth="1"/>
    <col min="11011" max="11011" width="12.7109375" style="656" customWidth="1"/>
    <col min="11012" max="11012" width="12.85546875" style="656" customWidth="1"/>
    <col min="11013" max="11013" width="12.28515625" style="656" customWidth="1"/>
    <col min="11014" max="11014" width="10.28515625" style="656" customWidth="1"/>
    <col min="11015" max="11015" width="8.7109375" style="656" customWidth="1"/>
    <col min="11016" max="11016" width="11" style="656" customWidth="1"/>
    <col min="11017" max="11017" width="9.42578125" style="656" customWidth="1"/>
    <col min="11018" max="11018" width="10.42578125" style="656" customWidth="1"/>
    <col min="11019" max="11019" width="14.28515625" style="656" customWidth="1"/>
    <col min="11020" max="11021" width="9.5703125" style="656" customWidth="1"/>
    <col min="11022" max="11025" width="12" style="656" customWidth="1"/>
    <col min="11026" max="11026" width="12.5703125" style="656" customWidth="1"/>
    <col min="11027" max="11027" width="11" style="656" customWidth="1"/>
    <col min="11028" max="11028" width="10.85546875" style="656" customWidth="1"/>
    <col min="11029" max="11029" width="14.28515625" style="656" customWidth="1"/>
    <col min="11030" max="11030" width="10.5703125" style="656" bestFit="1" customWidth="1"/>
    <col min="11031" max="11031" width="23" style="656" customWidth="1"/>
    <col min="11032" max="11264" width="9.140625" style="656"/>
    <col min="11265" max="11265" width="3" style="656" customWidth="1"/>
    <col min="11266" max="11266" width="79.28515625" style="656" customWidth="1"/>
    <col min="11267" max="11267" width="12.7109375" style="656" customWidth="1"/>
    <col min="11268" max="11268" width="12.85546875" style="656" customWidth="1"/>
    <col min="11269" max="11269" width="12.28515625" style="656" customWidth="1"/>
    <col min="11270" max="11270" width="10.28515625" style="656" customWidth="1"/>
    <col min="11271" max="11271" width="8.7109375" style="656" customWidth="1"/>
    <col min="11272" max="11272" width="11" style="656" customWidth="1"/>
    <col min="11273" max="11273" width="9.42578125" style="656" customWidth="1"/>
    <col min="11274" max="11274" width="10.42578125" style="656" customWidth="1"/>
    <col min="11275" max="11275" width="14.28515625" style="656" customWidth="1"/>
    <col min="11276" max="11277" width="9.5703125" style="656" customWidth="1"/>
    <col min="11278" max="11281" width="12" style="656" customWidth="1"/>
    <col min="11282" max="11282" width="12.5703125" style="656" customWidth="1"/>
    <col min="11283" max="11283" width="11" style="656" customWidth="1"/>
    <col min="11284" max="11284" width="10.85546875" style="656" customWidth="1"/>
    <col min="11285" max="11285" width="14.28515625" style="656" customWidth="1"/>
    <col min="11286" max="11286" width="10.5703125" style="656" bestFit="1" customWidth="1"/>
    <col min="11287" max="11287" width="23" style="656" customWidth="1"/>
    <col min="11288" max="11520" width="9.140625" style="656"/>
    <col min="11521" max="11521" width="3" style="656" customWidth="1"/>
    <col min="11522" max="11522" width="79.28515625" style="656" customWidth="1"/>
    <col min="11523" max="11523" width="12.7109375" style="656" customWidth="1"/>
    <col min="11524" max="11524" width="12.85546875" style="656" customWidth="1"/>
    <col min="11525" max="11525" width="12.28515625" style="656" customWidth="1"/>
    <col min="11526" max="11526" width="10.28515625" style="656" customWidth="1"/>
    <col min="11527" max="11527" width="8.7109375" style="656" customWidth="1"/>
    <col min="11528" max="11528" width="11" style="656" customWidth="1"/>
    <col min="11529" max="11529" width="9.42578125" style="656" customWidth="1"/>
    <col min="11530" max="11530" width="10.42578125" style="656" customWidth="1"/>
    <col min="11531" max="11531" width="14.28515625" style="656" customWidth="1"/>
    <col min="11532" max="11533" width="9.5703125" style="656" customWidth="1"/>
    <col min="11534" max="11537" width="12" style="656" customWidth="1"/>
    <col min="11538" max="11538" width="12.5703125" style="656" customWidth="1"/>
    <col min="11539" max="11539" width="11" style="656" customWidth="1"/>
    <col min="11540" max="11540" width="10.85546875" style="656" customWidth="1"/>
    <col min="11541" max="11541" width="14.28515625" style="656" customWidth="1"/>
    <col min="11542" max="11542" width="10.5703125" style="656" bestFit="1" customWidth="1"/>
    <col min="11543" max="11543" width="23" style="656" customWidth="1"/>
    <col min="11544" max="11776" width="9.140625" style="656"/>
    <col min="11777" max="11777" width="3" style="656" customWidth="1"/>
    <col min="11778" max="11778" width="79.28515625" style="656" customWidth="1"/>
    <col min="11779" max="11779" width="12.7109375" style="656" customWidth="1"/>
    <col min="11780" max="11780" width="12.85546875" style="656" customWidth="1"/>
    <col min="11781" max="11781" width="12.28515625" style="656" customWidth="1"/>
    <col min="11782" max="11782" width="10.28515625" style="656" customWidth="1"/>
    <col min="11783" max="11783" width="8.7109375" style="656" customWidth="1"/>
    <col min="11784" max="11784" width="11" style="656" customWidth="1"/>
    <col min="11785" max="11785" width="9.42578125" style="656" customWidth="1"/>
    <col min="11786" max="11786" width="10.42578125" style="656" customWidth="1"/>
    <col min="11787" max="11787" width="14.28515625" style="656" customWidth="1"/>
    <col min="11788" max="11789" width="9.5703125" style="656" customWidth="1"/>
    <col min="11790" max="11793" width="12" style="656" customWidth="1"/>
    <col min="11794" max="11794" width="12.5703125" style="656" customWidth="1"/>
    <col min="11795" max="11795" width="11" style="656" customWidth="1"/>
    <col min="11796" max="11796" width="10.85546875" style="656" customWidth="1"/>
    <col min="11797" max="11797" width="14.28515625" style="656" customWidth="1"/>
    <col min="11798" max="11798" width="10.5703125" style="656" bestFit="1" customWidth="1"/>
    <col min="11799" max="11799" width="23" style="656" customWidth="1"/>
    <col min="11800" max="12032" width="9.140625" style="656"/>
    <col min="12033" max="12033" width="3" style="656" customWidth="1"/>
    <col min="12034" max="12034" width="79.28515625" style="656" customWidth="1"/>
    <col min="12035" max="12035" width="12.7109375" style="656" customWidth="1"/>
    <col min="12036" max="12036" width="12.85546875" style="656" customWidth="1"/>
    <col min="12037" max="12037" width="12.28515625" style="656" customWidth="1"/>
    <col min="12038" max="12038" width="10.28515625" style="656" customWidth="1"/>
    <col min="12039" max="12039" width="8.7109375" style="656" customWidth="1"/>
    <col min="12040" max="12040" width="11" style="656" customWidth="1"/>
    <col min="12041" max="12041" width="9.42578125" style="656" customWidth="1"/>
    <col min="12042" max="12042" width="10.42578125" style="656" customWidth="1"/>
    <col min="12043" max="12043" width="14.28515625" style="656" customWidth="1"/>
    <col min="12044" max="12045" width="9.5703125" style="656" customWidth="1"/>
    <col min="12046" max="12049" width="12" style="656" customWidth="1"/>
    <col min="12050" max="12050" width="12.5703125" style="656" customWidth="1"/>
    <col min="12051" max="12051" width="11" style="656" customWidth="1"/>
    <col min="12052" max="12052" width="10.85546875" style="656" customWidth="1"/>
    <col min="12053" max="12053" width="14.28515625" style="656" customWidth="1"/>
    <col min="12054" max="12054" width="10.5703125" style="656" bestFit="1" customWidth="1"/>
    <col min="12055" max="12055" width="23" style="656" customWidth="1"/>
    <col min="12056" max="12288" width="9.140625" style="656"/>
    <col min="12289" max="12289" width="3" style="656" customWidth="1"/>
    <col min="12290" max="12290" width="79.28515625" style="656" customWidth="1"/>
    <col min="12291" max="12291" width="12.7109375" style="656" customWidth="1"/>
    <col min="12292" max="12292" width="12.85546875" style="656" customWidth="1"/>
    <col min="12293" max="12293" width="12.28515625" style="656" customWidth="1"/>
    <col min="12294" max="12294" width="10.28515625" style="656" customWidth="1"/>
    <col min="12295" max="12295" width="8.7109375" style="656" customWidth="1"/>
    <col min="12296" max="12296" width="11" style="656" customWidth="1"/>
    <col min="12297" max="12297" width="9.42578125" style="656" customWidth="1"/>
    <col min="12298" max="12298" width="10.42578125" style="656" customWidth="1"/>
    <col min="12299" max="12299" width="14.28515625" style="656" customWidth="1"/>
    <col min="12300" max="12301" width="9.5703125" style="656" customWidth="1"/>
    <col min="12302" max="12305" width="12" style="656" customWidth="1"/>
    <col min="12306" max="12306" width="12.5703125" style="656" customWidth="1"/>
    <col min="12307" max="12307" width="11" style="656" customWidth="1"/>
    <col min="12308" max="12308" width="10.85546875" style="656" customWidth="1"/>
    <col min="12309" max="12309" width="14.28515625" style="656" customWidth="1"/>
    <col min="12310" max="12310" width="10.5703125" style="656" bestFit="1" customWidth="1"/>
    <col min="12311" max="12311" width="23" style="656" customWidth="1"/>
    <col min="12312" max="12544" width="9.140625" style="656"/>
    <col min="12545" max="12545" width="3" style="656" customWidth="1"/>
    <col min="12546" max="12546" width="79.28515625" style="656" customWidth="1"/>
    <col min="12547" max="12547" width="12.7109375" style="656" customWidth="1"/>
    <col min="12548" max="12548" width="12.85546875" style="656" customWidth="1"/>
    <col min="12549" max="12549" width="12.28515625" style="656" customWidth="1"/>
    <col min="12550" max="12550" width="10.28515625" style="656" customWidth="1"/>
    <col min="12551" max="12551" width="8.7109375" style="656" customWidth="1"/>
    <col min="12552" max="12552" width="11" style="656" customWidth="1"/>
    <col min="12553" max="12553" width="9.42578125" style="656" customWidth="1"/>
    <col min="12554" max="12554" width="10.42578125" style="656" customWidth="1"/>
    <col min="12555" max="12555" width="14.28515625" style="656" customWidth="1"/>
    <col min="12556" max="12557" width="9.5703125" style="656" customWidth="1"/>
    <col min="12558" max="12561" width="12" style="656" customWidth="1"/>
    <col min="12562" max="12562" width="12.5703125" style="656" customWidth="1"/>
    <col min="12563" max="12563" width="11" style="656" customWidth="1"/>
    <col min="12564" max="12564" width="10.85546875" style="656" customWidth="1"/>
    <col min="12565" max="12565" width="14.28515625" style="656" customWidth="1"/>
    <col min="12566" max="12566" width="10.5703125" style="656" bestFit="1" customWidth="1"/>
    <col min="12567" max="12567" width="23" style="656" customWidth="1"/>
    <col min="12568" max="12800" width="9.140625" style="656"/>
    <col min="12801" max="12801" width="3" style="656" customWidth="1"/>
    <col min="12802" max="12802" width="79.28515625" style="656" customWidth="1"/>
    <col min="12803" max="12803" width="12.7109375" style="656" customWidth="1"/>
    <col min="12804" max="12804" width="12.85546875" style="656" customWidth="1"/>
    <col min="12805" max="12805" width="12.28515625" style="656" customWidth="1"/>
    <col min="12806" max="12806" width="10.28515625" style="656" customWidth="1"/>
    <col min="12807" max="12807" width="8.7109375" style="656" customWidth="1"/>
    <col min="12808" max="12808" width="11" style="656" customWidth="1"/>
    <col min="12809" max="12809" width="9.42578125" style="656" customWidth="1"/>
    <col min="12810" max="12810" width="10.42578125" style="656" customWidth="1"/>
    <col min="12811" max="12811" width="14.28515625" style="656" customWidth="1"/>
    <col min="12812" max="12813" width="9.5703125" style="656" customWidth="1"/>
    <col min="12814" max="12817" width="12" style="656" customWidth="1"/>
    <col min="12818" max="12818" width="12.5703125" style="656" customWidth="1"/>
    <col min="12819" max="12819" width="11" style="656" customWidth="1"/>
    <col min="12820" max="12820" width="10.85546875" style="656" customWidth="1"/>
    <col min="12821" max="12821" width="14.28515625" style="656" customWidth="1"/>
    <col min="12822" max="12822" width="10.5703125" style="656" bestFit="1" customWidth="1"/>
    <col min="12823" max="12823" width="23" style="656" customWidth="1"/>
    <col min="12824" max="13056" width="9.140625" style="656"/>
    <col min="13057" max="13057" width="3" style="656" customWidth="1"/>
    <col min="13058" max="13058" width="79.28515625" style="656" customWidth="1"/>
    <col min="13059" max="13059" width="12.7109375" style="656" customWidth="1"/>
    <col min="13060" max="13060" width="12.85546875" style="656" customWidth="1"/>
    <col min="13061" max="13061" width="12.28515625" style="656" customWidth="1"/>
    <col min="13062" max="13062" width="10.28515625" style="656" customWidth="1"/>
    <col min="13063" max="13063" width="8.7109375" style="656" customWidth="1"/>
    <col min="13064" max="13064" width="11" style="656" customWidth="1"/>
    <col min="13065" max="13065" width="9.42578125" style="656" customWidth="1"/>
    <col min="13066" max="13066" width="10.42578125" style="656" customWidth="1"/>
    <col min="13067" max="13067" width="14.28515625" style="656" customWidth="1"/>
    <col min="13068" max="13069" width="9.5703125" style="656" customWidth="1"/>
    <col min="13070" max="13073" width="12" style="656" customWidth="1"/>
    <col min="13074" max="13074" width="12.5703125" style="656" customWidth="1"/>
    <col min="13075" max="13075" width="11" style="656" customWidth="1"/>
    <col min="13076" max="13076" width="10.85546875" style="656" customWidth="1"/>
    <col min="13077" max="13077" width="14.28515625" style="656" customWidth="1"/>
    <col min="13078" max="13078" width="10.5703125" style="656" bestFit="1" customWidth="1"/>
    <col min="13079" max="13079" width="23" style="656" customWidth="1"/>
    <col min="13080" max="13312" width="9.140625" style="656"/>
    <col min="13313" max="13313" width="3" style="656" customWidth="1"/>
    <col min="13314" max="13314" width="79.28515625" style="656" customWidth="1"/>
    <col min="13315" max="13315" width="12.7109375" style="656" customWidth="1"/>
    <col min="13316" max="13316" width="12.85546875" style="656" customWidth="1"/>
    <col min="13317" max="13317" width="12.28515625" style="656" customWidth="1"/>
    <col min="13318" max="13318" width="10.28515625" style="656" customWidth="1"/>
    <col min="13319" max="13319" width="8.7109375" style="656" customWidth="1"/>
    <col min="13320" max="13320" width="11" style="656" customWidth="1"/>
    <col min="13321" max="13321" width="9.42578125" style="656" customWidth="1"/>
    <col min="13322" max="13322" width="10.42578125" style="656" customWidth="1"/>
    <col min="13323" max="13323" width="14.28515625" style="656" customWidth="1"/>
    <col min="13324" max="13325" width="9.5703125" style="656" customWidth="1"/>
    <col min="13326" max="13329" width="12" style="656" customWidth="1"/>
    <col min="13330" max="13330" width="12.5703125" style="656" customWidth="1"/>
    <col min="13331" max="13331" width="11" style="656" customWidth="1"/>
    <col min="13332" max="13332" width="10.85546875" style="656" customWidth="1"/>
    <col min="13333" max="13333" width="14.28515625" style="656" customWidth="1"/>
    <col min="13334" max="13334" width="10.5703125" style="656" bestFit="1" customWidth="1"/>
    <col min="13335" max="13335" width="23" style="656" customWidth="1"/>
    <col min="13336" max="13568" width="9.140625" style="656"/>
    <col min="13569" max="13569" width="3" style="656" customWidth="1"/>
    <col min="13570" max="13570" width="79.28515625" style="656" customWidth="1"/>
    <col min="13571" max="13571" width="12.7109375" style="656" customWidth="1"/>
    <col min="13572" max="13572" width="12.85546875" style="656" customWidth="1"/>
    <col min="13573" max="13573" width="12.28515625" style="656" customWidth="1"/>
    <col min="13574" max="13574" width="10.28515625" style="656" customWidth="1"/>
    <col min="13575" max="13575" width="8.7109375" style="656" customWidth="1"/>
    <col min="13576" max="13576" width="11" style="656" customWidth="1"/>
    <col min="13577" max="13577" width="9.42578125" style="656" customWidth="1"/>
    <col min="13578" max="13578" width="10.42578125" style="656" customWidth="1"/>
    <col min="13579" max="13579" width="14.28515625" style="656" customWidth="1"/>
    <col min="13580" max="13581" width="9.5703125" style="656" customWidth="1"/>
    <col min="13582" max="13585" width="12" style="656" customWidth="1"/>
    <col min="13586" max="13586" width="12.5703125" style="656" customWidth="1"/>
    <col min="13587" max="13587" width="11" style="656" customWidth="1"/>
    <col min="13588" max="13588" width="10.85546875" style="656" customWidth="1"/>
    <col min="13589" max="13589" width="14.28515625" style="656" customWidth="1"/>
    <col min="13590" max="13590" width="10.5703125" style="656" bestFit="1" customWidth="1"/>
    <col min="13591" max="13591" width="23" style="656" customWidth="1"/>
    <col min="13592" max="13824" width="9.140625" style="656"/>
    <col min="13825" max="13825" width="3" style="656" customWidth="1"/>
    <col min="13826" max="13826" width="79.28515625" style="656" customWidth="1"/>
    <col min="13827" max="13827" width="12.7109375" style="656" customWidth="1"/>
    <col min="13828" max="13828" width="12.85546875" style="656" customWidth="1"/>
    <col min="13829" max="13829" width="12.28515625" style="656" customWidth="1"/>
    <col min="13830" max="13830" width="10.28515625" style="656" customWidth="1"/>
    <col min="13831" max="13831" width="8.7109375" style="656" customWidth="1"/>
    <col min="13832" max="13832" width="11" style="656" customWidth="1"/>
    <col min="13833" max="13833" width="9.42578125" style="656" customWidth="1"/>
    <col min="13834" max="13834" width="10.42578125" style="656" customWidth="1"/>
    <col min="13835" max="13835" width="14.28515625" style="656" customWidth="1"/>
    <col min="13836" max="13837" width="9.5703125" style="656" customWidth="1"/>
    <col min="13838" max="13841" width="12" style="656" customWidth="1"/>
    <col min="13842" max="13842" width="12.5703125" style="656" customWidth="1"/>
    <col min="13843" max="13843" width="11" style="656" customWidth="1"/>
    <col min="13844" max="13844" width="10.85546875" style="656" customWidth="1"/>
    <col min="13845" max="13845" width="14.28515625" style="656" customWidth="1"/>
    <col min="13846" max="13846" width="10.5703125" style="656" bestFit="1" customWidth="1"/>
    <col min="13847" max="13847" width="23" style="656" customWidth="1"/>
    <col min="13848" max="14080" width="9.140625" style="656"/>
    <col min="14081" max="14081" width="3" style="656" customWidth="1"/>
    <col min="14082" max="14082" width="79.28515625" style="656" customWidth="1"/>
    <col min="14083" max="14083" width="12.7109375" style="656" customWidth="1"/>
    <col min="14084" max="14084" width="12.85546875" style="656" customWidth="1"/>
    <col min="14085" max="14085" width="12.28515625" style="656" customWidth="1"/>
    <col min="14086" max="14086" width="10.28515625" style="656" customWidth="1"/>
    <col min="14087" max="14087" width="8.7109375" style="656" customWidth="1"/>
    <col min="14088" max="14088" width="11" style="656" customWidth="1"/>
    <col min="14089" max="14089" width="9.42578125" style="656" customWidth="1"/>
    <col min="14090" max="14090" width="10.42578125" style="656" customWidth="1"/>
    <col min="14091" max="14091" width="14.28515625" style="656" customWidth="1"/>
    <col min="14092" max="14093" width="9.5703125" style="656" customWidth="1"/>
    <col min="14094" max="14097" width="12" style="656" customWidth="1"/>
    <col min="14098" max="14098" width="12.5703125" style="656" customWidth="1"/>
    <col min="14099" max="14099" width="11" style="656" customWidth="1"/>
    <col min="14100" max="14100" width="10.85546875" style="656" customWidth="1"/>
    <col min="14101" max="14101" width="14.28515625" style="656" customWidth="1"/>
    <col min="14102" max="14102" width="10.5703125" style="656" bestFit="1" customWidth="1"/>
    <col min="14103" max="14103" width="23" style="656" customWidth="1"/>
    <col min="14104" max="14336" width="9.140625" style="656"/>
    <col min="14337" max="14337" width="3" style="656" customWidth="1"/>
    <col min="14338" max="14338" width="79.28515625" style="656" customWidth="1"/>
    <col min="14339" max="14339" width="12.7109375" style="656" customWidth="1"/>
    <col min="14340" max="14340" width="12.85546875" style="656" customWidth="1"/>
    <col min="14341" max="14341" width="12.28515625" style="656" customWidth="1"/>
    <col min="14342" max="14342" width="10.28515625" style="656" customWidth="1"/>
    <col min="14343" max="14343" width="8.7109375" style="656" customWidth="1"/>
    <col min="14344" max="14344" width="11" style="656" customWidth="1"/>
    <col min="14345" max="14345" width="9.42578125" style="656" customWidth="1"/>
    <col min="14346" max="14346" width="10.42578125" style="656" customWidth="1"/>
    <col min="14347" max="14347" width="14.28515625" style="656" customWidth="1"/>
    <col min="14348" max="14349" width="9.5703125" style="656" customWidth="1"/>
    <col min="14350" max="14353" width="12" style="656" customWidth="1"/>
    <col min="14354" max="14354" width="12.5703125" style="656" customWidth="1"/>
    <col min="14355" max="14355" width="11" style="656" customWidth="1"/>
    <col min="14356" max="14356" width="10.85546875" style="656" customWidth="1"/>
    <col min="14357" max="14357" width="14.28515625" style="656" customWidth="1"/>
    <col min="14358" max="14358" width="10.5703125" style="656" bestFit="1" customWidth="1"/>
    <col min="14359" max="14359" width="23" style="656" customWidth="1"/>
    <col min="14360" max="14592" width="9.140625" style="656"/>
    <col min="14593" max="14593" width="3" style="656" customWidth="1"/>
    <col min="14594" max="14594" width="79.28515625" style="656" customWidth="1"/>
    <col min="14595" max="14595" width="12.7109375" style="656" customWidth="1"/>
    <col min="14596" max="14596" width="12.85546875" style="656" customWidth="1"/>
    <col min="14597" max="14597" width="12.28515625" style="656" customWidth="1"/>
    <col min="14598" max="14598" width="10.28515625" style="656" customWidth="1"/>
    <col min="14599" max="14599" width="8.7109375" style="656" customWidth="1"/>
    <col min="14600" max="14600" width="11" style="656" customWidth="1"/>
    <col min="14601" max="14601" width="9.42578125" style="656" customWidth="1"/>
    <col min="14602" max="14602" width="10.42578125" style="656" customWidth="1"/>
    <col min="14603" max="14603" width="14.28515625" style="656" customWidth="1"/>
    <col min="14604" max="14605" width="9.5703125" style="656" customWidth="1"/>
    <col min="14606" max="14609" width="12" style="656" customWidth="1"/>
    <col min="14610" max="14610" width="12.5703125" style="656" customWidth="1"/>
    <col min="14611" max="14611" width="11" style="656" customWidth="1"/>
    <col min="14612" max="14612" width="10.85546875" style="656" customWidth="1"/>
    <col min="14613" max="14613" width="14.28515625" style="656" customWidth="1"/>
    <col min="14614" max="14614" width="10.5703125" style="656" bestFit="1" customWidth="1"/>
    <col min="14615" max="14615" width="23" style="656" customWidth="1"/>
    <col min="14616" max="14848" width="9.140625" style="656"/>
    <col min="14849" max="14849" width="3" style="656" customWidth="1"/>
    <col min="14850" max="14850" width="79.28515625" style="656" customWidth="1"/>
    <col min="14851" max="14851" width="12.7109375" style="656" customWidth="1"/>
    <col min="14852" max="14852" width="12.85546875" style="656" customWidth="1"/>
    <col min="14853" max="14853" width="12.28515625" style="656" customWidth="1"/>
    <col min="14854" max="14854" width="10.28515625" style="656" customWidth="1"/>
    <col min="14855" max="14855" width="8.7109375" style="656" customWidth="1"/>
    <col min="14856" max="14856" width="11" style="656" customWidth="1"/>
    <col min="14857" max="14857" width="9.42578125" style="656" customWidth="1"/>
    <col min="14858" max="14858" width="10.42578125" style="656" customWidth="1"/>
    <col min="14859" max="14859" width="14.28515625" style="656" customWidth="1"/>
    <col min="14860" max="14861" width="9.5703125" style="656" customWidth="1"/>
    <col min="14862" max="14865" width="12" style="656" customWidth="1"/>
    <col min="14866" max="14866" width="12.5703125" style="656" customWidth="1"/>
    <col min="14867" max="14867" width="11" style="656" customWidth="1"/>
    <col min="14868" max="14868" width="10.85546875" style="656" customWidth="1"/>
    <col min="14869" max="14869" width="14.28515625" style="656" customWidth="1"/>
    <col min="14870" max="14870" width="10.5703125" style="656" bestFit="1" customWidth="1"/>
    <col min="14871" max="14871" width="23" style="656" customWidth="1"/>
    <col min="14872" max="15104" width="9.140625" style="656"/>
    <col min="15105" max="15105" width="3" style="656" customWidth="1"/>
    <col min="15106" max="15106" width="79.28515625" style="656" customWidth="1"/>
    <col min="15107" max="15107" width="12.7109375" style="656" customWidth="1"/>
    <col min="15108" max="15108" width="12.85546875" style="656" customWidth="1"/>
    <col min="15109" max="15109" width="12.28515625" style="656" customWidth="1"/>
    <col min="15110" max="15110" width="10.28515625" style="656" customWidth="1"/>
    <col min="15111" max="15111" width="8.7109375" style="656" customWidth="1"/>
    <col min="15112" max="15112" width="11" style="656" customWidth="1"/>
    <col min="15113" max="15113" width="9.42578125" style="656" customWidth="1"/>
    <col min="15114" max="15114" width="10.42578125" style="656" customWidth="1"/>
    <col min="15115" max="15115" width="14.28515625" style="656" customWidth="1"/>
    <col min="15116" max="15117" width="9.5703125" style="656" customWidth="1"/>
    <col min="15118" max="15121" width="12" style="656" customWidth="1"/>
    <col min="15122" max="15122" width="12.5703125" style="656" customWidth="1"/>
    <col min="15123" max="15123" width="11" style="656" customWidth="1"/>
    <col min="15124" max="15124" width="10.85546875" style="656" customWidth="1"/>
    <col min="15125" max="15125" width="14.28515625" style="656" customWidth="1"/>
    <col min="15126" max="15126" width="10.5703125" style="656" bestFit="1" customWidth="1"/>
    <col min="15127" max="15127" width="23" style="656" customWidth="1"/>
    <col min="15128" max="15360" width="9.140625" style="656"/>
    <col min="15361" max="15361" width="3" style="656" customWidth="1"/>
    <col min="15362" max="15362" width="79.28515625" style="656" customWidth="1"/>
    <col min="15363" max="15363" width="12.7109375" style="656" customWidth="1"/>
    <col min="15364" max="15364" width="12.85546875" style="656" customWidth="1"/>
    <col min="15365" max="15365" width="12.28515625" style="656" customWidth="1"/>
    <col min="15366" max="15366" width="10.28515625" style="656" customWidth="1"/>
    <col min="15367" max="15367" width="8.7109375" style="656" customWidth="1"/>
    <col min="15368" max="15368" width="11" style="656" customWidth="1"/>
    <col min="15369" max="15369" width="9.42578125" style="656" customWidth="1"/>
    <col min="15370" max="15370" width="10.42578125" style="656" customWidth="1"/>
    <col min="15371" max="15371" width="14.28515625" style="656" customWidth="1"/>
    <col min="15372" max="15373" width="9.5703125" style="656" customWidth="1"/>
    <col min="15374" max="15377" width="12" style="656" customWidth="1"/>
    <col min="15378" max="15378" width="12.5703125" style="656" customWidth="1"/>
    <col min="15379" max="15379" width="11" style="656" customWidth="1"/>
    <col min="15380" max="15380" width="10.85546875" style="656" customWidth="1"/>
    <col min="15381" max="15381" width="14.28515625" style="656" customWidth="1"/>
    <col min="15382" max="15382" width="10.5703125" style="656" bestFit="1" customWidth="1"/>
    <col min="15383" max="15383" width="23" style="656" customWidth="1"/>
    <col min="15384" max="15616" width="9.140625" style="656"/>
    <col min="15617" max="15617" width="3" style="656" customWidth="1"/>
    <col min="15618" max="15618" width="79.28515625" style="656" customWidth="1"/>
    <col min="15619" max="15619" width="12.7109375" style="656" customWidth="1"/>
    <col min="15620" max="15620" width="12.85546875" style="656" customWidth="1"/>
    <col min="15621" max="15621" width="12.28515625" style="656" customWidth="1"/>
    <col min="15622" max="15622" width="10.28515625" style="656" customWidth="1"/>
    <col min="15623" max="15623" width="8.7109375" style="656" customWidth="1"/>
    <col min="15624" max="15624" width="11" style="656" customWidth="1"/>
    <col min="15625" max="15625" width="9.42578125" style="656" customWidth="1"/>
    <col min="15626" max="15626" width="10.42578125" style="656" customWidth="1"/>
    <col min="15627" max="15627" width="14.28515625" style="656" customWidth="1"/>
    <col min="15628" max="15629" width="9.5703125" style="656" customWidth="1"/>
    <col min="15630" max="15633" width="12" style="656" customWidth="1"/>
    <col min="15634" max="15634" width="12.5703125" style="656" customWidth="1"/>
    <col min="15635" max="15635" width="11" style="656" customWidth="1"/>
    <col min="15636" max="15636" width="10.85546875" style="656" customWidth="1"/>
    <col min="15637" max="15637" width="14.28515625" style="656" customWidth="1"/>
    <col min="15638" max="15638" width="10.5703125" style="656" bestFit="1" customWidth="1"/>
    <col min="15639" max="15639" width="23" style="656" customWidth="1"/>
    <col min="15640" max="15872" width="9.140625" style="656"/>
    <col min="15873" max="15873" width="3" style="656" customWidth="1"/>
    <col min="15874" max="15874" width="79.28515625" style="656" customWidth="1"/>
    <col min="15875" max="15875" width="12.7109375" style="656" customWidth="1"/>
    <col min="15876" max="15876" width="12.85546875" style="656" customWidth="1"/>
    <col min="15877" max="15877" width="12.28515625" style="656" customWidth="1"/>
    <col min="15878" max="15878" width="10.28515625" style="656" customWidth="1"/>
    <col min="15879" max="15879" width="8.7109375" style="656" customWidth="1"/>
    <col min="15880" max="15880" width="11" style="656" customWidth="1"/>
    <col min="15881" max="15881" width="9.42578125" style="656" customWidth="1"/>
    <col min="15882" max="15882" width="10.42578125" style="656" customWidth="1"/>
    <col min="15883" max="15883" width="14.28515625" style="656" customWidth="1"/>
    <col min="15884" max="15885" width="9.5703125" style="656" customWidth="1"/>
    <col min="15886" max="15889" width="12" style="656" customWidth="1"/>
    <col min="15890" max="15890" width="12.5703125" style="656" customWidth="1"/>
    <col min="15891" max="15891" width="11" style="656" customWidth="1"/>
    <col min="15892" max="15892" width="10.85546875" style="656" customWidth="1"/>
    <col min="15893" max="15893" width="14.28515625" style="656" customWidth="1"/>
    <col min="15894" max="15894" width="10.5703125" style="656" bestFit="1" customWidth="1"/>
    <col min="15895" max="15895" width="23" style="656" customWidth="1"/>
    <col min="15896" max="16128" width="9.140625" style="656"/>
    <col min="16129" max="16129" width="3" style="656" customWidth="1"/>
    <col min="16130" max="16130" width="79.28515625" style="656" customWidth="1"/>
    <col min="16131" max="16131" width="12.7109375" style="656" customWidth="1"/>
    <col min="16132" max="16132" width="12.85546875" style="656" customWidth="1"/>
    <col min="16133" max="16133" width="12.28515625" style="656" customWidth="1"/>
    <col min="16134" max="16134" width="10.28515625" style="656" customWidth="1"/>
    <col min="16135" max="16135" width="8.7109375" style="656" customWidth="1"/>
    <col min="16136" max="16136" width="11" style="656" customWidth="1"/>
    <col min="16137" max="16137" width="9.42578125" style="656" customWidth="1"/>
    <col min="16138" max="16138" width="10.42578125" style="656" customWidth="1"/>
    <col min="16139" max="16139" width="14.28515625" style="656" customWidth="1"/>
    <col min="16140" max="16141" width="9.5703125" style="656" customWidth="1"/>
    <col min="16142" max="16145" width="12" style="656" customWidth="1"/>
    <col min="16146" max="16146" width="12.5703125" style="656" customWidth="1"/>
    <col min="16147" max="16147" width="11" style="656" customWidth="1"/>
    <col min="16148" max="16148" width="10.85546875" style="656" customWidth="1"/>
    <col min="16149" max="16149" width="14.28515625" style="656" customWidth="1"/>
    <col min="16150" max="16150" width="10.5703125" style="656" bestFit="1" customWidth="1"/>
    <col min="16151" max="16151" width="23" style="656" customWidth="1"/>
    <col min="16152" max="16384" width="9.140625" style="656"/>
  </cols>
  <sheetData>
    <row r="1" spans="1:24" ht="25.5" customHeight="1" x14ac:dyDescent="0.35">
      <c r="A1" s="3887" t="s">
        <v>314</v>
      </c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  <c r="R1" s="3887"/>
      <c r="S1" s="3887"/>
      <c r="T1" s="3887"/>
    </row>
    <row r="2" spans="1:24" ht="17.25" customHeight="1" x14ac:dyDescent="0.35">
      <c r="A2" s="3910"/>
      <c r="B2" s="3910"/>
      <c r="C2" s="3910"/>
      <c r="D2" s="3910"/>
      <c r="E2" s="3910"/>
      <c r="F2" s="3910"/>
      <c r="G2" s="3910"/>
      <c r="H2" s="3910"/>
      <c r="I2" s="3910"/>
      <c r="J2" s="3910"/>
      <c r="K2" s="3910"/>
      <c r="L2" s="3910"/>
      <c r="M2" s="3910"/>
      <c r="N2" s="3910"/>
      <c r="O2" s="3910"/>
      <c r="P2" s="3910"/>
      <c r="Q2" s="3910"/>
      <c r="R2" s="3910"/>
      <c r="S2" s="3910"/>
      <c r="T2" s="3910"/>
    </row>
    <row r="3" spans="1:24" ht="24" customHeight="1" x14ac:dyDescent="0.35">
      <c r="A3" s="4415" t="s">
        <v>361</v>
      </c>
      <c r="B3" s="4415"/>
      <c r="C3" s="4415"/>
      <c r="D3" s="4415"/>
      <c r="E3" s="4415"/>
      <c r="F3" s="4415"/>
      <c r="G3" s="4415"/>
      <c r="H3" s="4415"/>
      <c r="I3" s="4415"/>
      <c r="J3" s="4415"/>
      <c r="K3" s="4415"/>
      <c r="L3" s="4415"/>
      <c r="M3" s="4415"/>
      <c r="N3" s="4415"/>
      <c r="O3" s="4415"/>
      <c r="P3" s="4415"/>
      <c r="Q3" s="4415"/>
      <c r="R3" s="4415"/>
      <c r="S3" s="4415"/>
      <c r="T3" s="4415"/>
    </row>
    <row r="4" spans="1:24" ht="27" customHeight="1" thickBot="1" x14ac:dyDescent="0.4">
      <c r="A4" s="655">
        <v>2</v>
      </c>
      <c r="B4" s="289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W4" s="666"/>
      <c r="X4" s="666"/>
    </row>
    <row r="5" spans="1:24" ht="33" customHeight="1" x14ac:dyDescent="0.35">
      <c r="A5" s="655"/>
      <c r="B5" s="4403" t="s">
        <v>9</v>
      </c>
      <c r="C5" s="4406" t="s">
        <v>0</v>
      </c>
      <c r="D5" s="4416"/>
      <c r="E5" s="4416"/>
      <c r="F5" s="4406" t="s">
        <v>1</v>
      </c>
      <c r="G5" s="4416"/>
      <c r="H5" s="4420"/>
      <c r="I5" s="4407" t="s">
        <v>2</v>
      </c>
      <c r="J5" s="4416"/>
      <c r="K5" s="4416"/>
      <c r="L5" s="4406" t="s">
        <v>3</v>
      </c>
      <c r="M5" s="4416"/>
      <c r="N5" s="4420"/>
      <c r="O5" s="4406">
        <v>5</v>
      </c>
      <c r="P5" s="4416"/>
      <c r="Q5" s="4416"/>
      <c r="R5" s="4395" t="s">
        <v>6</v>
      </c>
      <c r="S5" s="4396"/>
      <c r="T5" s="4397"/>
      <c r="W5" s="666"/>
      <c r="X5" s="666"/>
    </row>
    <row r="6" spans="1:24" ht="18" customHeight="1" thickBot="1" x14ac:dyDescent="0.4">
      <c r="A6" s="655"/>
      <c r="B6" s="4404"/>
      <c r="C6" s="4417"/>
      <c r="D6" s="4418"/>
      <c r="E6" s="4418"/>
      <c r="F6" s="4421"/>
      <c r="G6" s="4422"/>
      <c r="H6" s="4423"/>
      <c r="I6" s="4422"/>
      <c r="J6" s="4422"/>
      <c r="K6" s="4422"/>
      <c r="L6" s="4424"/>
      <c r="M6" s="4425"/>
      <c r="N6" s="4426"/>
      <c r="O6" s="4417"/>
      <c r="P6" s="4418"/>
      <c r="Q6" s="4418"/>
      <c r="R6" s="4398"/>
      <c r="S6" s="4399"/>
      <c r="T6" s="4400"/>
      <c r="W6" s="666"/>
      <c r="X6" s="666"/>
    </row>
    <row r="7" spans="1:24" ht="69.75" customHeight="1" thickBot="1" x14ac:dyDescent="0.4">
      <c r="A7" s="655"/>
      <c r="B7" s="4419"/>
      <c r="C7" s="725" t="s">
        <v>26</v>
      </c>
      <c r="D7" s="726" t="s">
        <v>27</v>
      </c>
      <c r="E7" s="727" t="s">
        <v>4</v>
      </c>
      <c r="F7" s="725" t="s">
        <v>26</v>
      </c>
      <c r="G7" s="726" t="s">
        <v>27</v>
      </c>
      <c r="H7" s="727" t="s">
        <v>4</v>
      </c>
      <c r="I7" s="725" t="s">
        <v>26</v>
      </c>
      <c r="J7" s="726" t="s">
        <v>27</v>
      </c>
      <c r="K7" s="727" t="s">
        <v>4</v>
      </c>
      <c r="L7" s="725" t="s">
        <v>26</v>
      </c>
      <c r="M7" s="726" t="s">
        <v>27</v>
      </c>
      <c r="N7" s="727" t="s">
        <v>4</v>
      </c>
      <c r="O7" s="725" t="s">
        <v>26</v>
      </c>
      <c r="P7" s="726" t="s">
        <v>27</v>
      </c>
      <c r="Q7" s="727" t="s">
        <v>4</v>
      </c>
      <c r="R7" s="725" t="s">
        <v>26</v>
      </c>
      <c r="S7" s="726" t="s">
        <v>27</v>
      </c>
      <c r="T7" s="727" t="s">
        <v>4</v>
      </c>
      <c r="W7" s="666"/>
      <c r="X7" s="666"/>
    </row>
    <row r="8" spans="1:24" ht="34.5" customHeight="1" thickBot="1" x14ac:dyDescent="0.4">
      <c r="A8" s="655"/>
      <c r="B8" s="1323" t="s">
        <v>22</v>
      </c>
      <c r="C8" s="1324"/>
      <c r="D8" s="1324"/>
      <c r="E8" s="1319"/>
      <c r="F8" s="1324"/>
      <c r="G8" s="1324"/>
      <c r="H8" s="1319"/>
      <c r="I8" s="1324"/>
      <c r="J8" s="1324"/>
      <c r="K8" s="1319"/>
      <c r="L8" s="1324"/>
      <c r="M8" s="1324"/>
      <c r="N8" s="1319"/>
      <c r="O8" s="1325"/>
      <c r="P8" s="1325"/>
      <c r="Q8" s="1319"/>
      <c r="R8" s="1326"/>
      <c r="S8" s="1326"/>
      <c r="T8" s="1326"/>
      <c r="W8" s="666"/>
      <c r="X8" s="666"/>
    </row>
    <row r="9" spans="1:24" s="655" customFormat="1" ht="34.5" customHeight="1" thickBot="1" x14ac:dyDescent="0.4">
      <c r="B9" s="1320" t="s">
        <v>86</v>
      </c>
      <c r="C9" s="4686">
        <v>10</v>
      </c>
      <c r="D9" s="4686">
        <v>5</v>
      </c>
      <c r="E9" s="4686">
        <f>SUM(C9:D9)</f>
        <v>15</v>
      </c>
      <c r="F9" s="4686">
        <v>6</v>
      </c>
      <c r="G9" s="4686">
        <v>9</v>
      </c>
      <c r="H9" s="4686">
        <f>SUM(F9:G9)</f>
        <v>15</v>
      </c>
      <c r="I9" s="4686">
        <v>0</v>
      </c>
      <c r="J9" s="4686">
        <v>0</v>
      </c>
      <c r="K9" s="4686">
        <f>SUM(I9:J9)</f>
        <v>0</v>
      </c>
      <c r="L9" s="4686">
        <v>9</v>
      </c>
      <c r="M9" s="4686">
        <v>7</v>
      </c>
      <c r="N9" s="4686">
        <f>SUM(L9:M9)</f>
        <v>16</v>
      </c>
      <c r="O9" s="4686">
        <v>1</v>
      </c>
      <c r="P9" s="4686">
        <v>28</v>
      </c>
      <c r="Q9" s="4686">
        <f>SUM(O9:P9)</f>
        <v>29</v>
      </c>
      <c r="R9" s="4687">
        <f t="shared" ref="R9:S11" si="0">C9+F9+I9+L9+O9</f>
        <v>26</v>
      </c>
      <c r="S9" s="4687">
        <f t="shared" si="0"/>
        <v>49</v>
      </c>
      <c r="T9" s="4687">
        <f>SUM(R9:S9)</f>
        <v>75</v>
      </c>
      <c r="W9" s="384"/>
      <c r="X9" s="284"/>
    </row>
    <row r="10" spans="1:24" s="655" customFormat="1" ht="31.5" customHeight="1" thickBot="1" x14ac:dyDescent="0.4">
      <c r="B10" s="1289" t="s">
        <v>90</v>
      </c>
      <c r="C10" s="4686">
        <v>9</v>
      </c>
      <c r="D10" s="4686">
        <v>2</v>
      </c>
      <c r="E10" s="4686">
        <f>SUM(C10:D10)</f>
        <v>11</v>
      </c>
      <c r="F10" s="4686">
        <v>1</v>
      </c>
      <c r="G10" s="4686">
        <v>0</v>
      </c>
      <c r="H10" s="4686">
        <f>SUM(F10:G10)</f>
        <v>1</v>
      </c>
      <c r="I10" s="4686">
        <v>14</v>
      </c>
      <c r="J10" s="4686">
        <v>0</v>
      </c>
      <c r="K10" s="4686">
        <f>SUM(I10:J10)</f>
        <v>14</v>
      </c>
      <c r="L10" s="4686">
        <v>0</v>
      </c>
      <c r="M10" s="4686">
        <v>1</v>
      </c>
      <c r="N10" s="4686">
        <f>SUM(L10:M10)</f>
        <v>1</v>
      </c>
      <c r="O10" s="4686">
        <v>10</v>
      </c>
      <c r="P10" s="4686">
        <v>4</v>
      </c>
      <c r="Q10" s="4686">
        <f>SUM(O10:P10)</f>
        <v>14</v>
      </c>
      <c r="R10" s="4687">
        <f t="shared" si="0"/>
        <v>34</v>
      </c>
      <c r="S10" s="4687">
        <f t="shared" si="0"/>
        <v>7</v>
      </c>
      <c r="T10" s="4687">
        <f>SUM(R10:S10)</f>
        <v>41</v>
      </c>
      <c r="W10" s="586"/>
      <c r="X10" s="284"/>
    </row>
    <row r="11" spans="1:24" s="655" customFormat="1" ht="57" customHeight="1" thickBot="1" x14ac:dyDescent="0.4">
      <c r="A11" s="655">
        <v>0</v>
      </c>
      <c r="B11" s="1289" t="s">
        <v>89</v>
      </c>
      <c r="C11" s="4686">
        <v>10</v>
      </c>
      <c r="D11" s="4686">
        <v>3</v>
      </c>
      <c r="E11" s="4686">
        <f>SUM(C11:D11)</f>
        <v>13</v>
      </c>
      <c r="F11" s="4686">
        <v>10</v>
      </c>
      <c r="G11" s="4686">
        <v>6</v>
      </c>
      <c r="H11" s="4686">
        <f>SUM(F11:G11)</f>
        <v>16</v>
      </c>
      <c r="I11" s="4686">
        <v>10</v>
      </c>
      <c r="J11" s="4686">
        <v>3</v>
      </c>
      <c r="K11" s="4686">
        <f>SUM(I11:J11)</f>
        <v>13</v>
      </c>
      <c r="L11" s="4686">
        <v>3</v>
      </c>
      <c r="M11" s="4686">
        <v>6</v>
      </c>
      <c r="N11" s="4686">
        <f>SUM(L11:M11)</f>
        <v>9</v>
      </c>
      <c r="O11" s="4686">
        <v>0</v>
      </c>
      <c r="P11" s="4686">
        <v>6</v>
      </c>
      <c r="Q11" s="4686">
        <f>SUM(O11:P11)</f>
        <v>6</v>
      </c>
      <c r="R11" s="4687">
        <f t="shared" si="0"/>
        <v>33</v>
      </c>
      <c r="S11" s="4687">
        <f t="shared" si="0"/>
        <v>24</v>
      </c>
      <c r="T11" s="4687">
        <f>SUM(R11:S11)</f>
        <v>57</v>
      </c>
      <c r="W11" s="587"/>
      <c r="X11" s="284"/>
    </row>
    <row r="12" spans="1:24" s="655" customFormat="1" ht="39" customHeight="1" thickBot="1" x14ac:dyDescent="0.4">
      <c r="B12" s="1321" t="s">
        <v>71</v>
      </c>
      <c r="C12" s="4686">
        <v>0</v>
      </c>
      <c r="D12" s="4686">
        <v>8</v>
      </c>
      <c r="E12" s="4686">
        <f>SUM(C12:D12)</f>
        <v>8</v>
      </c>
      <c r="F12" s="4686">
        <v>0</v>
      </c>
      <c r="G12" s="4686">
        <v>7</v>
      </c>
      <c r="H12" s="4686">
        <f>SUM(F12:G12)</f>
        <v>7</v>
      </c>
      <c r="I12" s="4686">
        <v>0</v>
      </c>
      <c r="J12" s="4686">
        <v>5</v>
      </c>
      <c r="K12" s="4686">
        <f>SUM(I12:J12)</f>
        <v>5</v>
      </c>
      <c r="L12" s="4686">
        <v>0</v>
      </c>
      <c r="M12" s="4686">
        <v>9</v>
      </c>
      <c r="N12" s="4686">
        <f>SUM(L12:M12)</f>
        <v>9</v>
      </c>
      <c r="O12" s="4686">
        <v>0</v>
      </c>
      <c r="P12" s="4686">
        <v>18</v>
      </c>
      <c r="Q12" s="4686">
        <f>SUM(O12:P12)</f>
        <v>18</v>
      </c>
      <c r="R12" s="4687">
        <f>C12+F12+I12+L12+O12</f>
        <v>0</v>
      </c>
      <c r="S12" s="4687">
        <f>D12+G12+J12+M12+P12</f>
        <v>47</v>
      </c>
      <c r="T12" s="4687">
        <f>SUM(R12:S12)</f>
        <v>47</v>
      </c>
      <c r="W12" s="587"/>
      <c r="X12" s="284"/>
    </row>
    <row r="13" spans="1:24" ht="34.5" customHeight="1" thickBot="1" x14ac:dyDescent="0.4">
      <c r="A13" s="655"/>
      <c r="B13" s="728" t="s">
        <v>16</v>
      </c>
      <c r="C13" s="4650">
        <f>SUM(C9:C12)</f>
        <v>29</v>
      </c>
      <c r="D13" s="4650">
        <f>SUM(D9:D12)</f>
        <v>18</v>
      </c>
      <c r="E13" s="4650">
        <f>SUM(E9:E12)</f>
        <v>47</v>
      </c>
      <c r="F13" s="4650">
        <f t="shared" ref="F13:S13" si="1">SUM(F9:F12)</f>
        <v>17</v>
      </c>
      <c r="G13" s="4650">
        <f t="shared" si="1"/>
        <v>22</v>
      </c>
      <c r="H13" s="4650">
        <f t="shared" si="1"/>
        <v>39</v>
      </c>
      <c r="I13" s="4633">
        <f t="shared" si="1"/>
        <v>24</v>
      </c>
      <c r="J13" s="4633">
        <f t="shared" si="1"/>
        <v>8</v>
      </c>
      <c r="K13" s="4633">
        <f t="shared" si="1"/>
        <v>32</v>
      </c>
      <c r="L13" s="4633">
        <f t="shared" si="1"/>
        <v>12</v>
      </c>
      <c r="M13" s="4633">
        <f t="shared" si="1"/>
        <v>23</v>
      </c>
      <c r="N13" s="4633">
        <f t="shared" si="1"/>
        <v>35</v>
      </c>
      <c r="O13" s="4633">
        <f t="shared" si="1"/>
        <v>11</v>
      </c>
      <c r="P13" s="4633">
        <f t="shared" si="1"/>
        <v>56</v>
      </c>
      <c r="Q13" s="4633">
        <f t="shared" si="1"/>
        <v>67</v>
      </c>
      <c r="R13" s="4633">
        <f t="shared" si="1"/>
        <v>93</v>
      </c>
      <c r="S13" s="4633">
        <f t="shared" si="1"/>
        <v>127</v>
      </c>
      <c r="T13" s="4633">
        <f>SUM(T9:T12)</f>
        <v>220</v>
      </c>
      <c r="W13" s="666"/>
      <c r="X13" s="666"/>
    </row>
    <row r="14" spans="1:24" ht="30.75" customHeight="1" thickBot="1" x14ac:dyDescent="0.4">
      <c r="A14" s="655"/>
      <c r="B14" s="729" t="s">
        <v>23</v>
      </c>
      <c r="C14" s="4686"/>
      <c r="D14" s="4686"/>
      <c r="E14" s="4686"/>
      <c r="F14" s="4686"/>
      <c r="G14" s="4686"/>
      <c r="H14" s="4686"/>
      <c r="I14" s="4633"/>
      <c r="J14" s="4633"/>
      <c r="K14" s="4633"/>
      <c r="L14" s="4633"/>
      <c r="M14" s="4633"/>
      <c r="N14" s="4633"/>
      <c r="O14" s="4633"/>
      <c r="P14" s="4633"/>
      <c r="Q14" s="4633"/>
      <c r="R14" s="4633"/>
      <c r="S14" s="4633"/>
      <c r="T14" s="4633"/>
      <c r="W14" s="666"/>
      <c r="X14" s="666"/>
    </row>
    <row r="15" spans="1:24" ht="30.75" customHeight="1" thickBot="1" x14ac:dyDescent="0.4">
      <c r="A15" s="655"/>
      <c r="B15" s="1322" t="s">
        <v>11</v>
      </c>
      <c r="C15" s="4686"/>
      <c r="D15" s="4686"/>
      <c r="E15" s="4686"/>
      <c r="F15" s="4686"/>
      <c r="G15" s="4686"/>
      <c r="H15" s="4686"/>
      <c r="I15" s="4688"/>
      <c r="J15" s="4688"/>
      <c r="K15" s="4633"/>
      <c r="L15" s="4688"/>
      <c r="M15" s="4688"/>
      <c r="N15" s="4633"/>
      <c r="O15" s="4688"/>
      <c r="P15" s="4688"/>
      <c r="Q15" s="4633"/>
      <c r="R15" s="4687"/>
      <c r="S15" s="4687"/>
      <c r="T15" s="4687"/>
      <c r="W15" s="666"/>
      <c r="X15" s="666"/>
    </row>
    <row r="16" spans="1:24" ht="30" customHeight="1" thickBot="1" x14ac:dyDescent="0.4">
      <c r="A16" s="655"/>
      <c r="B16" s="1289" t="s">
        <v>86</v>
      </c>
      <c r="C16" s="4686">
        <v>10</v>
      </c>
      <c r="D16" s="4686">
        <v>5</v>
      </c>
      <c r="E16" s="4686">
        <f>SUM(C16:D16)</f>
        <v>15</v>
      </c>
      <c r="F16" s="4686">
        <v>6</v>
      </c>
      <c r="G16" s="4686">
        <v>9</v>
      </c>
      <c r="H16" s="4686">
        <f>SUM(F16:G16)</f>
        <v>15</v>
      </c>
      <c r="I16" s="4686">
        <v>0</v>
      </c>
      <c r="J16" s="4686">
        <v>0</v>
      </c>
      <c r="K16" s="4686">
        <f>SUM(I16:J16)</f>
        <v>0</v>
      </c>
      <c r="L16" s="4686">
        <v>9</v>
      </c>
      <c r="M16" s="4686">
        <v>7</v>
      </c>
      <c r="N16" s="4686">
        <f>SUM(L16:M16)</f>
        <v>16</v>
      </c>
      <c r="O16" s="4686">
        <v>1</v>
      </c>
      <c r="P16" s="4686">
        <v>28</v>
      </c>
      <c r="Q16" s="4686">
        <f>SUM(O16:P16)</f>
        <v>29</v>
      </c>
      <c r="R16" s="4687">
        <v>26</v>
      </c>
      <c r="S16" s="4687">
        <v>49</v>
      </c>
      <c r="T16" s="4687">
        <f>SUM(R16:S16)</f>
        <v>75</v>
      </c>
      <c r="W16" s="666"/>
      <c r="X16" s="666"/>
    </row>
    <row r="17" spans="1:24" ht="36" customHeight="1" thickBot="1" x14ac:dyDescent="0.4">
      <c r="A17" s="655"/>
      <c r="B17" s="1289" t="s">
        <v>90</v>
      </c>
      <c r="C17" s="4686">
        <v>9</v>
      </c>
      <c r="D17" s="4686">
        <v>2</v>
      </c>
      <c r="E17" s="4686">
        <f>SUM(C17:D17)</f>
        <v>11</v>
      </c>
      <c r="F17" s="4686">
        <v>1</v>
      </c>
      <c r="G17" s="4686">
        <v>0</v>
      </c>
      <c r="H17" s="4686">
        <f>SUM(F17:G17)</f>
        <v>1</v>
      </c>
      <c r="I17" s="4686">
        <v>14</v>
      </c>
      <c r="J17" s="4686">
        <v>0</v>
      </c>
      <c r="K17" s="4686">
        <f>SUM(I17:J17)</f>
        <v>14</v>
      </c>
      <c r="L17" s="4686">
        <v>0</v>
      </c>
      <c r="M17" s="4686">
        <v>1</v>
      </c>
      <c r="N17" s="4686">
        <f>SUM(L17:M17)</f>
        <v>1</v>
      </c>
      <c r="O17" s="4686">
        <v>10</v>
      </c>
      <c r="P17" s="4686">
        <v>4</v>
      </c>
      <c r="Q17" s="4686">
        <f>SUM(O17:P17)</f>
        <v>14</v>
      </c>
      <c r="R17" s="4687">
        <v>33</v>
      </c>
      <c r="S17" s="4687">
        <f>D17+G17+J17+M17+P17</f>
        <v>7</v>
      </c>
      <c r="T17" s="4687">
        <f>SUM(R17:S17)</f>
        <v>40</v>
      </c>
      <c r="W17" s="666"/>
      <c r="X17" s="666"/>
    </row>
    <row r="18" spans="1:24" ht="57.75" customHeight="1" thickBot="1" x14ac:dyDescent="0.4">
      <c r="A18" s="655"/>
      <c r="B18" s="1289" t="s">
        <v>89</v>
      </c>
      <c r="C18" s="4686">
        <v>10</v>
      </c>
      <c r="D18" s="4686">
        <v>1</v>
      </c>
      <c r="E18" s="4686">
        <f>SUM(C18:D18)</f>
        <v>11</v>
      </c>
      <c r="F18" s="4686">
        <v>10</v>
      </c>
      <c r="G18" s="4686">
        <v>6</v>
      </c>
      <c r="H18" s="4686">
        <f>SUM(F18:G18)</f>
        <v>16</v>
      </c>
      <c r="I18" s="4686">
        <v>10</v>
      </c>
      <c r="J18" s="4686">
        <v>2</v>
      </c>
      <c r="K18" s="4686">
        <f>SUM(I18:J18)</f>
        <v>12</v>
      </c>
      <c r="L18" s="4686">
        <v>3</v>
      </c>
      <c r="M18" s="4686">
        <v>6</v>
      </c>
      <c r="N18" s="4686">
        <f>SUM(L18:M18)</f>
        <v>9</v>
      </c>
      <c r="O18" s="4686">
        <v>0</v>
      </c>
      <c r="P18" s="4686">
        <v>6</v>
      </c>
      <c r="Q18" s="4686">
        <f>SUM(O18:P18)</f>
        <v>6</v>
      </c>
      <c r="R18" s="4687">
        <f>C18+F18+I18+L18+O18</f>
        <v>33</v>
      </c>
      <c r="S18" s="4687">
        <v>21</v>
      </c>
      <c r="T18" s="4687">
        <f>SUM(R18:S18)</f>
        <v>54</v>
      </c>
    </row>
    <row r="19" spans="1:24" ht="31.5" customHeight="1" thickBot="1" x14ac:dyDescent="0.4">
      <c r="A19" s="655"/>
      <c r="B19" s="1321" t="s">
        <v>71</v>
      </c>
      <c r="C19" s="4686">
        <v>0</v>
      </c>
      <c r="D19" s="4686">
        <v>8</v>
      </c>
      <c r="E19" s="4686">
        <f>SUM(C19:D19)</f>
        <v>8</v>
      </c>
      <c r="F19" s="4686">
        <v>0</v>
      </c>
      <c r="G19" s="4686">
        <v>7</v>
      </c>
      <c r="H19" s="4686">
        <f>SUM(F19:G19)</f>
        <v>7</v>
      </c>
      <c r="I19" s="4686">
        <v>0</v>
      </c>
      <c r="J19" s="4686">
        <v>5</v>
      </c>
      <c r="K19" s="4686">
        <f>SUM(I19:J19)</f>
        <v>5</v>
      </c>
      <c r="L19" s="4686">
        <v>0</v>
      </c>
      <c r="M19" s="4686">
        <v>9</v>
      </c>
      <c r="N19" s="4686">
        <f>SUM(L19:M19)</f>
        <v>9</v>
      </c>
      <c r="O19" s="4686">
        <v>0</v>
      </c>
      <c r="P19" s="4686">
        <v>18</v>
      </c>
      <c r="Q19" s="4686">
        <f>SUM(O19:P19)</f>
        <v>18</v>
      </c>
      <c r="R19" s="4687">
        <f>C19+F19+I19+L19+O19</f>
        <v>0</v>
      </c>
      <c r="S19" s="4687">
        <f>D19+G19+J19+M19+P19</f>
        <v>47</v>
      </c>
      <c r="T19" s="4687">
        <f>SUM(R19:S19)</f>
        <v>47</v>
      </c>
    </row>
    <row r="20" spans="1:24" ht="35.25" customHeight="1" thickBot="1" x14ac:dyDescent="0.4">
      <c r="A20" s="655"/>
      <c r="B20" s="730" t="s">
        <v>8</v>
      </c>
      <c r="C20" s="4650">
        <f t="shared" ref="C20:I20" si="2">SUM(C16:C19)</f>
        <v>29</v>
      </c>
      <c r="D20" s="4650">
        <f t="shared" si="2"/>
        <v>16</v>
      </c>
      <c r="E20" s="4650">
        <f t="shared" si="2"/>
        <v>45</v>
      </c>
      <c r="F20" s="4650">
        <f t="shared" si="2"/>
        <v>17</v>
      </c>
      <c r="G20" s="4650">
        <f t="shared" si="2"/>
        <v>22</v>
      </c>
      <c r="H20" s="4650">
        <f t="shared" si="2"/>
        <v>39</v>
      </c>
      <c r="I20" s="4633">
        <f t="shared" si="2"/>
        <v>24</v>
      </c>
      <c r="J20" s="4633">
        <f t="shared" ref="J20:Q20" si="3">SUM(J16:J19)</f>
        <v>7</v>
      </c>
      <c r="K20" s="4633">
        <f t="shared" si="3"/>
        <v>31</v>
      </c>
      <c r="L20" s="4633">
        <f t="shared" si="3"/>
        <v>12</v>
      </c>
      <c r="M20" s="4633">
        <f t="shared" si="3"/>
        <v>23</v>
      </c>
      <c r="N20" s="4633">
        <f t="shared" si="3"/>
        <v>35</v>
      </c>
      <c r="O20" s="4633">
        <f t="shared" si="3"/>
        <v>11</v>
      </c>
      <c r="P20" s="4633">
        <f t="shared" si="3"/>
        <v>56</v>
      </c>
      <c r="Q20" s="4633">
        <f t="shared" si="3"/>
        <v>67</v>
      </c>
      <c r="R20" s="4633">
        <v>92</v>
      </c>
      <c r="S20" s="4633">
        <f>SUM(S16:S19)</f>
        <v>124</v>
      </c>
      <c r="T20" s="4633">
        <v>216</v>
      </c>
    </row>
    <row r="21" spans="1:24" ht="57.75" customHeight="1" thickBot="1" x14ac:dyDescent="0.4">
      <c r="A21" s="655"/>
      <c r="B21" s="1318" t="s">
        <v>25</v>
      </c>
      <c r="C21" s="4686"/>
      <c r="D21" s="4686"/>
      <c r="E21" s="4686"/>
      <c r="F21" s="4686"/>
      <c r="G21" s="4686"/>
      <c r="H21" s="4686"/>
      <c r="I21" s="4688"/>
      <c r="J21" s="4688"/>
      <c r="K21" s="4688"/>
      <c r="L21" s="4688"/>
      <c r="M21" s="4688"/>
      <c r="N21" s="4688"/>
      <c r="O21" s="4688"/>
      <c r="P21" s="4688"/>
      <c r="Q21" s="4688"/>
      <c r="R21" s="4688"/>
      <c r="S21" s="4688"/>
      <c r="T21" s="4688"/>
    </row>
    <row r="22" spans="1:24" ht="35.25" customHeight="1" thickBot="1" x14ac:dyDescent="0.4">
      <c r="A22" s="655"/>
      <c r="B22" s="1320" t="s">
        <v>86</v>
      </c>
      <c r="C22" s="4686">
        <v>0</v>
      </c>
      <c r="D22" s="4686">
        <v>0</v>
      </c>
      <c r="E22" s="4686">
        <v>0</v>
      </c>
      <c r="F22" s="4686">
        <v>0</v>
      </c>
      <c r="G22" s="4686">
        <v>0</v>
      </c>
      <c r="H22" s="4686">
        <v>0</v>
      </c>
      <c r="I22" s="4686">
        <v>0</v>
      </c>
      <c r="J22" s="4686">
        <v>0</v>
      </c>
      <c r="K22" s="4686">
        <v>0</v>
      </c>
      <c r="L22" s="4686">
        <v>0</v>
      </c>
      <c r="M22" s="4686">
        <v>0</v>
      </c>
      <c r="N22" s="4686">
        <v>0</v>
      </c>
      <c r="O22" s="4686">
        <v>0</v>
      </c>
      <c r="P22" s="4686">
        <v>0</v>
      </c>
      <c r="Q22" s="4686">
        <v>0</v>
      </c>
      <c r="R22" s="4687">
        <v>0</v>
      </c>
      <c r="S22" s="4687">
        <v>0</v>
      </c>
      <c r="T22" s="4687">
        <v>0</v>
      </c>
    </row>
    <row r="23" spans="1:24" ht="30.75" customHeight="1" thickBot="1" x14ac:dyDescent="0.4">
      <c r="A23" s="655"/>
      <c r="B23" s="1289" t="s">
        <v>90</v>
      </c>
      <c r="C23" s="4686">
        <v>1</v>
      </c>
      <c r="D23" s="4686">
        <v>0</v>
      </c>
      <c r="E23" s="4686">
        <f>SUM(C23:D23)</f>
        <v>1</v>
      </c>
      <c r="F23" s="4686">
        <v>0</v>
      </c>
      <c r="G23" s="4686">
        <v>0</v>
      </c>
      <c r="H23" s="4686">
        <v>0</v>
      </c>
      <c r="I23" s="4686">
        <v>0</v>
      </c>
      <c r="J23" s="4686">
        <v>0</v>
      </c>
      <c r="K23" s="4686">
        <v>0</v>
      </c>
      <c r="L23" s="4686">
        <v>0</v>
      </c>
      <c r="M23" s="4686">
        <v>0</v>
      </c>
      <c r="N23" s="4686">
        <v>0</v>
      </c>
      <c r="O23" s="4686">
        <v>0</v>
      </c>
      <c r="P23" s="4686">
        <v>0</v>
      </c>
      <c r="Q23" s="4686">
        <v>0</v>
      </c>
      <c r="R23" s="4686">
        <v>1</v>
      </c>
      <c r="S23" s="4686">
        <v>0</v>
      </c>
      <c r="T23" s="4686">
        <f>SUM(R23:S23)</f>
        <v>1</v>
      </c>
    </row>
    <row r="24" spans="1:24" ht="54" customHeight="1" thickBot="1" x14ac:dyDescent="0.4">
      <c r="A24" s="655"/>
      <c r="B24" s="1289" t="s">
        <v>89</v>
      </c>
      <c r="C24" s="4686">
        <v>0</v>
      </c>
      <c r="D24" s="4686">
        <v>2</v>
      </c>
      <c r="E24" s="4686">
        <f>SUM(C24:D24)</f>
        <v>2</v>
      </c>
      <c r="F24" s="4686">
        <v>0</v>
      </c>
      <c r="G24" s="4686">
        <v>0</v>
      </c>
      <c r="H24" s="4686">
        <v>0</v>
      </c>
      <c r="I24" s="4686">
        <v>0</v>
      </c>
      <c r="J24" s="4686">
        <v>1</v>
      </c>
      <c r="K24" s="4686">
        <v>0</v>
      </c>
      <c r="L24" s="4686">
        <v>0</v>
      </c>
      <c r="M24" s="4686">
        <v>0</v>
      </c>
      <c r="N24" s="4686">
        <v>0</v>
      </c>
      <c r="O24" s="4686">
        <v>0</v>
      </c>
      <c r="P24" s="4686">
        <v>0</v>
      </c>
      <c r="Q24" s="4686">
        <v>0</v>
      </c>
      <c r="R24" s="4686">
        <v>0</v>
      </c>
      <c r="S24" s="4686">
        <v>3</v>
      </c>
      <c r="T24" s="4686">
        <f>SUM(R24:S24)</f>
        <v>3</v>
      </c>
    </row>
    <row r="25" spans="1:24" ht="32.25" customHeight="1" thickBot="1" x14ac:dyDescent="0.4">
      <c r="A25" s="655"/>
      <c r="B25" s="1321" t="s">
        <v>71</v>
      </c>
      <c r="C25" s="4686">
        <v>0</v>
      </c>
      <c r="D25" s="4686">
        <v>0</v>
      </c>
      <c r="E25" s="4686">
        <v>0</v>
      </c>
      <c r="F25" s="4686">
        <v>0</v>
      </c>
      <c r="G25" s="4686">
        <v>0</v>
      </c>
      <c r="H25" s="4686">
        <v>0</v>
      </c>
      <c r="I25" s="4686">
        <v>0</v>
      </c>
      <c r="J25" s="4686">
        <v>0</v>
      </c>
      <c r="K25" s="4686">
        <v>0</v>
      </c>
      <c r="L25" s="4686">
        <v>0</v>
      </c>
      <c r="M25" s="4686">
        <v>0</v>
      </c>
      <c r="N25" s="4686">
        <v>0</v>
      </c>
      <c r="O25" s="4686">
        <v>0</v>
      </c>
      <c r="P25" s="4686">
        <v>0</v>
      </c>
      <c r="Q25" s="4686">
        <v>0</v>
      </c>
      <c r="R25" s="4687">
        <v>0</v>
      </c>
      <c r="S25" s="4687">
        <v>0</v>
      </c>
      <c r="T25" s="4687">
        <v>0</v>
      </c>
    </row>
    <row r="26" spans="1:24" ht="34.5" customHeight="1" thickBot="1" x14ac:dyDescent="0.4">
      <c r="A26" s="655"/>
      <c r="B26" s="731" t="s">
        <v>13</v>
      </c>
      <c r="C26" s="4650">
        <f>SUM(C22:C25)</f>
        <v>1</v>
      </c>
      <c r="D26" s="4650">
        <f>SUM(D22:D25)</f>
        <v>2</v>
      </c>
      <c r="E26" s="4650">
        <f>SUM(E22:E25)</f>
        <v>3</v>
      </c>
      <c r="F26" s="4686">
        <v>0</v>
      </c>
      <c r="G26" s="4686">
        <v>0</v>
      </c>
      <c r="H26" s="4686">
        <v>0</v>
      </c>
      <c r="I26" s="4686">
        <v>0</v>
      </c>
      <c r="J26" s="4686">
        <v>1</v>
      </c>
      <c r="K26" s="4686">
        <v>0</v>
      </c>
      <c r="L26" s="4686">
        <v>0</v>
      </c>
      <c r="M26" s="4686">
        <v>0</v>
      </c>
      <c r="N26" s="4686">
        <v>0</v>
      </c>
      <c r="O26" s="4686">
        <v>0</v>
      </c>
      <c r="P26" s="4686">
        <v>0</v>
      </c>
      <c r="Q26" s="4686">
        <v>0</v>
      </c>
      <c r="R26" s="4633">
        <f>SUM(R22:R25)</f>
        <v>1</v>
      </c>
      <c r="S26" s="4633">
        <f>SUM(S22:S25)</f>
        <v>3</v>
      </c>
      <c r="T26" s="4633">
        <f>SUM(T22:T25)</f>
        <v>4</v>
      </c>
    </row>
    <row r="27" spans="1:24" ht="30.75" customHeight="1" thickBot="1" x14ac:dyDescent="0.4">
      <c r="A27" s="655"/>
      <c r="B27" s="724" t="s">
        <v>346</v>
      </c>
      <c r="C27" s="4650">
        <v>29</v>
      </c>
      <c r="D27" s="4650">
        <v>16</v>
      </c>
      <c r="E27" s="4650">
        <v>45</v>
      </c>
      <c r="F27" s="4650">
        <v>17</v>
      </c>
      <c r="G27" s="4650">
        <v>21</v>
      </c>
      <c r="H27" s="4650">
        <v>38</v>
      </c>
      <c r="I27" s="4633">
        <v>24</v>
      </c>
      <c r="J27" s="4633">
        <v>8</v>
      </c>
      <c r="K27" s="4633">
        <v>32</v>
      </c>
      <c r="L27" s="4633">
        <v>12</v>
      </c>
      <c r="M27" s="4633">
        <v>23</v>
      </c>
      <c r="N27" s="4633">
        <v>35</v>
      </c>
      <c r="O27" s="4633">
        <v>11</v>
      </c>
      <c r="P27" s="4633">
        <v>56</v>
      </c>
      <c r="Q27" s="4633">
        <v>67</v>
      </c>
      <c r="R27" s="4633">
        <v>92</v>
      </c>
      <c r="S27" s="4633">
        <v>124</v>
      </c>
      <c r="T27" s="4633">
        <v>216</v>
      </c>
    </row>
    <row r="28" spans="1:24" ht="36.75" thickBot="1" x14ac:dyDescent="0.4">
      <c r="A28" s="655"/>
      <c r="B28" s="724" t="s">
        <v>17</v>
      </c>
      <c r="C28" s="4650">
        <v>1</v>
      </c>
      <c r="D28" s="4650">
        <v>2</v>
      </c>
      <c r="E28" s="4650">
        <v>3</v>
      </c>
      <c r="F28" s="4686">
        <v>0</v>
      </c>
      <c r="G28" s="4686">
        <v>0</v>
      </c>
      <c r="H28" s="4686">
        <v>0</v>
      </c>
      <c r="I28" s="4686">
        <v>0</v>
      </c>
      <c r="J28" s="4686">
        <v>1</v>
      </c>
      <c r="K28" s="4686">
        <v>1</v>
      </c>
      <c r="L28" s="4686">
        <v>0</v>
      </c>
      <c r="M28" s="4686">
        <v>0</v>
      </c>
      <c r="N28" s="4686">
        <v>0</v>
      </c>
      <c r="O28" s="4686">
        <v>0</v>
      </c>
      <c r="P28" s="4686">
        <v>0</v>
      </c>
      <c r="Q28" s="4686">
        <v>0</v>
      </c>
      <c r="R28" s="4689">
        <v>1</v>
      </c>
      <c r="S28" s="4689">
        <v>3</v>
      </c>
      <c r="T28" s="4689">
        <v>4</v>
      </c>
    </row>
    <row r="29" spans="1:24" ht="36" customHeight="1" thickBot="1" x14ac:dyDescent="0.4">
      <c r="A29" s="655"/>
      <c r="B29" s="719" t="s">
        <v>18</v>
      </c>
      <c r="C29" s="4690">
        <f t="shared" ref="C29:J29" si="4">SUM(C27:C28)</f>
        <v>30</v>
      </c>
      <c r="D29" s="4690">
        <f t="shared" si="4"/>
        <v>18</v>
      </c>
      <c r="E29" s="4690">
        <f t="shared" si="4"/>
        <v>48</v>
      </c>
      <c r="F29" s="4690">
        <f t="shared" si="4"/>
        <v>17</v>
      </c>
      <c r="G29" s="4690">
        <f t="shared" si="4"/>
        <v>21</v>
      </c>
      <c r="H29" s="4690">
        <f t="shared" si="4"/>
        <v>38</v>
      </c>
      <c r="I29" s="4691">
        <f t="shared" si="4"/>
        <v>24</v>
      </c>
      <c r="J29" s="4691">
        <v>8</v>
      </c>
      <c r="K29" s="4691">
        <v>32</v>
      </c>
      <c r="L29" s="4691">
        <v>12</v>
      </c>
      <c r="M29" s="4691">
        <v>23</v>
      </c>
      <c r="N29" s="4691">
        <v>35</v>
      </c>
      <c r="O29" s="4691">
        <v>11</v>
      </c>
      <c r="P29" s="4691">
        <v>56</v>
      </c>
      <c r="Q29" s="4691">
        <v>67</v>
      </c>
      <c r="R29" s="4691">
        <f>SUM(R27:R28)</f>
        <v>93</v>
      </c>
      <c r="S29" s="4691">
        <f>SUM(S27:S28)</f>
        <v>127</v>
      </c>
      <c r="T29" s="4691">
        <f>SUM(T27:T28)</f>
        <v>220</v>
      </c>
    </row>
    <row r="30" spans="1:24" x14ac:dyDescent="0.35">
      <c r="B30" s="662"/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</row>
    <row r="31" spans="1:24" x14ac:dyDescent="0.35">
      <c r="B31" s="662"/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</row>
    <row r="32" spans="1:24" x14ac:dyDescent="0.35">
      <c r="B32" s="3871"/>
      <c r="C32" s="3871"/>
      <c r="D32" s="3871"/>
      <c r="E32" s="3871"/>
      <c r="F32" s="3871"/>
      <c r="G32" s="3871"/>
      <c r="H32" s="3871"/>
      <c r="I32" s="3871"/>
      <c r="J32" s="3871"/>
      <c r="K32" s="3871"/>
      <c r="L32" s="3871"/>
      <c r="M32" s="3871"/>
      <c r="N32" s="3871"/>
      <c r="O32" s="3871"/>
      <c r="P32" s="3871"/>
      <c r="Q32" s="3871"/>
      <c r="R32" s="3871"/>
      <c r="S32" s="3871"/>
      <c r="T32" s="3871"/>
    </row>
    <row r="33" spans="2:20" x14ac:dyDescent="0.35">
      <c r="B33" s="662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</row>
    <row r="35" spans="2:20" x14ac:dyDescent="0.35">
      <c r="B35" s="666"/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</row>
    <row r="36" spans="2:20" x14ac:dyDescent="0.35"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0"/>
  <sheetViews>
    <sheetView topLeftCell="A2" zoomScale="50" zoomScaleNormal="50" workbookViewId="0">
      <selection activeCell="N30" sqref="N30"/>
    </sheetView>
  </sheetViews>
  <sheetFormatPr defaultRowHeight="15" customHeight="1" x14ac:dyDescent="0.35"/>
  <cols>
    <col min="1" max="1" width="3" style="656" customWidth="1"/>
    <col min="2" max="2" width="88.42578125" style="656" customWidth="1"/>
    <col min="3" max="3" width="15.5703125" style="656" customWidth="1"/>
    <col min="4" max="4" width="12.85546875" style="656" customWidth="1"/>
    <col min="5" max="5" width="12.28515625" style="656" customWidth="1"/>
    <col min="6" max="6" width="14.28515625" style="656" customWidth="1"/>
    <col min="7" max="7" width="12.7109375" style="656" customWidth="1"/>
    <col min="8" max="8" width="11" style="656" customWidth="1"/>
    <col min="9" max="9" width="14" style="656" customWidth="1"/>
    <col min="10" max="10" width="10.42578125" style="656" customWidth="1"/>
    <col min="11" max="11" width="14.28515625" style="656" customWidth="1"/>
    <col min="12" max="12" width="15" style="656" customWidth="1"/>
    <col min="13" max="13" width="9.5703125" style="656" customWidth="1"/>
    <col min="14" max="14" width="12" style="656" customWidth="1"/>
    <col min="15" max="15" width="16" style="656" customWidth="1"/>
    <col min="16" max="17" width="12" style="656" customWidth="1"/>
    <col min="18" max="18" width="15.42578125" style="656" customWidth="1"/>
    <col min="19" max="19" width="13" style="656" customWidth="1"/>
    <col min="20" max="20" width="10.85546875" style="656" customWidth="1"/>
    <col min="21" max="21" width="14.28515625" style="656" customWidth="1"/>
    <col min="22" max="22" width="10.5703125" style="656" bestFit="1" customWidth="1"/>
    <col min="23" max="23" width="9.28515625" style="656" bestFit="1" customWidth="1"/>
    <col min="24" max="256" width="9.140625" style="656"/>
    <col min="257" max="257" width="3" style="656" customWidth="1"/>
    <col min="258" max="258" width="88.42578125" style="656" customWidth="1"/>
    <col min="259" max="259" width="12.7109375" style="656" customWidth="1"/>
    <col min="260" max="260" width="12.85546875" style="656" customWidth="1"/>
    <col min="261" max="261" width="12.28515625" style="656" customWidth="1"/>
    <col min="262" max="262" width="10.28515625" style="656" customWidth="1"/>
    <col min="263" max="263" width="8.7109375" style="656" customWidth="1"/>
    <col min="264" max="264" width="11" style="656" customWidth="1"/>
    <col min="265" max="265" width="9.42578125" style="656" customWidth="1"/>
    <col min="266" max="266" width="10.42578125" style="656" customWidth="1"/>
    <col min="267" max="267" width="14.28515625" style="656" customWidth="1"/>
    <col min="268" max="269" width="9.5703125" style="656" customWidth="1"/>
    <col min="270" max="273" width="12" style="656" customWidth="1"/>
    <col min="274" max="274" width="12.5703125" style="656" customWidth="1"/>
    <col min="275" max="275" width="11" style="656" customWidth="1"/>
    <col min="276" max="276" width="10.85546875" style="656" customWidth="1"/>
    <col min="277" max="277" width="14.28515625" style="656" customWidth="1"/>
    <col min="278" max="278" width="10.5703125" style="656" bestFit="1" customWidth="1"/>
    <col min="279" max="279" width="9.28515625" style="656" bestFit="1" customWidth="1"/>
    <col min="280" max="512" width="9.140625" style="656"/>
    <col min="513" max="513" width="3" style="656" customWidth="1"/>
    <col min="514" max="514" width="88.42578125" style="656" customWidth="1"/>
    <col min="515" max="515" width="12.7109375" style="656" customWidth="1"/>
    <col min="516" max="516" width="12.85546875" style="656" customWidth="1"/>
    <col min="517" max="517" width="12.28515625" style="656" customWidth="1"/>
    <col min="518" max="518" width="10.28515625" style="656" customWidth="1"/>
    <col min="519" max="519" width="8.7109375" style="656" customWidth="1"/>
    <col min="520" max="520" width="11" style="656" customWidth="1"/>
    <col min="521" max="521" width="9.42578125" style="656" customWidth="1"/>
    <col min="522" max="522" width="10.42578125" style="656" customWidth="1"/>
    <col min="523" max="523" width="14.28515625" style="656" customWidth="1"/>
    <col min="524" max="525" width="9.5703125" style="656" customWidth="1"/>
    <col min="526" max="529" width="12" style="656" customWidth="1"/>
    <col min="530" max="530" width="12.5703125" style="656" customWidth="1"/>
    <col min="531" max="531" width="11" style="656" customWidth="1"/>
    <col min="532" max="532" width="10.85546875" style="656" customWidth="1"/>
    <col min="533" max="533" width="14.28515625" style="656" customWidth="1"/>
    <col min="534" max="534" width="10.5703125" style="656" bestFit="1" customWidth="1"/>
    <col min="535" max="535" width="9.28515625" style="656" bestFit="1" customWidth="1"/>
    <col min="536" max="768" width="9.140625" style="656"/>
    <col min="769" max="769" width="3" style="656" customWidth="1"/>
    <col min="770" max="770" width="88.42578125" style="656" customWidth="1"/>
    <col min="771" max="771" width="12.7109375" style="656" customWidth="1"/>
    <col min="772" max="772" width="12.85546875" style="656" customWidth="1"/>
    <col min="773" max="773" width="12.28515625" style="656" customWidth="1"/>
    <col min="774" max="774" width="10.28515625" style="656" customWidth="1"/>
    <col min="775" max="775" width="8.7109375" style="656" customWidth="1"/>
    <col min="776" max="776" width="11" style="656" customWidth="1"/>
    <col min="777" max="777" width="9.42578125" style="656" customWidth="1"/>
    <col min="778" max="778" width="10.42578125" style="656" customWidth="1"/>
    <col min="779" max="779" width="14.28515625" style="656" customWidth="1"/>
    <col min="780" max="781" width="9.5703125" style="656" customWidth="1"/>
    <col min="782" max="785" width="12" style="656" customWidth="1"/>
    <col min="786" max="786" width="12.5703125" style="656" customWidth="1"/>
    <col min="787" max="787" width="11" style="656" customWidth="1"/>
    <col min="788" max="788" width="10.85546875" style="656" customWidth="1"/>
    <col min="789" max="789" width="14.28515625" style="656" customWidth="1"/>
    <col min="790" max="790" width="10.5703125" style="656" bestFit="1" customWidth="1"/>
    <col min="791" max="791" width="9.28515625" style="656" bestFit="1" customWidth="1"/>
    <col min="792" max="1024" width="9.140625" style="656"/>
    <col min="1025" max="1025" width="3" style="656" customWidth="1"/>
    <col min="1026" max="1026" width="88.42578125" style="656" customWidth="1"/>
    <col min="1027" max="1027" width="12.7109375" style="656" customWidth="1"/>
    <col min="1028" max="1028" width="12.85546875" style="656" customWidth="1"/>
    <col min="1029" max="1029" width="12.28515625" style="656" customWidth="1"/>
    <col min="1030" max="1030" width="10.28515625" style="656" customWidth="1"/>
    <col min="1031" max="1031" width="8.7109375" style="656" customWidth="1"/>
    <col min="1032" max="1032" width="11" style="656" customWidth="1"/>
    <col min="1033" max="1033" width="9.42578125" style="656" customWidth="1"/>
    <col min="1034" max="1034" width="10.42578125" style="656" customWidth="1"/>
    <col min="1035" max="1035" width="14.28515625" style="656" customWidth="1"/>
    <col min="1036" max="1037" width="9.5703125" style="656" customWidth="1"/>
    <col min="1038" max="1041" width="12" style="656" customWidth="1"/>
    <col min="1042" max="1042" width="12.5703125" style="656" customWidth="1"/>
    <col min="1043" max="1043" width="11" style="656" customWidth="1"/>
    <col min="1044" max="1044" width="10.85546875" style="656" customWidth="1"/>
    <col min="1045" max="1045" width="14.28515625" style="656" customWidth="1"/>
    <col min="1046" max="1046" width="10.5703125" style="656" bestFit="1" customWidth="1"/>
    <col min="1047" max="1047" width="9.28515625" style="656" bestFit="1" customWidth="1"/>
    <col min="1048" max="1280" width="9.140625" style="656"/>
    <col min="1281" max="1281" width="3" style="656" customWidth="1"/>
    <col min="1282" max="1282" width="88.42578125" style="656" customWidth="1"/>
    <col min="1283" max="1283" width="12.7109375" style="656" customWidth="1"/>
    <col min="1284" max="1284" width="12.85546875" style="656" customWidth="1"/>
    <col min="1285" max="1285" width="12.28515625" style="656" customWidth="1"/>
    <col min="1286" max="1286" width="10.28515625" style="656" customWidth="1"/>
    <col min="1287" max="1287" width="8.7109375" style="656" customWidth="1"/>
    <col min="1288" max="1288" width="11" style="656" customWidth="1"/>
    <col min="1289" max="1289" width="9.42578125" style="656" customWidth="1"/>
    <col min="1290" max="1290" width="10.42578125" style="656" customWidth="1"/>
    <col min="1291" max="1291" width="14.28515625" style="656" customWidth="1"/>
    <col min="1292" max="1293" width="9.5703125" style="656" customWidth="1"/>
    <col min="1294" max="1297" width="12" style="656" customWidth="1"/>
    <col min="1298" max="1298" width="12.5703125" style="656" customWidth="1"/>
    <col min="1299" max="1299" width="11" style="656" customWidth="1"/>
    <col min="1300" max="1300" width="10.85546875" style="656" customWidth="1"/>
    <col min="1301" max="1301" width="14.28515625" style="656" customWidth="1"/>
    <col min="1302" max="1302" width="10.5703125" style="656" bestFit="1" customWidth="1"/>
    <col min="1303" max="1303" width="9.28515625" style="656" bestFit="1" customWidth="1"/>
    <col min="1304" max="1536" width="9.140625" style="656"/>
    <col min="1537" max="1537" width="3" style="656" customWidth="1"/>
    <col min="1538" max="1538" width="88.42578125" style="656" customWidth="1"/>
    <col min="1539" max="1539" width="12.7109375" style="656" customWidth="1"/>
    <col min="1540" max="1540" width="12.85546875" style="656" customWidth="1"/>
    <col min="1541" max="1541" width="12.28515625" style="656" customWidth="1"/>
    <col min="1542" max="1542" width="10.28515625" style="656" customWidth="1"/>
    <col min="1543" max="1543" width="8.7109375" style="656" customWidth="1"/>
    <col min="1544" max="1544" width="11" style="656" customWidth="1"/>
    <col min="1545" max="1545" width="9.42578125" style="656" customWidth="1"/>
    <col min="1546" max="1546" width="10.42578125" style="656" customWidth="1"/>
    <col min="1547" max="1547" width="14.28515625" style="656" customWidth="1"/>
    <col min="1548" max="1549" width="9.5703125" style="656" customWidth="1"/>
    <col min="1550" max="1553" width="12" style="656" customWidth="1"/>
    <col min="1554" max="1554" width="12.5703125" style="656" customWidth="1"/>
    <col min="1555" max="1555" width="11" style="656" customWidth="1"/>
    <col min="1556" max="1556" width="10.85546875" style="656" customWidth="1"/>
    <col min="1557" max="1557" width="14.28515625" style="656" customWidth="1"/>
    <col min="1558" max="1558" width="10.5703125" style="656" bestFit="1" customWidth="1"/>
    <col min="1559" max="1559" width="9.28515625" style="656" bestFit="1" customWidth="1"/>
    <col min="1560" max="1792" width="9.140625" style="656"/>
    <col min="1793" max="1793" width="3" style="656" customWidth="1"/>
    <col min="1794" max="1794" width="88.42578125" style="656" customWidth="1"/>
    <col min="1795" max="1795" width="12.7109375" style="656" customWidth="1"/>
    <col min="1796" max="1796" width="12.85546875" style="656" customWidth="1"/>
    <col min="1797" max="1797" width="12.28515625" style="656" customWidth="1"/>
    <col min="1798" max="1798" width="10.28515625" style="656" customWidth="1"/>
    <col min="1799" max="1799" width="8.7109375" style="656" customWidth="1"/>
    <col min="1800" max="1800" width="11" style="656" customWidth="1"/>
    <col min="1801" max="1801" width="9.42578125" style="656" customWidth="1"/>
    <col min="1802" max="1802" width="10.42578125" style="656" customWidth="1"/>
    <col min="1803" max="1803" width="14.28515625" style="656" customWidth="1"/>
    <col min="1804" max="1805" width="9.5703125" style="656" customWidth="1"/>
    <col min="1806" max="1809" width="12" style="656" customWidth="1"/>
    <col min="1810" max="1810" width="12.5703125" style="656" customWidth="1"/>
    <col min="1811" max="1811" width="11" style="656" customWidth="1"/>
    <col min="1812" max="1812" width="10.85546875" style="656" customWidth="1"/>
    <col min="1813" max="1813" width="14.28515625" style="656" customWidth="1"/>
    <col min="1814" max="1814" width="10.5703125" style="656" bestFit="1" customWidth="1"/>
    <col min="1815" max="1815" width="9.28515625" style="656" bestFit="1" customWidth="1"/>
    <col min="1816" max="2048" width="9.140625" style="656"/>
    <col min="2049" max="2049" width="3" style="656" customWidth="1"/>
    <col min="2050" max="2050" width="88.42578125" style="656" customWidth="1"/>
    <col min="2051" max="2051" width="12.7109375" style="656" customWidth="1"/>
    <col min="2052" max="2052" width="12.85546875" style="656" customWidth="1"/>
    <col min="2053" max="2053" width="12.28515625" style="656" customWidth="1"/>
    <col min="2054" max="2054" width="10.28515625" style="656" customWidth="1"/>
    <col min="2055" max="2055" width="8.7109375" style="656" customWidth="1"/>
    <col min="2056" max="2056" width="11" style="656" customWidth="1"/>
    <col min="2057" max="2057" width="9.42578125" style="656" customWidth="1"/>
    <col min="2058" max="2058" width="10.42578125" style="656" customWidth="1"/>
    <col min="2059" max="2059" width="14.28515625" style="656" customWidth="1"/>
    <col min="2060" max="2061" width="9.5703125" style="656" customWidth="1"/>
    <col min="2062" max="2065" width="12" style="656" customWidth="1"/>
    <col min="2066" max="2066" width="12.5703125" style="656" customWidth="1"/>
    <col min="2067" max="2067" width="11" style="656" customWidth="1"/>
    <col min="2068" max="2068" width="10.85546875" style="656" customWidth="1"/>
    <col min="2069" max="2069" width="14.28515625" style="656" customWidth="1"/>
    <col min="2070" max="2070" width="10.5703125" style="656" bestFit="1" customWidth="1"/>
    <col min="2071" max="2071" width="9.28515625" style="656" bestFit="1" customWidth="1"/>
    <col min="2072" max="2304" width="9.140625" style="656"/>
    <col min="2305" max="2305" width="3" style="656" customWidth="1"/>
    <col min="2306" max="2306" width="88.42578125" style="656" customWidth="1"/>
    <col min="2307" max="2307" width="12.7109375" style="656" customWidth="1"/>
    <col min="2308" max="2308" width="12.85546875" style="656" customWidth="1"/>
    <col min="2309" max="2309" width="12.28515625" style="656" customWidth="1"/>
    <col min="2310" max="2310" width="10.28515625" style="656" customWidth="1"/>
    <col min="2311" max="2311" width="8.7109375" style="656" customWidth="1"/>
    <col min="2312" max="2312" width="11" style="656" customWidth="1"/>
    <col min="2313" max="2313" width="9.42578125" style="656" customWidth="1"/>
    <col min="2314" max="2314" width="10.42578125" style="656" customWidth="1"/>
    <col min="2315" max="2315" width="14.28515625" style="656" customWidth="1"/>
    <col min="2316" max="2317" width="9.5703125" style="656" customWidth="1"/>
    <col min="2318" max="2321" width="12" style="656" customWidth="1"/>
    <col min="2322" max="2322" width="12.5703125" style="656" customWidth="1"/>
    <col min="2323" max="2323" width="11" style="656" customWidth="1"/>
    <col min="2324" max="2324" width="10.85546875" style="656" customWidth="1"/>
    <col min="2325" max="2325" width="14.28515625" style="656" customWidth="1"/>
    <col min="2326" max="2326" width="10.5703125" style="656" bestFit="1" customWidth="1"/>
    <col min="2327" max="2327" width="9.28515625" style="656" bestFit="1" customWidth="1"/>
    <col min="2328" max="2560" width="9.140625" style="656"/>
    <col min="2561" max="2561" width="3" style="656" customWidth="1"/>
    <col min="2562" max="2562" width="88.42578125" style="656" customWidth="1"/>
    <col min="2563" max="2563" width="12.7109375" style="656" customWidth="1"/>
    <col min="2564" max="2564" width="12.85546875" style="656" customWidth="1"/>
    <col min="2565" max="2565" width="12.28515625" style="656" customWidth="1"/>
    <col min="2566" max="2566" width="10.28515625" style="656" customWidth="1"/>
    <col min="2567" max="2567" width="8.7109375" style="656" customWidth="1"/>
    <col min="2568" max="2568" width="11" style="656" customWidth="1"/>
    <col min="2569" max="2569" width="9.42578125" style="656" customWidth="1"/>
    <col min="2570" max="2570" width="10.42578125" style="656" customWidth="1"/>
    <col min="2571" max="2571" width="14.28515625" style="656" customWidth="1"/>
    <col min="2572" max="2573" width="9.5703125" style="656" customWidth="1"/>
    <col min="2574" max="2577" width="12" style="656" customWidth="1"/>
    <col min="2578" max="2578" width="12.5703125" style="656" customWidth="1"/>
    <col min="2579" max="2579" width="11" style="656" customWidth="1"/>
    <col min="2580" max="2580" width="10.85546875" style="656" customWidth="1"/>
    <col min="2581" max="2581" width="14.28515625" style="656" customWidth="1"/>
    <col min="2582" max="2582" width="10.5703125" style="656" bestFit="1" customWidth="1"/>
    <col min="2583" max="2583" width="9.28515625" style="656" bestFit="1" customWidth="1"/>
    <col min="2584" max="2816" width="9.140625" style="656"/>
    <col min="2817" max="2817" width="3" style="656" customWidth="1"/>
    <col min="2818" max="2818" width="88.42578125" style="656" customWidth="1"/>
    <col min="2819" max="2819" width="12.7109375" style="656" customWidth="1"/>
    <col min="2820" max="2820" width="12.85546875" style="656" customWidth="1"/>
    <col min="2821" max="2821" width="12.28515625" style="656" customWidth="1"/>
    <col min="2822" max="2822" width="10.28515625" style="656" customWidth="1"/>
    <col min="2823" max="2823" width="8.7109375" style="656" customWidth="1"/>
    <col min="2824" max="2824" width="11" style="656" customWidth="1"/>
    <col min="2825" max="2825" width="9.42578125" style="656" customWidth="1"/>
    <col min="2826" max="2826" width="10.42578125" style="656" customWidth="1"/>
    <col min="2827" max="2827" width="14.28515625" style="656" customWidth="1"/>
    <col min="2828" max="2829" width="9.5703125" style="656" customWidth="1"/>
    <col min="2830" max="2833" width="12" style="656" customWidth="1"/>
    <col min="2834" max="2834" width="12.5703125" style="656" customWidth="1"/>
    <col min="2835" max="2835" width="11" style="656" customWidth="1"/>
    <col min="2836" max="2836" width="10.85546875" style="656" customWidth="1"/>
    <col min="2837" max="2837" width="14.28515625" style="656" customWidth="1"/>
    <col min="2838" max="2838" width="10.5703125" style="656" bestFit="1" customWidth="1"/>
    <col min="2839" max="2839" width="9.28515625" style="656" bestFit="1" customWidth="1"/>
    <col min="2840" max="3072" width="9.140625" style="656"/>
    <col min="3073" max="3073" width="3" style="656" customWidth="1"/>
    <col min="3074" max="3074" width="88.42578125" style="656" customWidth="1"/>
    <col min="3075" max="3075" width="12.7109375" style="656" customWidth="1"/>
    <col min="3076" max="3076" width="12.85546875" style="656" customWidth="1"/>
    <col min="3077" max="3077" width="12.28515625" style="656" customWidth="1"/>
    <col min="3078" max="3078" width="10.28515625" style="656" customWidth="1"/>
    <col min="3079" max="3079" width="8.7109375" style="656" customWidth="1"/>
    <col min="3080" max="3080" width="11" style="656" customWidth="1"/>
    <col min="3081" max="3081" width="9.42578125" style="656" customWidth="1"/>
    <col min="3082" max="3082" width="10.42578125" style="656" customWidth="1"/>
    <col min="3083" max="3083" width="14.28515625" style="656" customWidth="1"/>
    <col min="3084" max="3085" width="9.5703125" style="656" customWidth="1"/>
    <col min="3086" max="3089" width="12" style="656" customWidth="1"/>
    <col min="3090" max="3090" width="12.5703125" style="656" customWidth="1"/>
    <col min="3091" max="3091" width="11" style="656" customWidth="1"/>
    <col min="3092" max="3092" width="10.85546875" style="656" customWidth="1"/>
    <col min="3093" max="3093" width="14.28515625" style="656" customWidth="1"/>
    <col min="3094" max="3094" width="10.5703125" style="656" bestFit="1" customWidth="1"/>
    <col min="3095" max="3095" width="9.28515625" style="656" bestFit="1" customWidth="1"/>
    <col min="3096" max="3328" width="9.140625" style="656"/>
    <col min="3329" max="3329" width="3" style="656" customWidth="1"/>
    <col min="3330" max="3330" width="88.42578125" style="656" customWidth="1"/>
    <col min="3331" max="3331" width="12.7109375" style="656" customWidth="1"/>
    <col min="3332" max="3332" width="12.85546875" style="656" customWidth="1"/>
    <col min="3333" max="3333" width="12.28515625" style="656" customWidth="1"/>
    <col min="3334" max="3334" width="10.28515625" style="656" customWidth="1"/>
    <col min="3335" max="3335" width="8.7109375" style="656" customWidth="1"/>
    <col min="3336" max="3336" width="11" style="656" customWidth="1"/>
    <col min="3337" max="3337" width="9.42578125" style="656" customWidth="1"/>
    <col min="3338" max="3338" width="10.42578125" style="656" customWidth="1"/>
    <col min="3339" max="3339" width="14.28515625" style="656" customWidth="1"/>
    <col min="3340" max="3341" width="9.5703125" style="656" customWidth="1"/>
    <col min="3342" max="3345" width="12" style="656" customWidth="1"/>
    <col min="3346" max="3346" width="12.5703125" style="656" customWidth="1"/>
    <col min="3347" max="3347" width="11" style="656" customWidth="1"/>
    <col min="3348" max="3348" width="10.85546875" style="656" customWidth="1"/>
    <col min="3349" max="3349" width="14.28515625" style="656" customWidth="1"/>
    <col min="3350" max="3350" width="10.5703125" style="656" bestFit="1" customWidth="1"/>
    <col min="3351" max="3351" width="9.28515625" style="656" bestFit="1" customWidth="1"/>
    <col min="3352" max="3584" width="9.140625" style="656"/>
    <col min="3585" max="3585" width="3" style="656" customWidth="1"/>
    <col min="3586" max="3586" width="88.42578125" style="656" customWidth="1"/>
    <col min="3587" max="3587" width="12.7109375" style="656" customWidth="1"/>
    <col min="3588" max="3588" width="12.85546875" style="656" customWidth="1"/>
    <col min="3589" max="3589" width="12.28515625" style="656" customWidth="1"/>
    <col min="3590" max="3590" width="10.28515625" style="656" customWidth="1"/>
    <col min="3591" max="3591" width="8.7109375" style="656" customWidth="1"/>
    <col min="3592" max="3592" width="11" style="656" customWidth="1"/>
    <col min="3593" max="3593" width="9.42578125" style="656" customWidth="1"/>
    <col min="3594" max="3594" width="10.42578125" style="656" customWidth="1"/>
    <col min="3595" max="3595" width="14.28515625" style="656" customWidth="1"/>
    <col min="3596" max="3597" width="9.5703125" style="656" customWidth="1"/>
    <col min="3598" max="3601" width="12" style="656" customWidth="1"/>
    <col min="3602" max="3602" width="12.5703125" style="656" customWidth="1"/>
    <col min="3603" max="3603" width="11" style="656" customWidth="1"/>
    <col min="3604" max="3604" width="10.85546875" style="656" customWidth="1"/>
    <col min="3605" max="3605" width="14.28515625" style="656" customWidth="1"/>
    <col min="3606" max="3606" width="10.5703125" style="656" bestFit="1" customWidth="1"/>
    <col min="3607" max="3607" width="9.28515625" style="656" bestFit="1" customWidth="1"/>
    <col min="3608" max="3840" width="9.140625" style="656"/>
    <col min="3841" max="3841" width="3" style="656" customWidth="1"/>
    <col min="3842" max="3842" width="88.42578125" style="656" customWidth="1"/>
    <col min="3843" max="3843" width="12.7109375" style="656" customWidth="1"/>
    <col min="3844" max="3844" width="12.85546875" style="656" customWidth="1"/>
    <col min="3845" max="3845" width="12.28515625" style="656" customWidth="1"/>
    <col min="3846" max="3846" width="10.28515625" style="656" customWidth="1"/>
    <col min="3847" max="3847" width="8.7109375" style="656" customWidth="1"/>
    <col min="3848" max="3848" width="11" style="656" customWidth="1"/>
    <col min="3849" max="3849" width="9.42578125" style="656" customWidth="1"/>
    <col min="3850" max="3850" width="10.42578125" style="656" customWidth="1"/>
    <col min="3851" max="3851" width="14.28515625" style="656" customWidth="1"/>
    <col min="3852" max="3853" width="9.5703125" style="656" customWidth="1"/>
    <col min="3854" max="3857" width="12" style="656" customWidth="1"/>
    <col min="3858" max="3858" width="12.5703125" style="656" customWidth="1"/>
    <col min="3859" max="3859" width="11" style="656" customWidth="1"/>
    <col min="3860" max="3860" width="10.85546875" style="656" customWidth="1"/>
    <col min="3861" max="3861" width="14.28515625" style="656" customWidth="1"/>
    <col min="3862" max="3862" width="10.5703125" style="656" bestFit="1" customWidth="1"/>
    <col min="3863" max="3863" width="9.28515625" style="656" bestFit="1" customWidth="1"/>
    <col min="3864" max="4096" width="9.140625" style="656"/>
    <col min="4097" max="4097" width="3" style="656" customWidth="1"/>
    <col min="4098" max="4098" width="88.42578125" style="656" customWidth="1"/>
    <col min="4099" max="4099" width="12.7109375" style="656" customWidth="1"/>
    <col min="4100" max="4100" width="12.85546875" style="656" customWidth="1"/>
    <col min="4101" max="4101" width="12.28515625" style="656" customWidth="1"/>
    <col min="4102" max="4102" width="10.28515625" style="656" customWidth="1"/>
    <col min="4103" max="4103" width="8.7109375" style="656" customWidth="1"/>
    <col min="4104" max="4104" width="11" style="656" customWidth="1"/>
    <col min="4105" max="4105" width="9.42578125" style="656" customWidth="1"/>
    <col min="4106" max="4106" width="10.42578125" style="656" customWidth="1"/>
    <col min="4107" max="4107" width="14.28515625" style="656" customWidth="1"/>
    <col min="4108" max="4109" width="9.5703125" style="656" customWidth="1"/>
    <col min="4110" max="4113" width="12" style="656" customWidth="1"/>
    <col min="4114" max="4114" width="12.5703125" style="656" customWidth="1"/>
    <col min="4115" max="4115" width="11" style="656" customWidth="1"/>
    <col min="4116" max="4116" width="10.85546875" style="656" customWidth="1"/>
    <col min="4117" max="4117" width="14.28515625" style="656" customWidth="1"/>
    <col min="4118" max="4118" width="10.5703125" style="656" bestFit="1" customWidth="1"/>
    <col min="4119" max="4119" width="9.28515625" style="656" bestFit="1" customWidth="1"/>
    <col min="4120" max="4352" width="9.140625" style="656"/>
    <col min="4353" max="4353" width="3" style="656" customWidth="1"/>
    <col min="4354" max="4354" width="88.42578125" style="656" customWidth="1"/>
    <col min="4355" max="4355" width="12.7109375" style="656" customWidth="1"/>
    <col min="4356" max="4356" width="12.85546875" style="656" customWidth="1"/>
    <col min="4357" max="4357" width="12.28515625" style="656" customWidth="1"/>
    <col min="4358" max="4358" width="10.28515625" style="656" customWidth="1"/>
    <col min="4359" max="4359" width="8.7109375" style="656" customWidth="1"/>
    <col min="4360" max="4360" width="11" style="656" customWidth="1"/>
    <col min="4361" max="4361" width="9.42578125" style="656" customWidth="1"/>
    <col min="4362" max="4362" width="10.42578125" style="656" customWidth="1"/>
    <col min="4363" max="4363" width="14.28515625" style="656" customWidth="1"/>
    <col min="4364" max="4365" width="9.5703125" style="656" customWidth="1"/>
    <col min="4366" max="4369" width="12" style="656" customWidth="1"/>
    <col min="4370" max="4370" width="12.5703125" style="656" customWidth="1"/>
    <col min="4371" max="4371" width="11" style="656" customWidth="1"/>
    <col min="4372" max="4372" width="10.85546875" style="656" customWidth="1"/>
    <col min="4373" max="4373" width="14.28515625" style="656" customWidth="1"/>
    <col min="4374" max="4374" width="10.5703125" style="656" bestFit="1" customWidth="1"/>
    <col min="4375" max="4375" width="9.28515625" style="656" bestFit="1" customWidth="1"/>
    <col min="4376" max="4608" width="9.140625" style="656"/>
    <col min="4609" max="4609" width="3" style="656" customWidth="1"/>
    <col min="4610" max="4610" width="88.42578125" style="656" customWidth="1"/>
    <col min="4611" max="4611" width="12.7109375" style="656" customWidth="1"/>
    <col min="4612" max="4612" width="12.85546875" style="656" customWidth="1"/>
    <col min="4613" max="4613" width="12.28515625" style="656" customWidth="1"/>
    <col min="4614" max="4614" width="10.28515625" style="656" customWidth="1"/>
    <col min="4615" max="4615" width="8.7109375" style="656" customWidth="1"/>
    <col min="4616" max="4616" width="11" style="656" customWidth="1"/>
    <col min="4617" max="4617" width="9.42578125" style="656" customWidth="1"/>
    <col min="4618" max="4618" width="10.42578125" style="656" customWidth="1"/>
    <col min="4619" max="4619" width="14.28515625" style="656" customWidth="1"/>
    <col min="4620" max="4621" width="9.5703125" style="656" customWidth="1"/>
    <col min="4622" max="4625" width="12" style="656" customWidth="1"/>
    <col min="4626" max="4626" width="12.5703125" style="656" customWidth="1"/>
    <col min="4627" max="4627" width="11" style="656" customWidth="1"/>
    <col min="4628" max="4628" width="10.85546875" style="656" customWidth="1"/>
    <col min="4629" max="4629" width="14.28515625" style="656" customWidth="1"/>
    <col min="4630" max="4630" width="10.5703125" style="656" bestFit="1" customWidth="1"/>
    <col min="4631" max="4631" width="9.28515625" style="656" bestFit="1" customWidth="1"/>
    <col min="4632" max="4864" width="9.140625" style="656"/>
    <col min="4865" max="4865" width="3" style="656" customWidth="1"/>
    <col min="4866" max="4866" width="88.42578125" style="656" customWidth="1"/>
    <col min="4867" max="4867" width="12.7109375" style="656" customWidth="1"/>
    <col min="4868" max="4868" width="12.85546875" style="656" customWidth="1"/>
    <col min="4869" max="4869" width="12.28515625" style="656" customWidth="1"/>
    <col min="4870" max="4870" width="10.28515625" style="656" customWidth="1"/>
    <col min="4871" max="4871" width="8.7109375" style="656" customWidth="1"/>
    <col min="4872" max="4872" width="11" style="656" customWidth="1"/>
    <col min="4873" max="4873" width="9.42578125" style="656" customWidth="1"/>
    <col min="4874" max="4874" width="10.42578125" style="656" customWidth="1"/>
    <col min="4875" max="4875" width="14.28515625" style="656" customWidth="1"/>
    <col min="4876" max="4877" width="9.5703125" style="656" customWidth="1"/>
    <col min="4878" max="4881" width="12" style="656" customWidth="1"/>
    <col min="4882" max="4882" width="12.5703125" style="656" customWidth="1"/>
    <col min="4883" max="4883" width="11" style="656" customWidth="1"/>
    <col min="4884" max="4884" width="10.85546875" style="656" customWidth="1"/>
    <col min="4885" max="4885" width="14.28515625" style="656" customWidth="1"/>
    <col min="4886" max="4886" width="10.5703125" style="656" bestFit="1" customWidth="1"/>
    <col min="4887" max="4887" width="9.28515625" style="656" bestFit="1" customWidth="1"/>
    <col min="4888" max="5120" width="9.140625" style="656"/>
    <col min="5121" max="5121" width="3" style="656" customWidth="1"/>
    <col min="5122" max="5122" width="88.42578125" style="656" customWidth="1"/>
    <col min="5123" max="5123" width="12.7109375" style="656" customWidth="1"/>
    <col min="5124" max="5124" width="12.85546875" style="656" customWidth="1"/>
    <col min="5125" max="5125" width="12.28515625" style="656" customWidth="1"/>
    <col min="5126" max="5126" width="10.28515625" style="656" customWidth="1"/>
    <col min="5127" max="5127" width="8.7109375" style="656" customWidth="1"/>
    <col min="5128" max="5128" width="11" style="656" customWidth="1"/>
    <col min="5129" max="5129" width="9.42578125" style="656" customWidth="1"/>
    <col min="5130" max="5130" width="10.42578125" style="656" customWidth="1"/>
    <col min="5131" max="5131" width="14.28515625" style="656" customWidth="1"/>
    <col min="5132" max="5133" width="9.5703125" style="656" customWidth="1"/>
    <col min="5134" max="5137" width="12" style="656" customWidth="1"/>
    <col min="5138" max="5138" width="12.5703125" style="656" customWidth="1"/>
    <col min="5139" max="5139" width="11" style="656" customWidth="1"/>
    <col min="5140" max="5140" width="10.85546875" style="656" customWidth="1"/>
    <col min="5141" max="5141" width="14.28515625" style="656" customWidth="1"/>
    <col min="5142" max="5142" width="10.5703125" style="656" bestFit="1" customWidth="1"/>
    <col min="5143" max="5143" width="9.28515625" style="656" bestFit="1" customWidth="1"/>
    <col min="5144" max="5376" width="9.140625" style="656"/>
    <col min="5377" max="5377" width="3" style="656" customWidth="1"/>
    <col min="5378" max="5378" width="88.42578125" style="656" customWidth="1"/>
    <col min="5379" max="5379" width="12.7109375" style="656" customWidth="1"/>
    <col min="5380" max="5380" width="12.85546875" style="656" customWidth="1"/>
    <col min="5381" max="5381" width="12.28515625" style="656" customWidth="1"/>
    <col min="5382" max="5382" width="10.28515625" style="656" customWidth="1"/>
    <col min="5383" max="5383" width="8.7109375" style="656" customWidth="1"/>
    <col min="5384" max="5384" width="11" style="656" customWidth="1"/>
    <col min="5385" max="5385" width="9.42578125" style="656" customWidth="1"/>
    <col min="5386" max="5386" width="10.42578125" style="656" customWidth="1"/>
    <col min="5387" max="5387" width="14.28515625" style="656" customWidth="1"/>
    <col min="5388" max="5389" width="9.5703125" style="656" customWidth="1"/>
    <col min="5390" max="5393" width="12" style="656" customWidth="1"/>
    <col min="5394" max="5394" width="12.5703125" style="656" customWidth="1"/>
    <col min="5395" max="5395" width="11" style="656" customWidth="1"/>
    <col min="5396" max="5396" width="10.85546875" style="656" customWidth="1"/>
    <col min="5397" max="5397" width="14.28515625" style="656" customWidth="1"/>
    <col min="5398" max="5398" width="10.5703125" style="656" bestFit="1" customWidth="1"/>
    <col min="5399" max="5399" width="9.28515625" style="656" bestFit="1" customWidth="1"/>
    <col min="5400" max="5632" width="9.140625" style="656"/>
    <col min="5633" max="5633" width="3" style="656" customWidth="1"/>
    <col min="5634" max="5634" width="88.42578125" style="656" customWidth="1"/>
    <col min="5635" max="5635" width="12.7109375" style="656" customWidth="1"/>
    <col min="5636" max="5636" width="12.85546875" style="656" customWidth="1"/>
    <col min="5637" max="5637" width="12.28515625" style="656" customWidth="1"/>
    <col min="5638" max="5638" width="10.28515625" style="656" customWidth="1"/>
    <col min="5639" max="5639" width="8.7109375" style="656" customWidth="1"/>
    <col min="5640" max="5640" width="11" style="656" customWidth="1"/>
    <col min="5641" max="5641" width="9.42578125" style="656" customWidth="1"/>
    <col min="5642" max="5642" width="10.42578125" style="656" customWidth="1"/>
    <col min="5643" max="5643" width="14.28515625" style="656" customWidth="1"/>
    <col min="5644" max="5645" width="9.5703125" style="656" customWidth="1"/>
    <col min="5646" max="5649" width="12" style="656" customWidth="1"/>
    <col min="5650" max="5650" width="12.5703125" style="656" customWidth="1"/>
    <col min="5651" max="5651" width="11" style="656" customWidth="1"/>
    <col min="5652" max="5652" width="10.85546875" style="656" customWidth="1"/>
    <col min="5653" max="5653" width="14.28515625" style="656" customWidth="1"/>
    <col min="5654" max="5654" width="10.5703125" style="656" bestFit="1" customWidth="1"/>
    <col min="5655" max="5655" width="9.28515625" style="656" bestFit="1" customWidth="1"/>
    <col min="5656" max="5888" width="9.140625" style="656"/>
    <col min="5889" max="5889" width="3" style="656" customWidth="1"/>
    <col min="5890" max="5890" width="88.42578125" style="656" customWidth="1"/>
    <col min="5891" max="5891" width="12.7109375" style="656" customWidth="1"/>
    <col min="5892" max="5892" width="12.85546875" style="656" customWidth="1"/>
    <col min="5893" max="5893" width="12.28515625" style="656" customWidth="1"/>
    <col min="5894" max="5894" width="10.28515625" style="656" customWidth="1"/>
    <col min="5895" max="5895" width="8.7109375" style="656" customWidth="1"/>
    <col min="5896" max="5896" width="11" style="656" customWidth="1"/>
    <col min="5897" max="5897" width="9.42578125" style="656" customWidth="1"/>
    <col min="5898" max="5898" width="10.42578125" style="656" customWidth="1"/>
    <col min="5899" max="5899" width="14.28515625" style="656" customWidth="1"/>
    <col min="5900" max="5901" width="9.5703125" style="656" customWidth="1"/>
    <col min="5902" max="5905" width="12" style="656" customWidth="1"/>
    <col min="5906" max="5906" width="12.5703125" style="656" customWidth="1"/>
    <col min="5907" max="5907" width="11" style="656" customWidth="1"/>
    <col min="5908" max="5908" width="10.85546875" style="656" customWidth="1"/>
    <col min="5909" max="5909" width="14.28515625" style="656" customWidth="1"/>
    <col min="5910" max="5910" width="10.5703125" style="656" bestFit="1" customWidth="1"/>
    <col min="5911" max="5911" width="9.28515625" style="656" bestFit="1" customWidth="1"/>
    <col min="5912" max="6144" width="9.140625" style="656"/>
    <col min="6145" max="6145" width="3" style="656" customWidth="1"/>
    <col min="6146" max="6146" width="88.42578125" style="656" customWidth="1"/>
    <col min="6147" max="6147" width="12.7109375" style="656" customWidth="1"/>
    <col min="6148" max="6148" width="12.85546875" style="656" customWidth="1"/>
    <col min="6149" max="6149" width="12.28515625" style="656" customWidth="1"/>
    <col min="6150" max="6150" width="10.28515625" style="656" customWidth="1"/>
    <col min="6151" max="6151" width="8.7109375" style="656" customWidth="1"/>
    <col min="6152" max="6152" width="11" style="656" customWidth="1"/>
    <col min="6153" max="6153" width="9.42578125" style="656" customWidth="1"/>
    <col min="6154" max="6154" width="10.42578125" style="656" customWidth="1"/>
    <col min="6155" max="6155" width="14.28515625" style="656" customWidth="1"/>
    <col min="6156" max="6157" width="9.5703125" style="656" customWidth="1"/>
    <col min="6158" max="6161" width="12" style="656" customWidth="1"/>
    <col min="6162" max="6162" width="12.5703125" style="656" customWidth="1"/>
    <col min="6163" max="6163" width="11" style="656" customWidth="1"/>
    <col min="6164" max="6164" width="10.85546875" style="656" customWidth="1"/>
    <col min="6165" max="6165" width="14.28515625" style="656" customWidth="1"/>
    <col min="6166" max="6166" width="10.5703125" style="656" bestFit="1" customWidth="1"/>
    <col min="6167" max="6167" width="9.28515625" style="656" bestFit="1" customWidth="1"/>
    <col min="6168" max="6400" width="9.140625" style="656"/>
    <col min="6401" max="6401" width="3" style="656" customWidth="1"/>
    <col min="6402" max="6402" width="88.42578125" style="656" customWidth="1"/>
    <col min="6403" max="6403" width="12.7109375" style="656" customWidth="1"/>
    <col min="6404" max="6404" width="12.85546875" style="656" customWidth="1"/>
    <col min="6405" max="6405" width="12.28515625" style="656" customWidth="1"/>
    <col min="6406" max="6406" width="10.28515625" style="656" customWidth="1"/>
    <col min="6407" max="6407" width="8.7109375" style="656" customWidth="1"/>
    <col min="6408" max="6408" width="11" style="656" customWidth="1"/>
    <col min="6409" max="6409" width="9.42578125" style="656" customWidth="1"/>
    <col min="6410" max="6410" width="10.42578125" style="656" customWidth="1"/>
    <col min="6411" max="6411" width="14.28515625" style="656" customWidth="1"/>
    <col min="6412" max="6413" width="9.5703125" style="656" customWidth="1"/>
    <col min="6414" max="6417" width="12" style="656" customWidth="1"/>
    <col min="6418" max="6418" width="12.5703125" style="656" customWidth="1"/>
    <col min="6419" max="6419" width="11" style="656" customWidth="1"/>
    <col min="6420" max="6420" width="10.85546875" style="656" customWidth="1"/>
    <col min="6421" max="6421" width="14.28515625" style="656" customWidth="1"/>
    <col min="6422" max="6422" width="10.5703125" style="656" bestFit="1" customWidth="1"/>
    <col min="6423" max="6423" width="9.28515625" style="656" bestFit="1" customWidth="1"/>
    <col min="6424" max="6656" width="9.140625" style="656"/>
    <col min="6657" max="6657" width="3" style="656" customWidth="1"/>
    <col min="6658" max="6658" width="88.42578125" style="656" customWidth="1"/>
    <col min="6659" max="6659" width="12.7109375" style="656" customWidth="1"/>
    <col min="6660" max="6660" width="12.85546875" style="656" customWidth="1"/>
    <col min="6661" max="6661" width="12.28515625" style="656" customWidth="1"/>
    <col min="6662" max="6662" width="10.28515625" style="656" customWidth="1"/>
    <col min="6663" max="6663" width="8.7109375" style="656" customWidth="1"/>
    <col min="6664" max="6664" width="11" style="656" customWidth="1"/>
    <col min="6665" max="6665" width="9.42578125" style="656" customWidth="1"/>
    <col min="6666" max="6666" width="10.42578125" style="656" customWidth="1"/>
    <col min="6667" max="6667" width="14.28515625" style="656" customWidth="1"/>
    <col min="6668" max="6669" width="9.5703125" style="656" customWidth="1"/>
    <col min="6670" max="6673" width="12" style="656" customWidth="1"/>
    <col min="6674" max="6674" width="12.5703125" style="656" customWidth="1"/>
    <col min="6675" max="6675" width="11" style="656" customWidth="1"/>
    <col min="6676" max="6676" width="10.85546875" style="656" customWidth="1"/>
    <col min="6677" max="6677" width="14.28515625" style="656" customWidth="1"/>
    <col min="6678" max="6678" width="10.5703125" style="656" bestFit="1" customWidth="1"/>
    <col min="6679" max="6679" width="9.28515625" style="656" bestFit="1" customWidth="1"/>
    <col min="6680" max="6912" width="9.140625" style="656"/>
    <col min="6913" max="6913" width="3" style="656" customWidth="1"/>
    <col min="6914" max="6914" width="88.42578125" style="656" customWidth="1"/>
    <col min="6915" max="6915" width="12.7109375" style="656" customWidth="1"/>
    <col min="6916" max="6916" width="12.85546875" style="656" customWidth="1"/>
    <col min="6917" max="6917" width="12.28515625" style="656" customWidth="1"/>
    <col min="6918" max="6918" width="10.28515625" style="656" customWidth="1"/>
    <col min="6919" max="6919" width="8.7109375" style="656" customWidth="1"/>
    <col min="6920" max="6920" width="11" style="656" customWidth="1"/>
    <col min="6921" max="6921" width="9.42578125" style="656" customWidth="1"/>
    <col min="6922" max="6922" width="10.42578125" style="656" customWidth="1"/>
    <col min="6923" max="6923" width="14.28515625" style="656" customWidth="1"/>
    <col min="6924" max="6925" width="9.5703125" style="656" customWidth="1"/>
    <col min="6926" max="6929" width="12" style="656" customWidth="1"/>
    <col min="6930" max="6930" width="12.5703125" style="656" customWidth="1"/>
    <col min="6931" max="6931" width="11" style="656" customWidth="1"/>
    <col min="6932" max="6932" width="10.85546875" style="656" customWidth="1"/>
    <col min="6933" max="6933" width="14.28515625" style="656" customWidth="1"/>
    <col min="6934" max="6934" width="10.5703125" style="656" bestFit="1" customWidth="1"/>
    <col min="6935" max="6935" width="9.28515625" style="656" bestFit="1" customWidth="1"/>
    <col min="6936" max="7168" width="9.140625" style="656"/>
    <col min="7169" max="7169" width="3" style="656" customWidth="1"/>
    <col min="7170" max="7170" width="88.42578125" style="656" customWidth="1"/>
    <col min="7171" max="7171" width="12.7109375" style="656" customWidth="1"/>
    <col min="7172" max="7172" width="12.85546875" style="656" customWidth="1"/>
    <col min="7173" max="7173" width="12.28515625" style="656" customWidth="1"/>
    <col min="7174" max="7174" width="10.28515625" style="656" customWidth="1"/>
    <col min="7175" max="7175" width="8.7109375" style="656" customWidth="1"/>
    <col min="7176" max="7176" width="11" style="656" customWidth="1"/>
    <col min="7177" max="7177" width="9.42578125" style="656" customWidth="1"/>
    <col min="7178" max="7178" width="10.42578125" style="656" customWidth="1"/>
    <col min="7179" max="7179" width="14.28515625" style="656" customWidth="1"/>
    <col min="7180" max="7181" width="9.5703125" style="656" customWidth="1"/>
    <col min="7182" max="7185" width="12" style="656" customWidth="1"/>
    <col min="7186" max="7186" width="12.5703125" style="656" customWidth="1"/>
    <col min="7187" max="7187" width="11" style="656" customWidth="1"/>
    <col min="7188" max="7188" width="10.85546875" style="656" customWidth="1"/>
    <col min="7189" max="7189" width="14.28515625" style="656" customWidth="1"/>
    <col min="7190" max="7190" width="10.5703125" style="656" bestFit="1" customWidth="1"/>
    <col min="7191" max="7191" width="9.28515625" style="656" bestFit="1" customWidth="1"/>
    <col min="7192" max="7424" width="9.140625" style="656"/>
    <col min="7425" max="7425" width="3" style="656" customWidth="1"/>
    <col min="7426" max="7426" width="88.42578125" style="656" customWidth="1"/>
    <col min="7427" max="7427" width="12.7109375" style="656" customWidth="1"/>
    <col min="7428" max="7428" width="12.85546875" style="656" customWidth="1"/>
    <col min="7429" max="7429" width="12.28515625" style="656" customWidth="1"/>
    <col min="7430" max="7430" width="10.28515625" style="656" customWidth="1"/>
    <col min="7431" max="7431" width="8.7109375" style="656" customWidth="1"/>
    <col min="7432" max="7432" width="11" style="656" customWidth="1"/>
    <col min="7433" max="7433" width="9.42578125" style="656" customWidth="1"/>
    <col min="7434" max="7434" width="10.42578125" style="656" customWidth="1"/>
    <col min="7435" max="7435" width="14.28515625" style="656" customWidth="1"/>
    <col min="7436" max="7437" width="9.5703125" style="656" customWidth="1"/>
    <col min="7438" max="7441" width="12" style="656" customWidth="1"/>
    <col min="7442" max="7442" width="12.5703125" style="656" customWidth="1"/>
    <col min="7443" max="7443" width="11" style="656" customWidth="1"/>
    <col min="7444" max="7444" width="10.85546875" style="656" customWidth="1"/>
    <col min="7445" max="7445" width="14.28515625" style="656" customWidth="1"/>
    <col min="7446" max="7446" width="10.5703125" style="656" bestFit="1" customWidth="1"/>
    <col min="7447" max="7447" width="9.28515625" style="656" bestFit="1" customWidth="1"/>
    <col min="7448" max="7680" width="9.140625" style="656"/>
    <col min="7681" max="7681" width="3" style="656" customWidth="1"/>
    <col min="7682" max="7682" width="88.42578125" style="656" customWidth="1"/>
    <col min="7683" max="7683" width="12.7109375" style="656" customWidth="1"/>
    <col min="7684" max="7684" width="12.85546875" style="656" customWidth="1"/>
    <col min="7685" max="7685" width="12.28515625" style="656" customWidth="1"/>
    <col min="7686" max="7686" width="10.28515625" style="656" customWidth="1"/>
    <col min="7687" max="7687" width="8.7109375" style="656" customWidth="1"/>
    <col min="7688" max="7688" width="11" style="656" customWidth="1"/>
    <col min="7689" max="7689" width="9.42578125" style="656" customWidth="1"/>
    <col min="7690" max="7690" width="10.42578125" style="656" customWidth="1"/>
    <col min="7691" max="7691" width="14.28515625" style="656" customWidth="1"/>
    <col min="7692" max="7693" width="9.5703125" style="656" customWidth="1"/>
    <col min="7694" max="7697" width="12" style="656" customWidth="1"/>
    <col min="7698" max="7698" width="12.5703125" style="656" customWidth="1"/>
    <col min="7699" max="7699" width="11" style="656" customWidth="1"/>
    <col min="7700" max="7700" width="10.85546875" style="656" customWidth="1"/>
    <col min="7701" max="7701" width="14.28515625" style="656" customWidth="1"/>
    <col min="7702" max="7702" width="10.5703125" style="656" bestFit="1" customWidth="1"/>
    <col min="7703" max="7703" width="9.28515625" style="656" bestFit="1" customWidth="1"/>
    <col min="7704" max="7936" width="9.140625" style="656"/>
    <col min="7937" max="7937" width="3" style="656" customWidth="1"/>
    <col min="7938" max="7938" width="88.42578125" style="656" customWidth="1"/>
    <col min="7939" max="7939" width="12.7109375" style="656" customWidth="1"/>
    <col min="7940" max="7940" width="12.85546875" style="656" customWidth="1"/>
    <col min="7941" max="7941" width="12.28515625" style="656" customWidth="1"/>
    <col min="7942" max="7942" width="10.28515625" style="656" customWidth="1"/>
    <col min="7943" max="7943" width="8.7109375" style="656" customWidth="1"/>
    <col min="7944" max="7944" width="11" style="656" customWidth="1"/>
    <col min="7945" max="7945" width="9.42578125" style="656" customWidth="1"/>
    <col min="7946" max="7946" width="10.42578125" style="656" customWidth="1"/>
    <col min="7947" max="7947" width="14.28515625" style="656" customWidth="1"/>
    <col min="7948" max="7949" width="9.5703125" style="656" customWidth="1"/>
    <col min="7950" max="7953" width="12" style="656" customWidth="1"/>
    <col min="7954" max="7954" width="12.5703125" style="656" customWidth="1"/>
    <col min="7955" max="7955" width="11" style="656" customWidth="1"/>
    <col min="7956" max="7956" width="10.85546875" style="656" customWidth="1"/>
    <col min="7957" max="7957" width="14.28515625" style="656" customWidth="1"/>
    <col min="7958" max="7958" width="10.5703125" style="656" bestFit="1" customWidth="1"/>
    <col min="7959" max="7959" width="9.28515625" style="656" bestFit="1" customWidth="1"/>
    <col min="7960" max="8192" width="9.140625" style="656"/>
    <col min="8193" max="8193" width="3" style="656" customWidth="1"/>
    <col min="8194" max="8194" width="88.42578125" style="656" customWidth="1"/>
    <col min="8195" max="8195" width="12.7109375" style="656" customWidth="1"/>
    <col min="8196" max="8196" width="12.85546875" style="656" customWidth="1"/>
    <col min="8197" max="8197" width="12.28515625" style="656" customWidth="1"/>
    <col min="8198" max="8198" width="10.28515625" style="656" customWidth="1"/>
    <col min="8199" max="8199" width="8.7109375" style="656" customWidth="1"/>
    <col min="8200" max="8200" width="11" style="656" customWidth="1"/>
    <col min="8201" max="8201" width="9.42578125" style="656" customWidth="1"/>
    <col min="8202" max="8202" width="10.42578125" style="656" customWidth="1"/>
    <col min="8203" max="8203" width="14.28515625" style="656" customWidth="1"/>
    <col min="8204" max="8205" width="9.5703125" style="656" customWidth="1"/>
    <col min="8206" max="8209" width="12" style="656" customWidth="1"/>
    <col min="8210" max="8210" width="12.5703125" style="656" customWidth="1"/>
    <col min="8211" max="8211" width="11" style="656" customWidth="1"/>
    <col min="8212" max="8212" width="10.85546875" style="656" customWidth="1"/>
    <col min="8213" max="8213" width="14.28515625" style="656" customWidth="1"/>
    <col min="8214" max="8214" width="10.5703125" style="656" bestFit="1" customWidth="1"/>
    <col min="8215" max="8215" width="9.28515625" style="656" bestFit="1" customWidth="1"/>
    <col min="8216" max="8448" width="9.140625" style="656"/>
    <col min="8449" max="8449" width="3" style="656" customWidth="1"/>
    <col min="8450" max="8450" width="88.42578125" style="656" customWidth="1"/>
    <col min="8451" max="8451" width="12.7109375" style="656" customWidth="1"/>
    <col min="8452" max="8452" width="12.85546875" style="656" customWidth="1"/>
    <col min="8453" max="8453" width="12.28515625" style="656" customWidth="1"/>
    <col min="8454" max="8454" width="10.28515625" style="656" customWidth="1"/>
    <col min="8455" max="8455" width="8.7109375" style="656" customWidth="1"/>
    <col min="8456" max="8456" width="11" style="656" customWidth="1"/>
    <col min="8457" max="8457" width="9.42578125" style="656" customWidth="1"/>
    <col min="8458" max="8458" width="10.42578125" style="656" customWidth="1"/>
    <col min="8459" max="8459" width="14.28515625" style="656" customWidth="1"/>
    <col min="8460" max="8461" width="9.5703125" style="656" customWidth="1"/>
    <col min="8462" max="8465" width="12" style="656" customWidth="1"/>
    <col min="8466" max="8466" width="12.5703125" style="656" customWidth="1"/>
    <col min="8467" max="8467" width="11" style="656" customWidth="1"/>
    <col min="8468" max="8468" width="10.85546875" style="656" customWidth="1"/>
    <col min="8469" max="8469" width="14.28515625" style="656" customWidth="1"/>
    <col min="8470" max="8470" width="10.5703125" style="656" bestFit="1" customWidth="1"/>
    <col min="8471" max="8471" width="9.28515625" style="656" bestFit="1" customWidth="1"/>
    <col min="8472" max="8704" width="9.140625" style="656"/>
    <col min="8705" max="8705" width="3" style="656" customWidth="1"/>
    <col min="8706" max="8706" width="88.42578125" style="656" customWidth="1"/>
    <col min="8707" max="8707" width="12.7109375" style="656" customWidth="1"/>
    <col min="8708" max="8708" width="12.85546875" style="656" customWidth="1"/>
    <col min="8709" max="8709" width="12.28515625" style="656" customWidth="1"/>
    <col min="8710" max="8710" width="10.28515625" style="656" customWidth="1"/>
    <col min="8711" max="8711" width="8.7109375" style="656" customWidth="1"/>
    <col min="8712" max="8712" width="11" style="656" customWidth="1"/>
    <col min="8713" max="8713" width="9.42578125" style="656" customWidth="1"/>
    <col min="8714" max="8714" width="10.42578125" style="656" customWidth="1"/>
    <col min="8715" max="8715" width="14.28515625" style="656" customWidth="1"/>
    <col min="8716" max="8717" width="9.5703125" style="656" customWidth="1"/>
    <col min="8718" max="8721" width="12" style="656" customWidth="1"/>
    <col min="8722" max="8722" width="12.5703125" style="656" customWidth="1"/>
    <col min="8723" max="8723" width="11" style="656" customWidth="1"/>
    <col min="8724" max="8724" width="10.85546875" style="656" customWidth="1"/>
    <col min="8725" max="8725" width="14.28515625" style="656" customWidth="1"/>
    <col min="8726" max="8726" width="10.5703125" style="656" bestFit="1" customWidth="1"/>
    <col min="8727" max="8727" width="9.28515625" style="656" bestFit="1" customWidth="1"/>
    <col min="8728" max="8960" width="9.140625" style="656"/>
    <col min="8961" max="8961" width="3" style="656" customWidth="1"/>
    <col min="8962" max="8962" width="88.42578125" style="656" customWidth="1"/>
    <col min="8963" max="8963" width="12.7109375" style="656" customWidth="1"/>
    <col min="8964" max="8964" width="12.85546875" style="656" customWidth="1"/>
    <col min="8965" max="8965" width="12.28515625" style="656" customWidth="1"/>
    <col min="8966" max="8966" width="10.28515625" style="656" customWidth="1"/>
    <col min="8967" max="8967" width="8.7109375" style="656" customWidth="1"/>
    <col min="8968" max="8968" width="11" style="656" customWidth="1"/>
    <col min="8969" max="8969" width="9.42578125" style="656" customWidth="1"/>
    <col min="8970" max="8970" width="10.42578125" style="656" customWidth="1"/>
    <col min="8971" max="8971" width="14.28515625" style="656" customWidth="1"/>
    <col min="8972" max="8973" width="9.5703125" style="656" customWidth="1"/>
    <col min="8974" max="8977" width="12" style="656" customWidth="1"/>
    <col min="8978" max="8978" width="12.5703125" style="656" customWidth="1"/>
    <col min="8979" max="8979" width="11" style="656" customWidth="1"/>
    <col min="8980" max="8980" width="10.85546875" style="656" customWidth="1"/>
    <col min="8981" max="8981" width="14.28515625" style="656" customWidth="1"/>
    <col min="8982" max="8982" width="10.5703125" style="656" bestFit="1" customWidth="1"/>
    <col min="8983" max="8983" width="9.28515625" style="656" bestFit="1" customWidth="1"/>
    <col min="8984" max="9216" width="9.140625" style="656"/>
    <col min="9217" max="9217" width="3" style="656" customWidth="1"/>
    <col min="9218" max="9218" width="88.42578125" style="656" customWidth="1"/>
    <col min="9219" max="9219" width="12.7109375" style="656" customWidth="1"/>
    <col min="9220" max="9220" width="12.85546875" style="656" customWidth="1"/>
    <col min="9221" max="9221" width="12.28515625" style="656" customWidth="1"/>
    <col min="9222" max="9222" width="10.28515625" style="656" customWidth="1"/>
    <col min="9223" max="9223" width="8.7109375" style="656" customWidth="1"/>
    <col min="9224" max="9224" width="11" style="656" customWidth="1"/>
    <col min="9225" max="9225" width="9.42578125" style="656" customWidth="1"/>
    <col min="9226" max="9226" width="10.42578125" style="656" customWidth="1"/>
    <col min="9227" max="9227" width="14.28515625" style="656" customWidth="1"/>
    <col min="9228" max="9229" width="9.5703125" style="656" customWidth="1"/>
    <col min="9230" max="9233" width="12" style="656" customWidth="1"/>
    <col min="9234" max="9234" width="12.5703125" style="656" customWidth="1"/>
    <col min="9235" max="9235" width="11" style="656" customWidth="1"/>
    <col min="9236" max="9236" width="10.85546875" style="656" customWidth="1"/>
    <col min="9237" max="9237" width="14.28515625" style="656" customWidth="1"/>
    <col min="9238" max="9238" width="10.5703125" style="656" bestFit="1" customWidth="1"/>
    <col min="9239" max="9239" width="9.28515625" style="656" bestFit="1" customWidth="1"/>
    <col min="9240" max="9472" width="9.140625" style="656"/>
    <col min="9473" max="9473" width="3" style="656" customWidth="1"/>
    <col min="9474" max="9474" width="88.42578125" style="656" customWidth="1"/>
    <col min="9475" max="9475" width="12.7109375" style="656" customWidth="1"/>
    <col min="9476" max="9476" width="12.85546875" style="656" customWidth="1"/>
    <col min="9477" max="9477" width="12.28515625" style="656" customWidth="1"/>
    <col min="9478" max="9478" width="10.28515625" style="656" customWidth="1"/>
    <col min="9479" max="9479" width="8.7109375" style="656" customWidth="1"/>
    <col min="9480" max="9480" width="11" style="656" customWidth="1"/>
    <col min="9481" max="9481" width="9.42578125" style="656" customWidth="1"/>
    <col min="9482" max="9482" width="10.42578125" style="656" customWidth="1"/>
    <col min="9483" max="9483" width="14.28515625" style="656" customWidth="1"/>
    <col min="9484" max="9485" width="9.5703125" style="656" customWidth="1"/>
    <col min="9486" max="9489" width="12" style="656" customWidth="1"/>
    <col min="9490" max="9490" width="12.5703125" style="656" customWidth="1"/>
    <col min="9491" max="9491" width="11" style="656" customWidth="1"/>
    <col min="9492" max="9492" width="10.85546875" style="656" customWidth="1"/>
    <col min="9493" max="9493" width="14.28515625" style="656" customWidth="1"/>
    <col min="9494" max="9494" width="10.5703125" style="656" bestFit="1" customWidth="1"/>
    <col min="9495" max="9495" width="9.28515625" style="656" bestFit="1" customWidth="1"/>
    <col min="9496" max="9728" width="9.140625" style="656"/>
    <col min="9729" max="9729" width="3" style="656" customWidth="1"/>
    <col min="9730" max="9730" width="88.42578125" style="656" customWidth="1"/>
    <col min="9731" max="9731" width="12.7109375" style="656" customWidth="1"/>
    <col min="9732" max="9732" width="12.85546875" style="656" customWidth="1"/>
    <col min="9733" max="9733" width="12.28515625" style="656" customWidth="1"/>
    <col min="9734" max="9734" width="10.28515625" style="656" customWidth="1"/>
    <col min="9735" max="9735" width="8.7109375" style="656" customWidth="1"/>
    <col min="9736" max="9736" width="11" style="656" customWidth="1"/>
    <col min="9737" max="9737" width="9.42578125" style="656" customWidth="1"/>
    <col min="9738" max="9738" width="10.42578125" style="656" customWidth="1"/>
    <col min="9739" max="9739" width="14.28515625" style="656" customWidth="1"/>
    <col min="9740" max="9741" width="9.5703125" style="656" customWidth="1"/>
    <col min="9742" max="9745" width="12" style="656" customWidth="1"/>
    <col min="9746" max="9746" width="12.5703125" style="656" customWidth="1"/>
    <col min="9747" max="9747" width="11" style="656" customWidth="1"/>
    <col min="9748" max="9748" width="10.85546875" style="656" customWidth="1"/>
    <col min="9749" max="9749" width="14.28515625" style="656" customWidth="1"/>
    <col min="9750" max="9750" width="10.5703125" style="656" bestFit="1" customWidth="1"/>
    <col min="9751" max="9751" width="9.28515625" style="656" bestFit="1" customWidth="1"/>
    <col min="9752" max="9984" width="9.140625" style="656"/>
    <col min="9985" max="9985" width="3" style="656" customWidth="1"/>
    <col min="9986" max="9986" width="88.42578125" style="656" customWidth="1"/>
    <col min="9987" max="9987" width="12.7109375" style="656" customWidth="1"/>
    <col min="9988" max="9988" width="12.85546875" style="656" customWidth="1"/>
    <col min="9989" max="9989" width="12.28515625" style="656" customWidth="1"/>
    <col min="9990" max="9990" width="10.28515625" style="656" customWidth="1"/>
    <col min="9991" max="9991" width="8.7109375" style="656" customWidth="1"/>
    <col min="9992" max="9992" width="11" style="656" customWidth="1"/>
    <col min="9993" max="9993" width="9.42578125" style="656" customWidth="1"/>
    <col min="9994" max="9994" width="10.42578125" style="656" customWidth="1"/>
    <col min="9995" max="9995" width="14.28515625" style="656" customWidth="1"/>
    <col min="9996" max="9997" width="9.5703125" style="656" customWidth="1"/>
    <col min="9998" max="10001" width="12" style="656" customWidth="1"/>
    <col min="10002" max="10002" width="12.5703125" style="656" customWidth="1"/>
    <col min="10003" max="10003" width="11" style="656" customWidth="1"/>
    <col min="10004" max="10004" width="10.85546875" style="656" customWidth="1"/>
    <col min="10005" max="10005" width="14.28515625" style="656" customWidth="1"/>
    <col min="10006" max="10006" width="10.5703125" style="656" bestFit="1" customWidth="1"/>
    <col min="10007" max="10007" width="9.28515625" style="656" bestFit="1" customWidth="1"/>
    <col min="10008" max="10240" width="9.140625" style="656"/>
    <col min="10241" max="10241" width="3" style="656" customWidth="1"/>
    <col min="10242" max="10242" width="88.42578125" style="656" customWidth="1"/>
    <col min="10243" max="10243" width="12.7109375" style="656" customWidth="1"/>
    <col min="10244" max="10244" width="12.85546875" style="656" customWidth="1"/>
    <col min="10245" max="10245" width="12.28515625" style="656" customWidth="1"/>
    <col min="10246" max="10246" width="10.28515625" style="656" customWidth="1"/>
    <col min="10247" max="10247" width="8.7109375" style="656" customWidth="1"/>
    <col min="10248" max="10248" width="11" style="656" customWidth="1"/>
    <col min="10249" max="10249" width="9.42578125" style="656" customWidth="1"/>
    <col min="10250" max="10250" width="10.42578125" style="656" customWidth="1"/>
    <col min="10251" max="10251" width="14.28515625" style="656" customWidth="1"/>
    <col min="10252" max="10253" width="9.5703125" style="656" customWidth="1"/>
    <col min="10254" max="10257" width="12" style="656" customWidth="1"/>
    <col min="10258" max="10258" width="12.5703125" style="656" customWidth="1"/>
    <col min="10259" max="10259" width="11" style="656" customWidth="1"/>
    <col min="10260" max="10260" width="10.85546875" style="656" customWidth="1"/>
    <col min="10261" max="10261" width="14.28515625" style="656" customWidth="1"/>
    <col min="10262" max="10262" width="10.5703125" style="656" bestFit="1" customWidth="1"/>
    <col min="10263" max="10263" width="9.28515625" style="656" bestFit="1" customWidth="1"/>
    <col min="10264" max="10496" width="9.140625" style="656"/>
    <col min="10497" max="10497" width="3" style="656" customWidth="1"/>
    <col min="10498" max="10498" width="88.42578125" style="656" customWidth="1"/>
    <col min="10499" max="10499" width="12.7109375" style="656" customWidth="1"/>
    <col min="10500" max="10500" width="12.85546875" style="656" customWidth="1"/>
    <col min="10501" max="10501" width="12.28515625" style="656" customWidth="1"/>
    <col min="10502" max="10502" width="10.28515625" style="656" customWidth="1"/>
    <col min="10503" max="10503" width="8.7109375" style="656" customWidth="1"/>
    <col min="10504" max="10504" width="11" style="656" customWidth="1"/>
    <col min="10505" max="10505" width="9.42578125" style="656" customWidth="1"/>
    <col min="10506" max="10506" width="10.42578125" style="656" customWidth="1"/>
    <col min="10507" max="10507" width="14.28515625" style="656" customWidth="1"/>
    <col min="10508" max="10509" width="9.5703125" style="656" customWidth="1"/>
    <col min="10510" max="10513" width="12" style="656" customWidth="1"/>
    <col min="10514" max="10514" width="12.5703125" style="656" customWidth="1"/>
    <col min="10515" max="10515" width="11" style="656" customWidth="1"/>
    <col min="10516" max="10516" width="10.85546875" style="656" customWidth="1"/>
    <col min="10517" max="10517" width="14.28515625" style="656" customWidth="1"/>
    <col min="10518" max="10518" width="10.5703125" style="656" bestFit="1" customWidth="1"/>
    <col min="10519" max="10519" width="9.28515625" style="656" bestFit="1" customWidth="1"/>
    <col min="10520" max="10752" width="9.140625" style="656"/>
    <col min="10753" max="10753" width="3" style="656" customWidth="1"/>
    <col min="10754" max="10754" width="88.42578125" style="656" customWidth="1"/>
    <col min="10755" max="10755" width="12.7109375" style="656" customWidth="1"/>
    <col min="10756" max="10756" width="12.85546875" style="656" customWidth="1"/>
    <col min="10757" max="10757" width="12.28515625" style="656" customWidth="1"/>
    <col min="10758" max="10758" width="10.28515625" style="656" customWidth="1"/>
    <col min="10759" max="10759" width="8.7109375" style="656" customWidth="1"/>
    <col min="10760" max="10760" width="11" style="656" customWidth="1"/>
    <col min="10761" max="10761" width="9.42578125" style="656" customWidth="1"/>
    <col min="10762" max="10762" width="10.42578125" style="656" customWidth="1"/>
    <col min="10763" max="10763" width="14.28515625" style="656" customWidth="1"/>
    <col min="10764" max="10765" width="9.5703125" style="656" customWidth="1"/>
    <col min="10766" max="10769" width="12" style="656" customWidth="1"/>
    <col min="10770" max="10770" width="12.5703125" style="656" customWidth="1"/>
    <col min="10771" max="10771" width="11" style="656" customWidth="1"/>
    <col min="10772" max="10772" width="10.85546875" style="656" customWidth="1"/>
    <col min="10773" max="10773" width="14.28515625" style="656" customWidth="1"/>
    <col min="10774" max="10774" width="10.5703125" style="656" bestFit="1" customWidth="1"/>
    <col min="10775" max="10775" width="9.28515625" style="656" bestFit="1" customWidth="1"/>
    <col min="10776" max="11008" width="9.140625" style="656"/>
    <col min="11009" max="11009" width="3" style="656" customWidth="1"/>
    <col min="11010" max="11010" width="88.42578125" style="656" customWidth="1"/>
    <col min="11011" max="11011" width="12.7109375" style="656" customWidth="1"/>
    <col min="11012" max="11012" width="12.85546875" style="656" customWidth="1"/>
    <col min="11013" max="11013" width="12.28515625" style="656" customWidth="1"/>
    <col min="11014" max="11014" width="10.28515625" style="656" customWidth="1"/>
    <col min="11015" max="11015" width="8.7109375" style="656" customWidth="1"/>
    <col min="11016" max="11016" width="11" style="656" customWidth="1"/>
    <col min="11017" max="11017" width="9.42578125" style="656" customWidth="1"/>
    <col min="11018" max="11018" width="10.42578125" style="656" customWidth="1"/>
    <col min="11019" max="11019" width="14.28515625" style="656" customWidth="1"/>
    <col min="11020" max="11021" width="9.5703125" style="656" customWidth="1"/>
    <col min="11022" max="11025" width="12" style="656" customWidth="1"/>
    <col min="11026" max="11026" width="12.5703125" style="656" customWidth="1"/>
    <col min="11027" max="11027" width="11" style="656" customWidth="1"/>
    <col min="11028" max="11028" width="10.85546875" style="656" customWidth="1"/>
    <col min="11029" max="11029" width="14.28515625" style="656" customWidth="1"/>
    <col min="11030" max="11030" width="10.5703125" style="656" bestFit="1" customWidth="1"/>
    <col min="11031" max="11031" width="9.28515625" style="656" bestFit="1" customWidth="1"/>
    <col min="11032" max="11264" width="9.140625" style="656"/>
    <col min="11265" max="11265" width="3" style="656" customWidth="1"/>
    <col min="11266" max="11266" width="88.42578125" style="656" customWidth="1"/>
    <col min="11267" max="11267" width="12.7109375" style="656" customWidth="1"/>
    <col min="11268" max="11268" width="12.85546875" style="656" customWidth="1"/>
    <col min="11269" max="11269" width="12.28515625" style="656" customWidth="1"/>
    <col min="11270" max="11270" width="10.28515625" style="656" customWidth="1"/>
    <col min="11271" max="11271" width="8.7109375" style="656" customWidth="1"/>
    <col min="11272" max="11272" width="11" style="656" customWidth="1"/>
    <col min="11273" max="11273" width="9.42578125" style="656" customWidth="1"/>
    <col min="11274" max="11274" width="10.42578125" style="656" customWidth="1"/>
    <col min="11275" max="11275" width="14.28515625" style="656" customWidth="1"/>
    <col min="11276" max="11277" width="9.5703125" style="656" customWidth="1"/>
    <col min="11278" max="11281" width="12" style="656" customWidth="1"/>
    <col min="11282" max="11282" width="12.5703125" style="656" customWidth="1"/>
    <col min="11283" max="11283" width="11" style="656" customWidth="1"/>
    <col min="11284" max="11284" width="10.85546875" style="656" customWidth="1"/>
    <col min="11285" max="11285" width="14.28515625" style="656" customWidth="1"/>
    <col min="11286" max="11286" width="10.5703125" style="656" bestFit="1" customWidth="1"/>
    <col min="11287" max="11287" width="9.28515625" style="656" bestFit="1" customWidth="1"/>
    <col min="11288" max="11520" width="9.140625" style="656"/>
    <col min="11521" max="11521" width="3" style="656" customWidth="1"/>
    <col min="11522" max="11522" width="88.42578125" style="656" customWidth="1"/>
    <col min="11523" max="11523" width="12.7109375" style="656" customWidth="1"/>
    <col min="11524" max="11524" width="12.85546875" style="656" customWidth="1"/>
    <col min="11525" max="11525" width="12.28515625" style="656" customWidth="1"/>
    <col min="11526" max="11526" width="10.28515625" style="656" customWidth="1"/>
    <col min="11527" max="11527" width="8.7109375" style="656" customWidth="1"/>
    <col min="11528" max="11528" width="11" style="656" customWidth="1"/>
    <col min="11529" max="11529" width="9.42578125" style="656" customWidth="1"/>
    <col min="11530" max="11530" width="10.42578125" style="656" customWidth="1"/>
    <col min="11531" max="11531" width="14.28515625" style="656" customWidth="1"/>
    <col min="11532" max="11533" width="9.5703125" style="656" customWidth="1"/>
    <col min="11534" max="11537" width="12" style="656" customWidth="1"/>
    <col min="11538" max="11538" width="12.5703125" style="656" customWidth="1"/>
    <col min="11539" max="11539" width="11" style="656" customWidth="1"/>
    <col min="11540" max="11540" width="10.85546875" style="656" customWidth="1"/>
    <col min="11541" max="11541" width="14.28515625" style="656" customWidth="1"/>
    <col min="11542" max="11542" width="10.5703125" style="656" bestFit="1" customWidth="1"/>
    <col min="11543" max="11543" width="9.28515625" style="656" bestFit="1" customWidth="1"/>
    <col min="11544" max="11776" width="9.140625" style="656"/>
    <col min="11777" max="11777" width="3" style="656" customWidth="1"/>
    <col min="11778" max="11778" width="88.42578125" style="656" customWidth="1"/>
    <col min="11779" max="11779" width="12.7109375" style="656" customWidth="1"/>
    <col min="11780" max="11780" width="12.85546875" style="656" customWidth="1"/>
    <col min="11781" max="11781" width="12.28515625" style="656" customWidth="1"/>
    <col min="11782" max="11782" width="10.28515625" style="656" customWidth="1"/>
    <col min="11783" max="11783" width="8.7109375" style="656" customWidth="1"/>
    <col min="11784" max="11784" width="11" style="656" customWidth="1"/>
    <col min="11785" max="11785" width="9.42578125" style="656" customWidth="1"/>
    <col min="11786" max="11786" width="10.42578125" style="656" customWidth="1"/>
    <col min="11787" max="11787" width="14.28515625" style="656" customWidth="1"/>
    <col min="11788" max="11789" width="9.5703125" style="656" customWidth="1"/>
    <col min="11790" max="11793" width="12" style="656" customWidth="1"/>
    <col min="11794" max="11794" width="12.5703125" style="656" customWidth="1"/>
    <col min="11795" max="11795" width="11" style="656" customWidth="1"/>
    <col min="11796" max="11796" width="10.85546875" style="656" customWidth="1"/>
    <col min="11797" max="11797" width="14.28515625" style="656" customWidth="1"/>
    <col min="11798" max="11798" width="10.5703125" style="656" bestFit="1" customWidth="1"/>
    <col min="11799" max="11799" width="9.28515625" style="656" bestFit="1" customWidth="1"/>
    <col min="11800" max="12032" width="9.140625" style="656"/>
    <col min="12033" max="12033" width="3" style="656" customWidth="1"/>
    <col min="12034" max="12034" width="88.42578125" style="656" customWidth="1"/>
    <col min="12035" max="12035" width="12.7109375" style="656" customWidth="1"/>
    <col min="12036" max="12036" width="12.85546875" style="656" customWidth="1"/>
    <col min="12037" max="12037" width="12.28515625" style="656" customWidth="1"/>
    <col min="12038" max="12038" width="10.28515625" style="656" customWidth="1"/>
    <col min="12039" max="12039" width="8.7109375" style="656" customWidth="1"/>
    <col min="12040" max="12040" width="11" style="656" customWidth="1"/>
    <col min="12041" max="12041" width="9.42578125" style="656" customWidth="1"/>
    <col min="12042" max="12042" width="10.42578125" style="656" customWidth="1"/>
    <col min="12043" max="12043" width="14.28515625" style="656" customWidth="1"/>
    <col min="12044" max="12045" width="9.5703125" style="656" customWidth="1"/>
    <col min="12046" max="12049" width="12" style="656" customWidth="1"/>
    <col min="12050" max="12050" width="12.5703125" style="656" customWidth="1"/>
    <col min="12051" max="12051" width="11" style="656" customWidth="1"/>
    <col min="12052" max="12052" width="10.85546875" style="656" customWidth="1"/>
    <col min="12053" max="12053" width="14.28515625" style="656" customWidth="1"/>
    <col min="12054" max="12054" width="10.5703125" style="656" bestFit="1" customWidth="1"/>
    <col min="12055" max="12055" width="9.28515625" style="656" bestFit="1" customWidth="1"/>
    <col min="12056" max="12288" width="9.140625" style="656"/>
    <col min="12289" max="12289" width="3" style="656" customWidth="1"/>
    <col min="12290" max="12290" width="88.42578125" style="656" customWidth="1"/>
    <col min="12291" max="12291" width="12.7109375" style="656" customWidth="1"/>
    <col min="12292" max="12292" width="12.85546875" style="656" customWidth="1"/>
    <col min="12293" max="12293" width="12.28515625" style="656" customWidth="1"/>
    <col min="12294" max="12294" width="10.28515625" style="656" customWidth="1"/>
    <col min="12295" max="12295" width="8.7109375" style="656" customWidth="1"/>
    <col min="12296" max="12296" width="11" style="656" customWidth="1"/>
    <col min="12297" max="12297" width="9.42578125" style="656" customWidth="1"/>
    <col min="12298" max="12298" width="10.42578125" style="656" customWidth="1"/>
    <col min="12299" max="12299" width="14.28515625" style="656" customWidth="1"/>
    <col min="12300" max="12301" width="9.5703125" style="656" customWidth="1"/>
    <col min="12302" max="12305" width="12" style="656" customWidth="1"/>
    <col min="12306" max="12306" width="12.5703125" style="656" customWidth="1"/>
    <col min="12307" max="12307" width="11" style="656" customWidth="1"/>
    <col min="12308" max="12308" width="10.85546875" style="656" customWidth="1"/>
    <col min="12309" max="12309" width="14.28515625" style="656" customWidth="1"/>
    <col min="12310" max="12310" width="10.5703125" style="656" bestFit="1" customWidth="1"/>
    <col min="12311" max="12311" width="9.28515625" style="656" bestFit="1" customWidth="1"/>
    <col min="12312" max="12544" width="9.140625" style="656"/>
    <col min="12545" max="12545" width="3" style="656" customWidth="1"/>
    <col min="12546" max="12546" width="88.42578125" style="656" customWidth="1"/>
    <col min="12547" max="12547" width="12.7109375" style="656" customWidth="1"/>
    <col min="12548" max="12548" width="12.85546875" style="656" customWidth="1"/>
    <col min="12549" max="12549" width="12.28515625" style="656" customWidth="1"/>
    <col min="12550" max="12550" width="10.28515625" style="656" customWidth="1"/>
    <col min="12551" max="12551" width="8.7109375" style="656" customWidth="1"/>
    <col min="12552" max="12552" width="11" style="656" customWidth="1"/>
    <col min="12553" max="12553" width="9.42578125" style="656" customWidth="1"/>
    <col min="12554" max="12554" width="10.42578125" style="656" customWidth="1"/>
    <col min="12555" max="12555" width="14.28515625" style="656" customWidth="1"/>
    <col min="12556" max="12557" width="9.5703125" style="656" customWidth="1"/>
    <col min="12558" max="12561" width="12" style="656" customWidth="1"/>
    <col min="12562" max="12562" width="12.5703125" style="656" customWidth="1"/>
    <col min="12563" max="12563" width="11" style="656" customWidth="1"/>
    <col min="12564" max="12564" width="10.85546875" style="656" customWidth="1"/>
    <col min="12565" max="12565" width="14.28515625" style="656" customWidth="1"/>
    <col min="12566" max="12566" width="10.5703125" style="656" bestFit="1" customWidth="1"/>
    <col min="12567" max="12567" width="9.28515625" style="656" bestFit="1" customWidth="1"/>
    <col min="12568" max="12800" width="9.140625" style="656"/>
    <col min="12801" max="12801" width="3" style="656" customWidth="1"/>
    <col min="12802" max="12802" width="88.42578125" style="656" customWidth="1"/>
    <col min="12803" max="12803" width="12.7109375" style="656" customWidth="1"/>
    <col min="12804" max="12804" width="12.85546875" style="656" customWidth="1"/>
    <col min="12805" max="12805" width="12.28515625" style="656" customWidth="1"/>
    <col min="12806" max="12806" width="10.28515625" style="656" customWidth="1"/>
    <col min="12807" max="12807" width="8.7109375" style="656" customWidth="1"/>
    <col min="12808" max="12808" width="11" style="656" customWidth="1"/>
    <col min="12809" max="12809" width="9.42578125" style="656" customWidth="1"/>
    <col min="12810" max="12810" width="10.42578125" style="656" customWidth="1"/>
    <col min="12811" max="12811" width="14.28515625" style="656" customWidth="1"/>
    <col min="12812" max="12813" width="9.5703125" style="656" customWidth="1"/>
    <col min="12814" max="12817" width="12" style="656" customWidth="1"/>
    <col min="12818" max="12818" width="12.5703125" style="656" customWidth="1"/>
    <col min="12819" max="12819" width="11" style="656" customWidth="1"/>
    <col min="12820" max="12820" width="10.85546875" style="656" customWidth="1"/>
    <col min="12821" max="12821" width="14.28515625" style="656" customWidth="1"/>
    <col min="12822" max="12822" width="10.5703125" style="656" bestFit="1" customWidth="1"/>
    <col min="12823" max="12823" width="9.28515625" style="656" bestFit="1" customWidth="1"/>
    <col min="12824" max="13056" width="9.140625" style="656"/>
    <col min="13057" max="13057" width="3" style="656" customWidth="1"/>
    <col min="13058" max="13058" width="88.42578125" style="656" customWidth="1"/>
    <col min="13059" max="13059" width="12.7109375" style="656" customWidth="1"/>
    <col min="13060" max="13060" width="12.85546875" style="656" customWidth="1"/>
    <col min="13061" max="13061" width="12.28515625" style="656" customWidth="1"/>
    <col min="13062" max="13062" width="10.28515625" style="656" customWidth="1"/>
    <col min="13063" max="13063" width="8.7109375" style="656" customWidth="1"/>
    <col min="13064" max="13064" width="11" style="656" customWidth="1"/>
    <col min="13065" max="13065" width="9.42578125" style="656" customWidth="1"/>
    <col min="13066" max="13066" width="10.42578125" style="656" customWidth="1"/>
    <col min="13067" max="13067" width="14.28515625" style="656" customWidth="1"/>
    <col min="13068" max="13069" width="9.5703125" style="656" customWidth="1"/>
    <col min="13070" max="13073" width="12" style="656" customWidth="1"/>
    <col min="13074" max="13074" width="12.5703125" style="656" customWidth="1"/>
    <col min="13075" max="13075" width="11" style="656" customWidth="1"/>
    <col min="13076" max="13076" width="10.85546875" style="656" customWidth="1"/>
    <col min="13077" max="13077" width="14.28515625" style="656" customWidth="1"/>
    <col min="13078" max="13078" width="10.5703125" style="656" bestFit="1" customWidth="1"/>
    <col min="13079" max="13079" width="9.28515625" style="656" bestFit="1" customWidth="1"/>
    <col min="13080" max="13312" width="9.140625" style="656"/>
    <col min="13313" max="13313" width="3" style="656" customWidth="1"/>
    <col min="13314" max="13314" width="88.42578125" style="656" customWidth="1"/>
    <col min="13315" max="13315" width="12.7109375" style="656" customWidth="1"/>
    <col min="13316" max="13316" width="12.85546875" style="656" customWidth="1"/>
    <col min="13317" max="13317" width="12.28515625" style="656" customWidth="1"/>
    <col min="13318" max="13318" width="10.28515625" style="656" customWidth="1"/>
    <col min="13319" max="13319" width="8.7109375" style="656" customWidth="1"/>
    <col min="13320" max="13320" width="11" style="656" customWidth="1"/>
    <col min="13321" max="13321" width="9.42578125" style="656" customWidth="1"/>
    <col min="13322" max="13322" width="10.42578125" style="656" customWidth="1"/>
    <col min="13323" max="13323" width="14.28515625" style="656" customWidth="1"/>
    <col min="13324" max="13325" width="9.5703125" style="656" customWidth="1"/>
    <col min="13326" max="13329" width="12" style="656" customWidth="1"/>
    <col min="13330" max="13330" width="12.5703125" style="656" customWidth="1"/>
    <col min="13331" max="13331" width="11" style="656" customWidth="1"/>
    <col min="13332" max="13332" width="10.85546875" style="656" customWidth="1"/>
    <col min="13333" max="13333" width="14.28515625" style="656" customWidth="1"/>
    <col min="13334" max="13334" width="10.5703125" style="656" bestFit="1" customWidth="1"/>
    <col min="13335" max="13335" width="9.28515625" style="656" bestFit="1" customWidth="1"/>
    <col min="13336" max="13568" width="9.140625" style="656"/>
    <col min="13569" max="13569" width="3" style="656" customWidth="1"/>
    <col min="13570" max="13570" width="88.42578125" style="656" customWidth="1"/>
    <col min="13571" max="13571" width="12.7109375" style="656" customWidth="1"/>
    <col min="13572" max="13572" width="12.85546875" style="656" customWidth="1"/>
    <col min="13573" max="13573" width="12.28515625" style="656" customWidth="1"/>
    <col min="13574" max="13574" width="10.28515625" style="656" customWidth="1"/>
    <col min="13575" max="13575" width="8.7109375" style="656" customWidth="1"/>
    <col min="13576" max="13576" width="11" style="656" customWidth="1"/>
    <col min="13577" max="13577" width="9.42578125" style="656" customWidth="1"/>
    <col min="13578" max="13578" width="10.42578125" style="656" customWidth="1"/>
    <col min="13579" max="13579" width="14.28515625" style="656" customWidth="1"/>
    <col min="13580" max="13581" width="9.5703125" style="656" customWidth="1"/>
    <col min="13582" max="13585" width="12" style="656" customWidth="1"/>
    <col min="13586" max="13586" width="12.5703125" style="656" customWidth="1"/>
    <col min="13587" max="13587" width="11" style="656" customWidth="1"/>
    <col min="13588" max="13588" width="10.85546875" style="656" customWidth="1"/>
    <col min="13589" max="13589" width="14.28515625" style="656" customWidth="1"/>
    <col min="13590" max="13590" width="10.5703125" style="656" bestFit="1" customWidth="1"/>
    <col min="13591" max="13591" width="9.28515625" style="656" bestFit="1" customWidth="1"/>
    <col min="13592" max="13824" width="9.140625" style="656"/>
    <col min="13825" max="13825" width="3" style="656" customWidth="1"/>
    <col min="13826" max="13826" width="88.42578125" style="656" customWidth="1"/>
    <col min="13827" max="13827" width="12.7109375" style="656" customWidth="1"/>
    <col min="13828" max="13828" width="12.85546875" style="656" customWidth="1"/>
    <col min="13829" max="13829" width="12.28515625" style="656" customWidth="1"/>
    <col min="13830" max="13830" width="10.28515625" style="656" customWidth="1"/>
    <col min="13831" max="13831" width="8.7109375" style="656" customWidth="1"/>
    <col min="13832" max="13832" width="11" style="656" customWidth="1"/>
    <col min="13833" max="13833" width="9.42578125" style="656" customWidth="1"/>
    <col min="13834" max="13834" width="10.42578125" style="656" customWidth="1"/>
    <col min="13835" max="13835" width="14.28515625" style="656" customWidth="1"/>
    <col min="13836" max="13837" width="9.5703125" style="656" customWidth="1"/>
    <col min="13838" max="13841" width="12" style="656" customWidth="1"/>
    <col min="13842" max="13842" width="12.5703125" style="656" customWidth="1"/>
    <col min="13843" max="13843" width="11" style="656" customWidth="1"/>
    <col min="13844" max="13844" width="10.85546875" style="656" customWidth="1"/>
    <col min="13845" max="13845" width="14.28515625" style="656" customWidth="1"/>
    <col min="13846" max="13846" width="10.5703125" style="656" bestFit="1" customWidth="1"/>
    <col min="13847" max="13847" width="9.28515625" style="656" bestFit="1" customWidth="1"/>
    <col min="13848" max="14080" width="9.140625" style="656"/>
    <col min="14081" max="14081" width="3" style="656" customWidth="1"/>
    <col min="14082" max="14082" width="88.42578125" style="656" customWidth="1"/>
    <col min="14083" max="14083" width="12.7109375" style="656" customWidth="1"/>
    <col min="14084" max="14084" width="12.85546875" style="656" customWidth="1"/>
    <col min="14085" max="14085" width="12.28515625" style="656" customWidth="1"/>
    <col min="14086" max="14086" width="10.28515625" style="656" customWidth="1"/>
    <col min="14087" max="14087" width="8.7109375" style="656" customWidth="1"/>
    <col min="14088" max="14088" width="11" style="656" customWidth="1"/>
    <col min="14089" max="14089" width="9.42578125" style="656" customWidth="1"/>
    <col min="14090" max="14090" width="10.42578125" style="656" customWidth="1"/>
    <col min="14091" max="14091" width="14.28515625" style="656" customWidth="1"/>
    <col min="14092" max="14093" width="9.5703125" style="656" customWidth="1"/>
    <col min="14094" max="14097" width="12" style="656" customWidth="1"/>
    <col min="14098" max="14098" width="12.5703125" style="656" customWidth="1"/>
    <col min="14099" max="14099" width="11" style="656" customWidth="1"/>
    <col min="14100" max="14100" width="10.85546875" style="656" customWidth="1"/>
    <col min="14101" max="14101" width="14.28515625" style="656" customWidth="1"/>
    <col min="14102" max="14102" width="10.5703125" style="656" bestFit="1" customWidth="1"/>
    <col min="14103" max="14103" width="9.28515625" style="656" bestFit="1" customWidth="1"/>
    <col min="14104" max="14336" width="9.140625" style="656"/>
    <col min="14337" max="14337" width="3" style="656" customWidth="1"/>
    <col min="14338" max="14338" width="88.42578125" style="656" customWidth="1"/>
    <col min="14339" max="14339" width="12.7109375" style="656" customWidth="1"/>
    <col min="14340" max="14340" width="12.85546875" style="656" customWidth="1"/>
    <col min="14341" max="14341" width="12.28515625" style="656" customWidth="1"/>
    <col min="14342" max="14342" width="10.28515625" style="656" customWidth="1"/>
    <col min="14343" max="14343" width="8.7109375" style="656" customWidth="1"/>
    <col min="14344" max="14344" width="11" style="656" customWidth="1"/>
    <col min="14345" max="14345" width="9.42578125" style="656" customWidth="1"/>
    <col min="14346" max="14346" width="10.42578125" style="656" customWidth="1"/>
    <col min="14347" max="14347" width="14.28515625" style="656" customWidth="1"/>
    <col min="14348" max="14349" width="9.5703125" style="656" customWidth="1"/>
    <col min="14350" max="14353" width="12" style="656" customWidth="1"/>
    <col min="14354" max="14354" width="12.5703125" style="656" customWidth="1"/>
    <col min="14355" max="14355" width="11" style="656" customWidth="1"/>
    <col min="14356" max="14356" width="10.85546875" style="656" customWidth="1"/>
    <col min="14357" max="14357" width="14.28515625" style="656" customWidth="1"/>
    <col min="14358" max="14358" width="10.5703125" style="656" bestFit="1" customWidth="1"/>
    <col min="14359" max="14359" width="9.28515625" style="656" bestFit="1" customWidth="1"/>
    <col min="14360" max="14592" width="9.140625" style="656"/>
    <col min="14593" max="14593" width="3" style="656" customWidth="1"/>
    <col min="14594" max="14594" width="88.42578125" style="656" customWidth="1"/>
    <col min="14595" max="14595" width="12.7109375" style="656" customWidth="1"/>
    <col min="14596" max="14596" width="12.85546875" style="656" customWidth="1"/>
    <col min="14597" max="14597" width="12.28515625" style="656" customWidth="1"/>
    <col min="14598" max="14598" width="10.28515625" style="656" customWidth="1"/>
    <col min="14599" max="14599" width="8.7109375" style="656" customWidth="1"/>
    <col min="14600" max="14600" width="11" style="656" customWidth="1"/>
    <col min="14601" max="14601" width="9.42578125" style="656" customWidth="1"/>
    <col min="14602" max="14602" width="10.42578125" style="656" customWidth="1"/>
    <col min="14603" max="14603" width="14.28515625" style="656" customWidth="1"/>
    <col min="14604" max="14605" width="9.5703125" style="656" customWidth="1"/>
    <col min="14606" max="14609" width="12" style="656" customWidth="1"/>
    <col min="14610" max="14610" width="12.5703125" style="656" customWidth="1"/>
    <col min="14611" max="14611" width="11" style="656" customWidth="1"/>
    <col min="14612" max="14612" width="10.85546875" style="656" customWidth="1"/>
    <col min="14613" max="14613" width="14.28515625" style="656" customWidth="1"/>
    <col min="14614" max="14614" width="10.5703125" style="656" bestFit="1" customWidth="1"/>
    <col min="14615" max="14615" width="9.28515625" style="656" bestFit="1" customWidth="1"/>
    <col min="14616" max="14848" width="9.140625" style="656"/>
    <col min="14849" max="14849" width="3" style="656" customWidth="1"/>
    <col min="14850" max="14850" width="88.42578125" style="656" customWidth="1"/>
    <col min="14851" max="14851" width="12.7109375" style="656" customWidth="1"/>
    <col min="14852" max="14852" width="12.85546875" style="656" customWidth="1"/>
    <col min="14853" max="14853" width="12.28515625" style="656" customWidth="1"/>
    <col min="14854" max="14854" width="10.28515625" style="656" customWidth="1"/>
    <col min="14855" max="14855" width="8.7109375" style="656" customWidth="1"/>
    <col min="14856" max="14856" width="11" style="656" customWidth="1"/>
    <col min="14857" max="14857" width="9.42578125" style="656" customWidth="1"/>
    <col min="14858" max="14858" width="10.42578125" style="656" customWidth="1"/>
    <col min="14859" max="14859" width="14.28515625" style="656" customWidth="1"/>
    <col min="14860" max="14861" width="9.5703125" style="656" customWidth="1"/>
    <col min="14862" max="14865" width="12" style="656" customWidth="1"/>
    <col min="14866" max="14866" width="12.5703125" style="656" customWidth="1"/>
    <col min="14867" max="14867" width="11" style="656" customWidth="1"/>
    <col min="14868" max="14868" width="10.85546875" style="656" customWidth="1"/>
    <col min="14869" max="14869" width="14.28515625" style="656" customWidth="1"/>
    <col min="14870" max="14870" width="10.5703125" style="656" bestFit="1" customWidth="1"/>
    <col min="14871" max="14871" width="9.28515625" style="656" bestFit="1" customWidth="1"/>
    <col min="14872" max="15104" width="9.140625" style="656"/>
    <col min="15105" max="15105" width="3" style="656" customWidth="1"/>
    <col min="15106" max="15106" width="88.42578125" style="656" customWidth="1"/>
    <col min="15107" max="15107" width="12.7109375" style="656" customWidth="1"/>
    <col min="15108" max="15108" width="12.85546875" style="656" customWidth="1"/>
    <col min="15109" max="15109" width="12.28515625" style="656" customWidth="1"/>
    <col min="15110" max="15110" width="10.28515625" style="656" customWidth="1"/>
    <col min="15111" max="15111" width="8.7109375" style="656" customWidth="1"/>
    <col min="15112" max="15112" width="11" style="656" customWidth="1"/>
    <col min="15113" max="15113" width="9.42578125" style="656" customWidth="1"/>
    <col min="15114" max="15114" width="10.42578125" style="656" customWidth="1"/>
    <col min="15115" max="15115" width="14.28515625" style="656" customWidth="1"/>
    <col min="15116" max="15117" width="9.5703125" style="656" customWidth="1"/>
    <col min="15118" max="15121" width="12" style="656" customWidth="1"/>
    <col min="15122" max="15122" width="12.5703125" style="656" customWidth="1"/>
    <col min="15123" max="15123" width="11" style="656" customWidth="1"/>
    <col min="15124" max="15124" width="10.85546875" style="656" customWidth="1"/>
    <col min="15125" max="15125" width="14.28515625" style="656" customWidth="1"/>
    <col min="15126" max="15126" width="10.5703125" style="656" bestFit="1" customWidth="1"/>
    <col min="15127" max="15127" width="9.28515625" style="656" bestFit="1" customWidth="1"/>
    <col min="15128" max="15360" width="9.140625" style="656"/>
    <col min="15361" max="15361" width="3" style="656" customWidth="1"/>
    <col min="15362" max="15362" width="88.42578125" style="656" customWidth="1"/>
    <col min="15363" max="15363" width="12.7109375" style="656" customWidth="1"/>
    <col min="15364" max="15364" width="12.85546875" style="656" customWidth="1"/>
    <col min="15365" max="15365" width="12.28515625" style="656" customWidth="1"/>
    <col min="15366" max="15366" width="10.28515625" style="656" customWidth="1"/>
    <col min="15367" max="15367" width="8.7109375" style="656" customWidth="1"/>
    <col min="15368" max="15368" width="11" style="656" customWidth="1"/>
    <col min="15369" max="15369" width="9.42578125" style="656" customWidth="1"/>
    <col min="15370" max="15370" width="10.42578125" style="656" customWidth="1"/>
    <col min="15371" max="15371" width="14.28515625" style="656" customWidth="1"/>
    <col min="15372" max="15373" width="9.5703125" style="656" customWidth="1"/>
    <col min="15374" max="15377" width="12" style="656" customWidth="1"/>
    <col min="15378" max="15378" width="12.5703125" style="656" customWidth="1"/>
    <col min="15379" max="15379" width="11" style="656" customWidth="1"/>
    <col min="15380" max="15380" width="10.85546875" style="656" customWidth="1"/>
    <col min="15381" max="15381" width="14.28515625" style="656" customWidth="1"/>
    <col min="15382" max="15382" width="10.5703125" style="656" bestFit="1" customWidth="1"/>
    <col min="15383" max="15383" width="9.28515625" style="656" bestFit="1" customWidth="1"/>
    <col min="15384" max="15616" width="9.140625" style="656"/>
    <col min="15617" max="15617" width="3" style="656" customWidth="1"/>
    <col min="15618" max="15618" width="88.42578125" style="656" customWidth="1"/>
    <col min="15619" max="15619" width="12.7109375" style="656" customWidth="1"/>
    <col min="15620" max="15620" width="12.85546875" style="656" customWidth="1"/>
    <col min="15621" max="15621" width="12.28515625" style="656" customWidth="1"/>
    <col min="15622" max="15622" width="10.28515625" style="656" customWidth="1"/>
    <col min="15623" max="15623" width="8.7109375" style="656" customWidth="1"/>
    <col min="15624" max="15624" width="11" style="656" customWidth="1"/>
    <col min="15625" max="15625" width="9.42578125" style="656" customWidth="1"/>
    <col min="15626" max="15626" width="10.42578125" style="656" customWidth="1"/>
    <col min="15627" max="15627" width="14.28515625" style="656" customWidth="1"/>
    <col min="15628" max="15629" width="9.5703125" style="656" customWidth="1"/>
    <col min="15630" max="15633" width="12" style="656" customWidth="1"/>
    <col min="15634" max="15634" width="12.5703125" style="656" customWidth="1"/>
    <col min="15635" max="15635" width="11" style="656" customWidth="1"/>
    <col min="15636" max="15636" width="10.85546875" style="656" customWidth="1"/>
    <col min="15637" max="15637" width="14.28515625" style="656" customWidth="1"/>
    <col min="15638" max="15638" width="10.5703125" style="656" bestFit="1" customWidth="1"/>
    <col min="15639" max="15639" width="9.28515625" style="656" bestFit="1" customWidth="1"/>
    <col min="15640" max="15872" width="9.140625" style="656"/>
    <col min="15873" max="15873" width="3" style="656" customWidth="1"/>
    <col min="15874" max="15874" width="88.42578125" style="656" customWidth="1"/>
    <col min="15875" max="15875" width="12.7109375" style="656" customWidth="1"/>
    <col min="15876" max="15876" width="12.85546875" style="656" customWidth="1"/>
    <col min="15877" max="15877" width="12.28515625" style="656" customWidth="1"/>
    <col min="15878" max="15878" width="10.28515625" style="656" customWidth="1"/>
    <col min="15879" max="15879" width="8.7109375" style="656" customWidth="1"/>
    <col min="15880" max="15880" width="11" style="656" customWidth="1"/>
    <col min="15881" max="15881" width="9.42578125" style="656" customWidth="1"/>
    <col min="15882" max="15882" width="10.42578125" style="656" customWidth="1"/>
    <col min="15883" max="15883" width="14.28515625" style="656" customWidth="1"/>
    <col min="15884" max="15885" width="9.5703125" style="656" customWidth="1"/>
    <col min="15886" max="15889" width="12" style="656" customWidth="1"/>
    <col min="15890" max="15890" width="12.5703125" style="656" customWidth="1"/>
    <col min="15891" max="15891" width="11" style="656" customWidth="1"/>
    <col min="15892" max="15892" width="10.85546875" style="656" customWidth="1"/>
    <col min="15893" max="15893" width="14.28515625" style="656" customWidth="1"/>
    <col min="15894" max="15894" width="10.5703125" style="656" bestFit="1" customWidth="1"/>
    <col min="15895" max="15895" width="9.28515625" style="656" bestFit="1" customWidth="1"/>
    <col min="15896" max="16128" width="9.140625" style="656"/>
    <col min="16129" max="16129" width="3" style="656" customWidth="1"/>
    <col min="16130" max="16130" width="88.42578125" style="656" customWidth="1"/>
    <col min="16131" max="16131" width="12.7109375" style="656" customWidth="1"/>
    <col min="16132" max="16132" width="12.85546875" style="656" customWidth="1"/>
    <col min="16133" max="16133" width="12.28515625" style="656" customWidth="1"/>
    <col min="16134" max="16134" width="10.28515625" style="656" customWidth="1"/>
    <col min="16135" max="16135" width="8.7109375" style="656" customWidth="1"/>
    <col min="16136" max="16136" width="11" style="656" customWidth="1"/>
    <col min="16137" max="16137" width="9.42578125" style="656" customWidth="1"/>
    <col min="16138" max="16138" width="10.42578125" style="656" customWidth="1"/>
    <col min="16139" max="16139" width="14.28515625" style="656" customWidth="1"/>
    <col min="16140" max="16141" width="9.5703125" style="656" customWidth="1"/>
    <col min="16142" max="16145" width="12" style="656" customWidth="1"/>
    <col min="16146" max="16146" width="12.5703125" style="656" customWidth="1"/>
    <col min="16147" max="16147" width="11" style="656" customWidth="1"/>
    <col min="16148" max="16148" width="10.85546875" style="656" customWidth="1"/>
    <col min="16149" max="16149" width="14.28515625" style="656" customWidth="1"/>
    <col min="16150" max="16150" width="10.5703125" style="656" bestFit="1" customWidth="1"/>
    <col min="16151" max="16151" width="9.28515625" style="656" bestFit="1" customWidth="1"/>
    <col min="16152" max="16384" width="9.140625" style="656"/>
  </cols>
  <sheetData>
    <row r="1" spans="1:20" ht="25.5" customHeight="1" x14ac:dyDescent="0.35">
      <c r="A1" s="3887"/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  <c r="R1" s="3887"/>
      <c r="S1" s="3887"/>
      <c r="T1" s="3887"/>
    </row>
    <row r="2" spans="1:20" ht="26.25" customHeight="1" x14ac:dyDescent="0.35">
      <c r="A2" s="3910" t="s">
        <v>30</v>
      </c>
      <c r="B2" s="3910"/>
      <c r="C2" s="3910"/>
      <c r="D2" s="3910"/>
      <c r="E2" s="3910"/>
      <c r="F2" s="3910"/>
      <c r="G2" s="3910"/>
      <c r="H2" s="3910"/>
      <c r="I2" s="3910"/>
      <c r="J2" s="3910"/>
      <c r="K2" s="3910"/>
      <c r="L2" s="3910"/>
      <c r="M2" s="3910"/>
      <c r="N2" s="3910"/>
      <c r="O2" s="3910"/>
      <c r="P2" s="3910"/>
      <c r="Q2" s="3910"/>
      <c r="R2" s="3910"/>
      <c r="S2" s="3910"/>
      <c r="T2" s="3910"/>
    </row>
    <row r="3" spans="1:20" ht="37.5" customHeight="1" x14ac:dyDescent="0.35">
      <c r="A3" s="3887" t="s">
        <v>365</v>
      </c>
      <c r="B3" s="3887"/>
      <c r="C3" s="3887"/>
      <c r="D3" s="3887"/>
      <c r="E3" s="3887"/>
      <c r="F3" s="3887"/>
      <c r="G3" s="3887"/>
      <c r="H3" s="3887"/>
      <c r="I3" s="3887"/>
      <c r="J3" s="3887"/>
      <c r="K3" s="3887"/>
      <c r="L3" s="3887"/>
      <c r="M3" s="3887"/>
      <c r="N3" s="3887"/>
      <c r="O3" s="3887"/>
      <c r="P3" s="3887"/>
      <c r="Q3" s="3887"/>
      <c r="R3" s="3887"/>
      <c r="S3" s="3887"/>
      <c r="T3" s="3887"/>
    </row>
    <row r="4" spans="1:20" ht="33" customHeight="1" thickBot="1" x14ac:dyDescent="0.4">
      <c r="B4" s="659"/>
    </row>
    <row r="5" spans="1:20" ht="33" customHeight="1" x14ac:dyDescent="0.35">
      <c r="B5" s="3888" t="s">
        <v>9</v>
      </c>
      <c r="C5" s="3890" t="s">
        <v>0</v>
      </c>
      <c r="D5" s="3911"/>
      <c r="E5" s="3911"/>
      <c r="F5" s="3890" t="s">
        <v>1</v>
      </c>
      <c r="G5" s="3911"/>
      <c r="H5" s="3914"/>
      <c r="I5" s="3891" t="s">
        <v>2</v>
      </c>
      <c r="J5" s="3911"/>
      <c r="K5" s="3911"/>
      <c r="L5" s="3890" t="s">
        <v>3</v>
      </c>
      <c r="M5" s="3911"/>
      <c r="N5" s="3914"/>
      <c r="O5" s="3890">
        <v>5</v>
      </c>
      <c r="P5" s="3911"/>
      <c r="Q5" s="3911"/>
      <c r="R5" s="3904" t="s">
        <v>6</v>
      </c>
      <c r="S5" s="3905"/>
      <c r="T5" s="3906"/>
    </row>
    <row r="6" spans="1:20" ht="33" customHeight="1" thickBot="1" x14ac:dyDescent="0.4">
      <c r="B6" s="3876"/>
      <c r="C6" s="3912"/>
      <c r="D6" s="3913"/>
      <c r="E6" s="3913"/>
      <c r="F6" s="3915"/>
      <c r="G6" s="3916"/>
      <c r="H6" s="3917"/>
      <c r="I6" s="3916"/>
      <c r="J6" s="3916"/>
      <c r="K6" s="3916"/>
      <c r="L6" s="3918"/>
      <c r="M6" s="3919"/>
      <c r="N6" s="3920"/>
      <c r="O6" s="3912"/>
      <c r="P6" s="3913"/>
      <c r="Q6" s="3913"/>
      <c r="R6" s="3907"/>
      <c r="S6" s="3908"/>
      <c r="T6" s="3909"/>
    </row>
    <row r="7" spans="1:20" ht="99.75" customHeight="1" thickBot="1" x14ac:dyDescent="0.4">
      <c r="B7" s="3889"/>
      <c r="C7" s="1082" t="s">
        <v>26</v>
      </c>
      <c r="D7" s="1083" t="s">
        <v>27</v>
      </c>
      <c r="E7" s="1084" t="s">
        <v>4</v>
      </c>
      <c r="F7" s="1082" t="s">
        <v>26</v>
      </c>
      <c r="G7" s="1083" t="s">
        <v>27</v>
      </c>
      <c r="H7" s="1084" t="s">
        <v>4</v>
      </c>
      <c r="I7" s="1082" t="s">
        <v>26</v>
      </c>
      <c r="J7" s="1083" t="s">
        <v>27</v>
      </c>
      <c r="K7" s="1084" t="s">
        <v>4</v>
      </c>
      <c r="L7" s="1082" t="s">
        <v>26</v>
      </c>
      <c r="M7" s="1083" t="s">
        <v>27</v>
      </c>
      <c r="N7" s="1084" t="s">
        <v>4</v>
      </c>
      <c r="O7" s="1082" t="s">
        <v>26</v>
      </c>
      <c r="P7" s="1083" t="s">
        <v>27</v>
      </c>
      <c r="Q7" s="1085" t="s">
        <v>4</v>
      </c>
      <c r="R7" s="1082" t="s">
        <v>26</v>
      </c>
      <c r="S7" s="1083" t="s">
        <v>27</v>
      </c>
      <c r="T7" s="1085" t="s">
        <v>4</v>
      </c>
    </row>
    <row r="8" spans="1:20" ht="34.5" customHeight="1" x14ac:dyDescent="0.35">
      <c r="B8" s="1658" t="s">
        <v>22</v>
      </c>
      <c r="C8" s="1715"/>
      <c r="D8" s="1716"/>
      <c r="E8" s="1717"/>
      <c r="F8" s="968"/>
      <c r="G8" s="968"/>
      <c r="H8" s="969"/>
      <c r="I8" s="1718"/>
      <c r="J8" s="1716"/>
      <c r="K8" s="1717"/>
      <c r="L8" s="968"/>
      <c r="M8" s="968"/>
      <c r="N8" s="969"/>
      <c r="O8" s="1719"/>
      <c r="P8" s="1720"/>
      <c r="Q8" s="1717"/>
      <c r="R8" s="970"/>
      <c r="S8" s="970"/>
      <c r="T8" s="1751"/>
    </row>
    <row r="9" spans="1:20" ht="31.5" customHeight="1" x14ac:dyDescent="0.35">
      <c r="B9" s="1662" t="s">
        <v>35</v>
      </c>
      <c r="C9" s="1099">
        <f>C23+C16</f>
        <v>0</v>
      </c>
      <c r="D9" s="1099">
        <f>D23+D16</f>
        <v>34</v>
      </c>
      <c r="E9" s="1721">
        <f t="shared" ref="E9:T9" si="0">E23+E16</f>
        <v>34</v>
      </c>
      <c r="F9" s="1099">
        <f t="shared" si="0"/>
        <v>0</v>
      </c>
      <c r="G9" s="1099">
        <f t="shared" si="0"/>
        <v>58</v>
      </c>
      <c r="H9" s="1721">
        <f t="shared" si="0"/>
        <v>58</v>
      </c>
      <c r="I9" s="1099">
        <f t="shared" si="0"/>
        <v>0</v>
      </c>
      <c r="J9" s="1099">
        <f t="shared" si="0"/>
        <v>57</v>
      </c>
      <c r="K9" s="1721">
        <f t="shared" si="0"/>
        <v>57</v>
      </c>
      <c r="L9" s="1099">
        <f t="shared" si="0"/>
        <v>1</v>
      </c>
      <c r="M9" s="1099">
        <f t="shared" si="0"/>
        <v>77</v>
      </c>
      <c r="N9" s="1721">
        <f t="shared" si="0"/>
        <v>78</v>
      </c>
      <c r="O9" s="1099">
        <f t="shared" si="0"/>
        <v>0</v>
      </c>
      <c r="P9" s="1099">
        <f t="shared" si="0"/>
        <v>93</v>
      </c>
      <c r="Q9" s="1721">
        <f t="shared" si="0"/>
        <v>93</v>
      </c>
      <c r="R9" s="1721">
        <f t="shared" si="0"/>
        <v>1</v>
      </c>
      <c r="S9" s="1721">
        <f t="shared" si="0"/>
        <v>319</v>
      </c>
      <c r="T9" s="1752">
        <f t="shared" si="0"/>
        <v>320</v>
      </c>
    </row>
    <row r="10" spans="1:20" ht="27.75" hidden="1" customHeight="1" x14ac:dyDescent="0.35">
      <c r="B10" s="1662" t="s">
        <v>33</v>
      </c>
      <c r="C10" s="1099">
        <f>C24+C17</f>
        <v>0</v>
      </c>
      <c r="D10" s="1099">
        <f t="shared" ref="D10:T11" si="1">D24+D17</f>
        <v>0</v>
      </c>
      <c r="E10" s="1721">
        <f t="shared" si="1"/>
        <v>0</v>
      </c>
      <c r="F10" s="1099">
        <f t="shared" si="1"/>
        <v>0</v>
      </c>
      <c r="G10" s="1099">
        <f t="shared" si="1"/>
        <v>0</v>
      </c>
      <c r="H10" s="1721">
        <f t="shared" si="1"/>
        <v>0</v>
      </c>
      <c r="I10" s="1099">
        <f t="shared" si="1"/>
        <v>0</v>
      </c>
      <c r="J10" s="1099">
        <f t="shared" si="1"/>
        <v>0</v>
      </c>
      <c r="K10" s="1721">
        <f t="shared" si="1"/>
        <v>0</v>
      </c>
      <c r="L10" s="1099">
        <f t="shared" si="1"/>
        <v>0</v>
      </c>
      <c r="M10" s="1099">
        <f t="shared" si="1"/>
        <v>0</v>
      </c>
      <c r="N10" s="1721">
        <f t="shared" si="1"/>
        <v>0</v>
      </c>
      <c r="O10" s="1099">
        <f t="shared" si="1"/>
        <v>0</v>
      </c>
      <c r="P10" s="1099">
        <f t="shared" si="1"/>
        <v>0</v>
      </c>
      <c r="Q10" s="1721">
        <f t="shared" si="1"/>
        <v>0</v>
      </c>
      <c r="R10" s="1721">
        <f t="shared" si="1"/>
        <v>0</v>
      </c>
      <c r="S10" s="1721">
        <f t="shared" si="1"/>
        <v>0</v>
      </c>
      <c r="T10" s="1752">
        <f t="shared" si="1"/>
        <v>0</v>
      </c>
    </row>
    <row r="11" spans="1:20" ht="34.5" customHeight="1" thickBot="1" x14ac:dyDescent="0.4">
      <c r="B11" s="1662" t="s">
        <v>34</v>
      </c>
      <c r="C11" s="1099">
        <f>C25+C18</f>
        <v>0</v>
      </c>
      <c r="D11" s="1099">
        <f>D25+D18</f>
        <v>0</v>
      </c>
      <c r="E11" s="1721">
        <f t="shared" si="1"/>
        <v>0</v>
      </c>
      <c r="F11" s="1099">
        <f t="shared" si="1"/>
        <v>0</v>
      </c>
      <c r="G11" s="1099">
        <f t="shared" si="1"/>
        <v>2</v>
      </c>
      <c r="H11" s="1721">
        <f t="shared" si="1"/>
        <v>2</v>
      </c>
      <c r="I11" s="1099">
        <f t="shared" si="1"/>
        <v>0</v>
      </c>
      <c r="J11" s="1099">
        <f t="shared" si="1"/>
        <v>0</v>
      </c>
      <c r="K11" s="1721">
        <f t="shared" si="1"/>
        <v>0</v>
      </c>
      <c r="L11" s="1099">
        <f t="shared" si="1"/>
        <v>1</v>
      </c>
      <c r="M11" s="1099">
        <f t="shared" si="1"/>
        <v>2</v>
      </c>
      <c r="N11" s="1721">
        <f t="shared" si="1"/>
        <v>3</v>
      </c>
      <c r="O11" s="1099">
        <f t="shared" si="1"/>
        <v>0</v>
      </c>
      <c r="P11" s="1099">
        <f t="shared" si="1"/>
        <v>0</v>
      </c>
      <c r="Q11" s="1721">
        <f t="shared" si="1"/>
        <v>0</v>
      </c>
      <c r="R11" s="1721">
        <f t="shared" si="1"/>
        <v>1</v>
      </c>
      <c r="S11" s="1721">
        <f t="shared" si="1"/>
        <v>4</v>
      </c>
      <c r="T11" s="1752">
        <f t="shared" si="1"/>
        <v>5</v>
      </c>
    </row>
    <row r="12" spans="1:20" ht="33" hidden="1" customHeight="1" thickBot="1" x14ac:dyDescent="0.4">
      <c r="B12" s="1722"/>
      <c r="C12" s="1099">
        <f t="shared" ref="C12:N12" si="2">C27+C19</f>
        <v>0</v>
      </c>
      <c r="D12" s="1145">
        <f t="shared" si="2"/>
        <v>0</v>
      </c>
      <c r="E12" s="1377">
        <f t="shared" si="2"/>
        <v>0</v>
      </c>
      <c r="F12" s="1099">
        <f t="shared" si="2"/>
        <v>0</v>
      </c>
      <c r="G12" s="1145">
        <f t="shared" si="2"/>
        <v>0</v>
      </c>
      <c r="H12" s="1377">
        <f t="shared" si="2"/>
        <v>0</v>
      </c>
      <c r="I12" s="1099">
        <f t="shared" si="2"/>
        <v>0</v>
      </c>
      <c r="J12" s="1145">
        <f t="shared" si="2"/>
        <v>0</v>
      </c>
      <c r="K12" s="1377">
        <f t="shared" si="2"/>
        <v>0</v>
      </c>
      <c r="L12" s="1099">
        <f t="shared" si="2"/>
        <v>0</v>
      </c>
      <c r="M12" s="1145">
        <f t="shared" si="2"/>
        <v>0</v>
      </c>
      <c r="N12" s="1377">
        <f t="shared" si="2"/>
        <v>0</v>
      </c>
      <c r="O12" s="1099">
        <f>O27+O19</f>
        <v>0</v>
      </c>
      <c r="P12" s="1145">
        <f>P27+P19</f>
        <v>0</v>
      </c>
      <c r="Q12" s="1377">
        <f>Q27+Q19</f>
        <v>0</v>
      </c>
      <c r="R12" s="1723">
        <f>C12+F12+I12+L12+O12</f>
        <v>0</v>
      </c>
      <c r="S12" s="1724">
        <f>D12+G12+J12+M12+P12</f>
        <v>0</v>
      </c>
      <c r="T12" s="1725">
        <f>SUM(R12:S12)</f>
        <v>0</v>
      </c>
    </row>
    <row r="13" spans="1:20" ht="34.5" customHeight="1" thickBot="1" x14ac:dyDescent="0.4">
      <c r="B13" s="1658" t="s">
        <v>16</v>
      </c>
      <c r="C13" s="1103">
        <f t="shared" ref="C13:H13" si="3">SUM(C9:C12)</f>
        <v>0</v>
      </c>
      <c r="D13" s="1146">
        <f t="shared" si="3"/>
        <v>34</v>
      </c>
      <c r="E13" s="1147">
        <f t="shared" si="3"/>
        <v>34</v>
      </c>
      <c r="F13" s="1132">
        <f t="shared" si="3"/>
        <v>0</v>
      </c>
      <c r="G13" s="1146">
        <f t="shared" si="3"/>
        <v>60</v>
      </c>
      <c r="H13" s="1158">
        <f t="shared" si="3"/>
        <v>60</v>
      </c>
      <c r="I13" s="1103">
        <f>SUM(I9+I11)</f>
        <v>0</v>
      </c>
      <c r="J13" s="1146">
        <f t="shared" ref="J13:T13" si="4">SUM(J9:J12)</f>
        <v>57</v>
      </c>
      <c r="K13" s="1147">
        <f t="shared" si="4"/>
        <v>57</v>
      </c>
      <c r="L13" s="1132">
        <f t="shared" si="4"/>
        <v>2</v>
      </c>
      <c r="M13" s="1146">
        <f t="shared" si="4"/>
        <v>79</v>
      </c>
      <c r="N13" s="1158">
        <f t="shared" si="4"/>
        <v>81</v>
      </c>
      <c r="O13" s="1103">
        <f t="shared" si="4"/>
        <v>0</v>
      </c>
      <c r="P13" s="1146">
        <f t="shared" si="4"/>
        <v>93</v>
      </c>
      <c r="Q13" s="1147">
        <f t="shared" si="4"/>
        <v>93</v>
      </c>
      <c r="R13" s="1132">
        <f t="shared" si="4"/>
        <v>2</v>
      </c>
      <c r="S13" s="1146">
        <f t="shared" si="4"/>
        <v>323</v>
      </c>
      <c r="T13" s="1147">
        <f t="shared" si="4"/>
        <v>325</v>
      </c>
    </row>
    <row r="14" spans="1:20" ht="30.75" customHeight="1" thickBot="1" x14ac:dyDescent="0.4">
      <c r="B14" s="1668" t="s">
        <v>23</v>
      </c>
      <c r="C14" s="1726"/>
      <c r="D14" s="1727"/>
      <c r="E14" s="1728"/>
      <c r="F14" s="1729"/>
      <c r="G14" s="1727"/>
      <c r="H14" s="1728"/>
      <c r="I14" s="1729"/>
      <c r="J14" s="1727"/>
      <c r="K14" s="1728"/>
      <c r="L14" s="1729"/>
      <c r="M14" s="1727"/>
      <c r="N14" s="1728"/>
      <c r="O14" s="1726"/>
      <c r="P14" s="1727"/>
      <c r="Q14" s="1728"/>
      <c r="R14" s="1729"/>
      <c r="S14" s="1729"/>
      <c r="T14" s="1753"/>
    </row>
    <row r="15" spans="1:20" ht="30.75" customHeight="1" thickBot="1" x14ac:dyDescent="0.4">
      <c r="B15" s="1155" t="s">
        <v>11</v>
      </c>
      <c r="C15" s="1156"/>
      <c r="D15" s="1157"/>
      <c r="E15" s="1158"/>
      <c r="F15" s="1156"/>
      <c r="G15" s="1157"/>
      <c r="H15" s="1147"/>
      <c r="I15" s="1159"/>
      <c r="J15" s="1157" t="s">
        <v>7</v>
      </c>
      <c r="K15" s="1158"/>
      <c r="L15" s="1156"/>
      <c r="M15" s="1157"/>
      <c r="N15" s="1158"/>
      <c r="O15" s="1103"/>
      <c r="P15" s="1146"/>
      <c r="Q15" s="1158"/>
      <c r="R15" s="1160"/>
      <c r="S15" s="1160"/>
      <c r="T15" s="1104"/>
    </row>
    <row r="16" spans="1:20" ht="30" customHeight="1" x14ac:dyDescent="0.35">
      <c r="B16" s="1662" t="s">
        <v>35</v>
      </c>
      <c r="C16" s="974">
        <v>0</v>
      </c>
      <c r="D16" s="975">
        <v>33</v>
      </c>
      <c r="E16" s="976">
        <f>SUM(C16:D16)</f>
        <v>33</v>
      </c>
      <c r="F16" s="974">
        <v>0</v>
      </c>
      <c r="G16" s="975">
        <v>57</v>
      </c>
      <c r="H16" s="976">
        <f>SUM(F16:G16)</f>
        <v>57</v>
      </c>
      <c r="I16" s="974">
        <v>0</v>
      </c>
      <c r="J16" s="975">
        <v>56</v>
      </c>
      <c r="K16" s="976">
        <f>SUM(I16:J16)</f>
        <v>56</v>
      </c>
      <c r="L16" s="974">
        <v>1</v>
      </c>
      <c r="M16" s="975">
        <v>77</v>
      </c>
      <c r="N16" s="976">
        <f>SUM(L16:M16)</f>
        <v>78</v>
      </c>
      <c r="O16" s="974">
        <v>0</v>
      </c>
      <c r="P16" s="975">
        <v>92</v>
      </c>
      <c r="Q16" s="976">
        <f>SUM(O16:P16)</f>
        <v>92</v>
      </c>
      <c r="R16" s="1171">
        <f t="shared" ref="R16:S18" si="5">C16+F16+I16+L16+O16</f>
        <v>1</v>
      </c>
      <c r="S16" s="1362">
        <f t="shared" si="5"/>
        <v>315</v>
      </c>
      <c r="T16" s="977">
        <f>SUM(R16:S16)</f>
        <v>316</v>
      </c>
    </row>
    <row r="17" spans="2:21" ht="25.5" hidden="1" customHeight="1" thickBot="1" x14ac:dyDescent="0.4">
      <c r="B17" s="1662" t="s">
        <v>33</v>
      </c>
      <c r="C17" s="1731"/>
      <c r="D17" s="1732"/>
      <c r="E17" s="1733">
        <f>SUM(C17:D17)</f>
        <v>0</v>
      </c>
      <c r="F17" s="1731"/>
      <c r="G17" s="1732"/>
      <c r="H17" s="1733">
        <f>SUM(F17:G17)</f>
        <v>0</v>
      </c>
      <c r="I17" s="1731"/>
      <c r="J17" s="1732"/>
      <c r="K17" s="1733">
        <f>SUM(I17:J17)</f>
        <v>0</v>
      </c>
      <c r="L17" s="1731"/>
      <c r="M17" s="1732"/>
      <c r="N17" s="1733">
        <f>SUM(L17:M17)</f>
        <v>0</v>
      </c>
      <c r="O17" s="1731"/>
      <c r="P17" s="1732"/>
      <c r="Q17" s="1733">
        <f>SUM(O17:P17)</f>
        <v>0</v>
      </c>
      <c r="R17" s="1354">
        <f t="shared" si="5"/>
        <v>0</v>
      </c>
      <c r="S17" s="1367">
        <f t="shared" si="5"/>
        <v>0</v>
      </c>
      <c r="T17" s="1355">
        <f>SUM(R17:S17)</f>
        <v>0</v>
      </c>
    </row>
    <row r="18" spans="2:21" ht="31.5" customHeight="1" thickBot="1" x14ac:dyDescent="0.4">
      <c r="B18" s="1662" t="s">
        <v>34</v>
      </c>
      <c r="C18" s="1734">
        <v>0</v>
      </c>
      <c r="D18" s="1735">
        <v>0</v>
      </c>
      <c r="E18" s="1357">
        <f>SUM(C18:D18)</f>
        <v>0</v>
      </c>
      <c r="F18" s="1734">
        <v>0</v>
      </c>
      <c r="G18" s="1735">
        <v>2</v>
      </c>
      <c r="H18" s="1357">
        <f>SUM(F18:G18)</f>
        <v>2</v>
      </c>
      <c r="I18" s="1734">
        <v>0</v>
      </c>
      <c r="J18" s="1735">
        <v>0</v>
      </c>
      <c r="K18" s="1357">
        <f>SUM(I18:J18)</f>
        <v>0</v>
      </c>
      <c r="L18" s="1734">
        <v>1</v>
      </c>
      <c r="M18" s="1735">
        <v>2</v>
      </c>
      <c r="N18" s="1357">
        <f>SUM(L18:M18)</f>
        <v>3</v>
      </c>
      <c r="O18" s="1734">
        <v>0</v>
      </c>
      <c r="P18" s="1735">
        <v>0</v>
      </c>
      <c r="Q18" s="1357">
        <f>SUM(O18:P18)</f>
        <v>0</v>
      </c>
      <c r="R18" s="1354">
        <f t="shared" si="5"/>
        <v>1</v>
      </c>
      <c r="S18" s="1367">
        <f t="shared" si="5"/>
        <v>4</v>
      </c>
      <c r="T18" s="1355">
        <f>SUM(R18:S18)</f>
        <v>5</v>
      </c>
    </row>
    <row r="19" spans="2:21" ht="30" hidden="1" customHeight="1" thickBot="1" x14ac:dyDescent="0.4">
      <c r="B19" s="1722"/>
      <c r="C19" s="1734">
        <v>0</v>
      </c>
      <c r="D19" s="1735">
        <v>0</v>
      </c>
      <c r="E19" s="1357">
        <f>SUM(C19:D19)</f>
        <v>0</v>
      </c>
      <c r="F19" s="1734">
        <v>0</v>
      </c>
      <c r="G19" s="1735">
        <v>0</v>
      </c>
      <c r="H19" s="1357">
        <f>SUM(F19:G19)</f>
        <v>0</v>
      </c>
      <c r="I19" s="1734">
        <v>0</v>
      </c>
      <c r="J19" s="1735">
        <v>0</v>
      </c>
      <c r="K19" s="1357">
        <f>SUM(I19:J19)</f>
        <v>0</v>
      </c>
      <c r="L19" s="1734">
        <v>0</v>
      </c>
      <c r="M19" s="1735">
        <v>0</v>
      </c>
      <c r="N19" s="1357">
        <f>SUM(L19:M19)</f>
        <v>0</v>
      </c>
      <c r="O19" s="1734">
        <v>0</v>
      </c>
      <c r="P19" s="1735">
        <v>0</v>
      </c>
      <c r="Q19" s="1357">
        <f>SUM(O19:P19)</f>
        <v>0</v>
      </c>
      <c r="R19" s="1354">
        <f>C19+F19+I19+L19+O19</f>
        <v>0</v>
      </c>
      <c r="S19" s="1367">
        <f>D19+G19+J19+M19+P19</f>
        <v>0</v>
      </c>
      <c r="T19" s="1355">
        <f>SUM(R19:S19)</f>
        <v>0</v>
      </c>
    </row>
    <row r="20" spans="2:21" ht="36" hidden="1" customHeight="1" thickBot="1" x14ac:dyDescent="0.4">
      <c r="B20" s="1722"/>
      <c r="C20" s="1734">
        <v>0</v>
      </c>
      <c r="D20" s="1735">
        <v>0</v>
      </c>
      <c r="E20" s="1357">
        <f>SUM(C20:D20)</f>
        <v>0</v>
      </c>
      <c r="F20" s="1734">
        <v>0</v>
      </c>
      <c r="G20" s="1735">
        <v>0</v>
      </c>
      <c r="H20" s="1357">
        <f>SUM(F20:G20)</f>
        <v>0</v>
      </c>
      <c r="I20" s="1734">
        <v>0</v>
      </c>
      <c r="J20" s="1735">
        <v>0</v>
      </c>
      <c r="K20" s="1357">
        <f>SUM(I20:J20)</f>
        <v>0</v>
      </c>
      <c r="L20" s="1734">
        <v>0</v>
      </c>
      <c r="M20" s="1735">
        <v>0</v>
      </c>
      <c r="N20" s="1357">
        <f>SUM(L20:M20)</f>
        <v>0</v>
      </c>
      <c r="O20" s="1734">
        <v>0</v>
      </c>
      <c r="P20" s="1735">
        <v>0</v>
      </c>
      <c r="Q20" s="1357">
        <f>SUM(O20:P20)</f>
        <v>0</v>
      </c>
      <c r="R20" s="1354">
        <f>C20+F20+I20+L20+O20</f>
        <v>0</v>
      </c>
      <c r="S20" s="1367">
        <f>D20+G20+J20+M20+P20</f>
        <v>0</v>
      </c>
      <c r="T20" s="1355">
        <f>SUM(R20:S20)</f>
        <v>0</v>
      </c>
    </row>
    <row r="21" spans="2:21" ht="24.95" customHeight="1" thickBot="1" x14ac:dyDescent="0.4">
      <c r="B21" s="1736" t="s">
        <v>8</v>
      </c>
      <c r="C21" s="1726">
        <f t="shared" ref="C21:T21" si="6">SUM(C16:C20)</f>
        <v>0</v>
      </c>
      <c r="D21" s="1726">
        <f t="shared" si="6"/>
        <v>33</v>
      </c>
      <c r="E21" s="1726">
        <f t="shared" si="6"/>
        <v>33</v>
      </c>
      <c r="F21" s="1726">
        <f t="shared" si="6"/>
        <v>0</v>
      </c>
      <c r="G21" s="1726">
        <f t="shared" si="6"/>
        <v>59</v>
      </c>
      <c r="H21" s="1726">
        <f t="shared" si="6"/>
        <v>59</v>
      </c>
      <c r="I21" s="1726">
        <f t="shared" si="6"/>
        <v>0</v>
      </c>
      <c r="J21" s="1726">
        <f t="shared" si="6"/>
        <v>56</v>
      </c>
      <c r="K21" s="1726">
        <f t="shared" si="6"/>
        <v>56</v>
      </c>
      <c r="L21" s="1726">
        <f t="shared" si="6"/>
        <v>2</v>
      </c>
      <c r="M21" s="1726">
        <f t="shared" si="6"/>
        <v>79</v>
      </c>
      <c r="N21" s="1726">
        <f t="shared" si="6"/>
        <v>81</v>
      </c>
      <c r="O21" s="1726">
        <f t="shared" si="6"/>
        <v>0</v>
      </c>
      <c r="P21" s="1726">
        <f t="shared" si="6"/>
        <v>92</v>
      </c>
      <c r="Q21" s="1726">
        <f t="shared" si="6"/>
        <v>92</v>
      </c>
      <c r="R21" s="1726">
        <f t="shared" si="6"/>
        <v>2</v>
      </c>
      <c r="S21" s="1726">
        <f t="shared" si="6"/>
        <v>319</v>
      </c>
      <c r="T21" s="1105">
        <f t="shared" si="6"/>
        <v>321</v>
      </c>
    </row>
    <row r="22" spans="2:21" ht="30.75" customHeight="1" x14ac:dyDescent="0.35">
      <c r="B22" s="1737" t="s">
        <v>25</v>
      </c>
      <c r="C22" s="1709"/>
      <c r="D22" s="1738"/>
      <c r="E22" s="1739"/>
      <c r="F22" s="1709"/>
      <c r="G22" s="1738"/>
      <c r="H22" s="981"/>
      <c r="I22" s="1738"/>
      <c r="J22" s="1738"/>
      <c r="K22" s="1739"/>
      <c r="L22" s="1709"/>
      <c r="M22" s="1738"/>
      <c r="N22" s="981"/>
      <c r="O22" s="1738"/>
      <c r="P22" s="1738"/>
      <c r="Q22" s="1739"/>
      <c r="R22" s="1709"/>
      <c r="S22" s="1738"/>
      <c r="T22" s="1167"/>
    </row>
    <row r="23" spans="2:21" ht="24.95" customHeight="1" x14ac:dyDescent="0.35">
      <c r="B23" s="1662" t="s">
        <v>35</v>
      </c>
      <c r="C23" s="974">
        <v>0</v>
      </c>
      <c r="D23" s="975">
        <v>1</v>
      </c>
      <c r="E23" s="976">
        <f>SUM(C23:D23)</f>
        <v>1</v>
      </c>
      <c r="F23" s="974">
        <v>0</v>
      </c>
      <c r="G23" s="975">
        <v>1</v>
      </c>
      <c r="H23" s="982">
        <f>SUM(F23:G23)</f>
        <v>1</v>
      </c>
      <c r="I23" s="1740">
        <v>0</v>
      </c>
      <c r="J23" s="975">
        <v>1</v>
      </c>
      <c r="K23" s="976">
        <f>SUM(I23:J23)</f>
        <v>1</v>
      </c>
      <c r="L23" s="1734">
        <v>0</v>
      </c>
      <c r="M23" s="1735">
        <v>0</v>
      </c>
      <c r="N23" s="1352">
        <f>SUM(L23:M23)</f>
        <v>0</v>
      </c>
      <c r="O23" s="1741">
        <v>0</v>
      </c>
      <c r="P23" s="983">
        <v>1</v>
      </c>
      <c r="Q23" s="976">
        <f>SUM(O23:P23)</f>
        <v>1</v>
      </c>
      <c r="R23" s="855">
        <f t="shared" ref="R23:S27" si="7">C23+F23+I23+L23+O23</f>
        <v>0</v>
      </c>
      <c r="S23" s="856">
        <f t="shared" si="7"/>
        <v>4</v>
      </c>
      <c r="T23" s="857">
        <f>SUM(R23:S23)</f>
        <v>4</v>
      </c>
    </row>
    <row r="24" spans="2:21" ht="24.95" hidden="1" customHeight="1" thickBot="1" x14ac:dyDescent="0.4">
      <c r="B24" s="1662" t="s">
        <v>33</v>
      </c>
      <c r="C24" s="1731">
        <v>0</v>
      </c>
      <c r="D24" s="1732">
        <v>0</v>
      </c>
      <c r="E24" s="1733">
        <f>SUM(C24:D24)</f>
        <v>0</v>
      </c>
      <c r="F24" s="1731">
        <v>0</v>
      </c>
      <c r="G24" s="1732">
        <v>0</v>
      </c>
      <c r="H24" s="1352">
        <f>SUM(F24:G24)</f>
        <v>0</v>
      </c>
      <c r="I24" s="968">
        <v>0</v>
      </c>
      <c r="J24" s="1732">
        <v>0</v>
      </c>
      <c r="K24" s="1733">
        <f>SUM(I24:J24)</f>
        <v>0</v>
      </c>
      <c r="L24" s="1731">
        <v>0</v>
      </c>
      <c r="M24" s="1732">
        <v>0</v>
      </c>
      <c r="N24" s="982">
        <f>SUM(L24:M24)</f>
        <v>0</v>
      </c>
      <c r="O24" s="984">
        <v>0</v>
      </c>
      <c r="P24" s="1742">
        <v>0</v>
      </c>
      <c r="Q24" s="1733">
        <f>SUM(O24:P24)</f>
        <v>0</v>
      </c>
      <c r="R24" s="1171">
        <f t="shared" si="7"/>
        <v>0</v>
      </c>
      <c r="S24" s="1362">
        <f t="shared" si="7"/>
        <v>0</v>
      </c>
      <c r="T24" s="977">
        <f>SUM(R24:S24)</f>
        <v>0</v>
      </c>
    </row>
    <row r="25" spans="2:21" ht="27.75" customHeight="1" thickBot="1" x14ac:dyDescent="0.4">
      <c r="B25" s="1662" t="s">
        <v>34</v>
      </c>
      <c r="C25" s="1734">
        <v>0</v>
      </c>
      <c r="D25" s="1735">
        <v>0</v>
      </c>
      <c r="E25" s="1357">
        <f>SUM(C25:D25)</f>
        <v>0</v>
      </c>
      <c r="F25" s="1734">
        <v>0</v>
      </c>
      <c r="G25" s="1735">
        <v>0</v>
      </c>
      <c r="H25" s="1352">
        <f>SUM(F25:G25)</f>
        <v>0</v>
      </c>
      <c r="I25" s="1743">
        <v>0</v>
      </c>
      <c r="J25" s="1735">
        <v>0</v>
      </c>
      <c r="K25" s="1357">
        <f>SUM(I25:J25)</f>
        <v>0</v>
      </c>
      <c r="L25" s="1734">
        <v>0</v>
      </c>
      <c r="M25" s="1735">
        <v>0</v>
      </c>
      <c r="N25" s="1352">
        <f>SUM(L25:M25)</f>
        <v>0</v>
      </c>
      <c r="O25" s="1744">
        <v>0</v>
      </c>
      <c r="P25" s="1745">
        <v>0</v>
      </c>
      <c r="Q25" s="1357">
        <f>SUM(O25:P25)</f>
        <v>0</v>
      </c>
      <c r="R25" s="1354">
        <f>C25+F25+I25+L25+O25</f>
        <v>0</v>
      </c>
      <c r="S25" s="1367">
        <f>D25+G25+J25+M25+P25</f>
        <v>0</v>
      </c>
      <c r="T25" s="1355">
        <f>SUM(R25:S25)</f>
        <v>0</v>
      </c>
    </row>
    <row r="26" spans="2:21" ht="29.25" hidden="1" customHeight="1" thickBot="1" x14ac:dyDescent="0.4">
      <c r="B26" s="1722"/>
      <c r="C26" s="1734">
        <v>0</v>
      </c>
      <c r="D26" s="1735">
        <v>0</v>
      </c>
      <c r="E26" s="1357">
        <f>SUM(C26:D26)</f>
        <v>0</v>
      </c>
      <c r="F26" s="1734">
        <v>0</v>
      </c>
      <c r="G26" s="1735">
        <v>0</v>
      </c>
      <c r="H26" s="1352">
        <f>SUM(F26:G26)</f>
        <v>0</v>
      </c>
      <c r="I26" s="1743">
        <v>0</v>
      </c>
      <c r="J26" s="1735">
        <v>0</v>
      </c>
      <c r="K26" s="1357">
        <f>SUM(I26:J26)</f>
        <v>0</v>
      </c>
      <c r="L26" s="1734">
        <v>0</v>
      </c>
      <c r="M26" s="1735">
        <v>0</v>
      </c>
      <c r="N26" s="1352">
        <f>SUM(L26:M26)</f>
        <v>0</v>
      </c>
      <c r="O26" s="1744">
        <v>0</v>
      </c>
      <c r="P26" s="1745">
        <v>0</v>
      </c>
      <c r="Q26" s="1357">
        <f>SUM(O26:P26)</f>
        <v>0</v>
      </c>
      <c r="R26" s="1354">
        <f>C26+F26+I26+L26+O26</f>
        <v>0</v>
      </c>
      <c r="S26" s="1367">
        <f>D26+G26+J26+M26+P26</f>
        <v>0</v>
      </c>
      <c r="T26" s="1355">
        <f>SUM(R26:S26)</f>
        <v>0</v>
      </c>
    </row>
    <row r="27" spans="2:21" ht="31.5" hidden="1" customHeight="1" thickBot="1" x14ac:dyDescent="0.4">
      <c r="B27" s="1722"/>
      <c r="C27" s="1734">
        <v>0</v>
      </c>
      <c r="D27" s="1735">
        <v>0</v>
      </c>
      <c r="E27" s="1357">
        <f>SUM(C27:D27)</f>
        <v>0</v>
      </c>
      <c r="F27" s="1734">
        <v>0</v>
      </c>
      <c r="G27" s="1735">
        <v>0</v>
      </c>
      <c r="H27" s="1352">
        <f>SUM(F27:G27)</f>
        <v>0</v>
      </c>
      <c r="I27" s="1743">
        <v>0</v>
      </c>
      <c r="J27" s="1735">
        <v>0</v>
      </c>
      <c r="K27" s="1357">
        <f>SUM(I27:J27)</f>
        <v>0</v>
      </c>
      <c r="L27" s="1734">
        <v>0</v>
      </c>
      <c r="M27" s="1735">
        <v>0</v>
      </c>
      <c r="N27" s="1352">
        <f>SUM(L27:M27)</f>
        <v>0</v>
      </c>
      <c r="O27" s="1744">
        <v>0</v>
      </c>
      <c r="P27" s="1745">
        <v>0</v>
      </c>
      <c r="Q27" s="1357">
        <f>SUM(O27:P27)</f>
        <v>0</v>
      </c>
      <c r="R27" s="1354">
        <f t="shared" si="7"/>
        <v>0</v>
      </c>
      <c r="S27" s="1367">
        <f t="shared" si="7"/>
        <v>0</v>
      </c>
      <c r="T27" s="1355">
        <f>SUM(R27:S27)</f>
        <v>0</v>
      </c>
    </row>
    <row r="28" spans="2:21" ht="27" customHeight="1" thickBot="1" x14ac:dyDescent="0.4">
      <c r="B28" s="1086" t="s">
        <v>13</v>
      </c>
      <c r="C28" s="1147">
        <f t="shared" ref="C28:T28" si="8">SUM(C23:C27)</f>
        <v>0</v>
      </c>
      <c r="D28" s="1103">
        <f t="shared" si="8"/>
        <v>1</v>
      </c>
      <c r="E28" s="1172">
        <f t="shared" si="8"/>
        <v>1</v>
      </c>
      <c r="F28" s="1103">
        <f t="shared" si="8"/>
        <v>0</v>
      </c>
      <c r="G28" s="1103">
        <f t="shared" si="8"/>
        <v>1</v>
      </c>
      <c r="H28" s="1105">
        <f t="shared" si="8"/>
        <v>1</v>
      </c>
      <c r="I28" s="1132">
        <f t="shared" si="8"/>
        <v>0</v>
      </c>
      <c r="J28" s="1103">
        <f t="shared" si="8"/>
        <v>1</v>
      </c>
      <c r="K28" s="1103">
        <f t="shared" si="8"/>
        <v>1</v>
      </c>
      <c r="L28" s="1103">
        <f t="shared" si="8"/>
        <v>0</v>
      </c>
      <c r="M28" s="1103">
        <f t="shared" si="8"/>
        <v>0</v>
      </c>
      <c r="N28" s="1103">
        <f t="shared" si="8"/>
        <v>0</v>
      </c>
      <c r="O28" s="1103">
        <f t="shared" si="8"/>
        <v>0</v>
      </c>
      <c r="P28" s="1103">
        <f t="shared" si="8"/>
        <v>1</v>
      </c>
      <c r="Q28" s="1172">
        <f t="shared" si="8"/>
        <v>1</v>
      </c>
      <c r="R28" s="1103">
        <f t="shared" si="8"/>
        <v>0</v>
      </c>
      <c r="S28" s="1103">
        <f t="shared" si="8"/>
        <v>4</v>
      </c>
      <c r="T28" s="1105">
        <f t="shared" si="8"/>
        <v>4</v>
      </c>
    </row>
    <row r="29" spans="2:21" ht="30.75" customHeight="1" thickBot="1" x14ac:dyDescent="0.4">
      <c r="B29" s="1173" t="s">
        <v>10</v>
      </c>
      <c r="C29" s="1026">
        <f t="shared" ref="C29:T29" si="9">C21</f>
        <v>0</v>
      </c>
      <c r="D29" s="1027">
        <f>D21</f>
        <v>33</v>
      </c>
      <c r="E29" s="1028">
        <f t="shared" si="9"/>
        <v>33</v>
      </c>
      <c r="F29" s="1177">
        <f t="shared" si="9"/>
        <v>0</v>
      </c>
      <c r="G29" s="1027">
        <f t="shared" si="9"/>
        <v>59</v>
      </c>
      <c r="H29" s="1029">
        <f t="shared" si="9"/>
        <v>59</v>
      </c>
      <c r="I29" s="1026">
        <f t="shared" si="9"/>
        <v>0</v>
      </c>
      <c r="J29" s="1027">
        <f t="shared" si="9"/>
        <v>56</v>
      </c>
      <c r="K29" s="1028">
        <f t="shared" si="9"/>
        <v>56</v>
      </c>
      <c r="L29" s="1177">
        <f t="shared" si="9"/>
        <v>2</v>
      </c>
      <c r="M29" s="1027">
        <f t="shared" si="9"/>
        <v>79</v>
      </c>
      <c r="N29" s="1029">
        <f t="shared" si="9"/>
        <v>81</v>
      </c>
      <c r="O29" s="1026">
        <f t="shared" si="9"/>
        <v>0</v>
      </c>
      <c r="P29" s="1027">
        <f t="shared" si="9"/>
        <v>92</v>
      </c>
      <c r="Q29" s="1028">
        <f t="shared" si="9"/>
        <v>92</v>
      </c>
      <c r="R29" s="1177">
        <f t="shared" si="9"/>
        <v>2</v>
      </c>
      <c r="S29" s="1027">
        <f t="shared" si="9"/>
        <v>319</v>
      </c>
      <c r="T29" s="1028">
        <f t="shared" si="9"/>
        <v>321</v>
      </c>
      <c r="U29" s="666"/>
    </row>
    <row r="30" spans="2:21" ht="37.5" customHeight="1" thickBot="1" x14ac:dyDescent="0.4">
      <c r="B30" s="1131" t="s">
        <v>17</v>
      </c>
      <c r="C30" s="1746">
        <f t="shared" ref="C30:T30" si="10">C28</f>
        <v>0</v>
      </c>
      <c r="D30" s="1747">
        <f t="shared" si="10"/>
        <v>1</v>
      </c>
      <c r="E30" s="1748">
        <f t="shared" si="10"/>
        <v>1</v>
      </c>
      <c r="F30" s="1749">
        <f t="shared" si="10"/>
        <v>0</v>
      </c>
      <c r="G30" s="1747">
        <f t="shared" si="10"/>
        <v>1</v>
      </c>
      <c r="H30" s="1750">
        <f t="shared" si="10"/>
        <v>1</v>
      </c>
      <c r="I30" s="1746">
        <f t="shared" si="10"/>
        <v>0</v>
      </c>
      <c r="J30" s="1747">
        <f t="shared" si="10"/>
        <v>1</v>
      </c>
      <c r="K30" s="1748">
        <f t="shared" si="10"/>
        <v>1</v>
      </c>
      <c r="L30" s="1749">
        <f t="shared" si="10"/>
        <v>0</v>
      </c>
      <c r="M30" s="1747">
        <f t="shared" si="10"/>
        <v>0</v>
      </c>
      <c r="N30" s="1750">
        <f t="shared" si="10"/>
        <v>0</v>
      </c>
      <c r="O30" s="1746">
        <f t="shared" si="10"/>
        <v>0</v>
      </c>
      <c r="P30" s="1747">
        <f t="shared" si="10"/>
        <v>1</v>
      </c>
      <c r="Q30" s="1748">
        <f t="shared" si="10"/>
        <v>1</v>
      </c>
      <c r="R30" s="1749">
        <f t="shared" si="10"/>
        <v>0</v>
      </c>
      <c r="S30" s="1747">
        <f t="shared" si="10"/>
        <v>4</v>
      </c>
      <c r="T30" s="1748">
        <f t="shared" si="10"/>
        <v>4</v>
      </c>
    </row>
    <row r="31" spans="2:21" ht="36" customHeight="1" thickBot="1" x14ac:dyDescent="0.4">
      <c r="B31" s="1133" t="s">
        <v>18</v>
      </c>
      <c r="C31" s="1179">
        <f t="shared" ref="C31:S31" si="11">SUM(C29:C30)</f>
        <v>0</v>
      </c>
      <c r="D31" s="1180">
        <f t="shared" si="11"/>
        <v>34</v>
      </c>
      <c r="E31" s="1181">
        <f t="shared" si="11"/>
        <v>34</v>
      </c>
      <c r="F31" s="1182">
        <f t="shared" si="11"/>
        <v>0</v>
      </c>
      <c r="G31" s="1180">
        <f t="shared" si="11"/>
        <v>60</v>
      </c>
      <c r="H31" s="1183">
        <f t="shared" si="11"/>
        <v>60</v>
      </c>
      <c r="I31" s="1179">
        <f t="shared" si="11"/>
        <v>0</v>
      </c>
      <c r="J31" s="1180">
        <f t="shared" si="11"/>
        <v>57</v>
      </c>
      <c r="K31" s="1181">
        <f t="shared" si="11"/>
        <v>57</v>
      </c>
      <c r="L31" s="1182">
        <f t="shared" si="11"/>
        <v>2</v>
      </c>
      <c r="M31" s="1180">
        <f t="shared" si="11"/>
        <v>79</v>
      </c>
      <c r="N31" s="1183">
        <f t="shared" si="11"/>
        <v>81</v>
      </c>
      <c r="O31" s="1179">
        <f t="shared" si="11"/>
        <v>0</v>
      </c>
      <c r="P31" s="1180">
        <f t="shared" si="11"/>
        <v>93</v>
      </c>
      <c r="Q31" s="1181">
        <f t="shared" si="11"/>
        <v>93</v>
      </c>
      <c r="R31" s="1182">
        <f t="shared" si="11"/>
        <v>2</v>
      </c>
      <c r="S31" s="1180">
        <f t="shared" si="11"/>
        <v>323</v>
      </c>
      <c r="T31" s="1181">
        <f>SUM(T29:T30)</f>
        <v>325</v>
      </c>
    </row>
    <row r="32" spans="2:21" ht="25.5" x14ac:dyDescent="0.35">
      <c r="B32" s="662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5"/>
    </row>
    <row r="33" spans="2:20" ht="25.5" x14ac:dyDescent="0.35">
      <c r="B33" s="662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</row>
    <row r="34" spans="2:20" ht="25.5" x14ac:dyDescent="0.35">
      <c r="B34" s="3871"/>
      <c r="C34" s="3871"/>
      <c r="D34" s="3871"/>
      <c r="E34" s="3871"/>
      <c r="F34" s="3871"/>
      <c r="G34" s="3871"/>
      <c r="H34" s="3871"/>
      <c r="I34" s="3871"/>
      <c r="J34" s="3871"/>
      <c r="K34" s="3871"/>
      <c r="L34" s="3871"/>
      <c r="M34" s="3871"/>
      <c r="N34" s="3871"/>
      <c r="O34" s="3871"/>
      <c r="P34" s="3871"/>
      <c r="Q34" s="3871"/>
      <c r="R34" s="3871"/>
      <c r="S34" s="3871"/>
      <c r="T34" s="3871"/>
    </row>
    <row r="35" spans="2:20" ht="25.5" x14ac:dyDescent="0.35">
      <c r="B35" s="662"/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</row>
    <row r="36" spans="2:20" ht="25.5" x14ac:dyDescent="0.35"/>
    <row r="37" spans="2:20" ht="25.5" x14ac:dyDescent="0.35">
      <c r="B37" s="666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</row>
    <row r="38" spans="2:20" ht="25.5" x14ac:dyDescent="0.35">
      <c r="B38" s="666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</row>
    <row r="39" spans="2:20" ht="25.5" x14ac:dyDescent="0.35"/>
    <row r="40" spans="2:20" ht="25.5" x14ac:dyDescent="0.35"/>
    <row r="41" spans="2:20" ht="25.5" x14ac:dyDescent="0.35"/>
    <row r="42" spans="2:20" ht="25.5" x14ac:dyDescent="0.35"/>
    <row r="43" spans="2:20" ht="25.5" x14ac:dyDescent="0.35"/>
    <row r="44" spans="2:20" ht="25.5" x14ac:dyDescent="0.35"/>
    <row r="45" spans="2:20" ht="25.5" x14ac:dyDescent="0.35"/>
    <row r="46" spans="2:20" ht="25.5" x14ac:dyDescent="0.35"/>
    <row r="47" spans="2:20" ht="25.5" x14ac:dyDescent="0.35"/>
    <row r="48" spans="2:20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37"/>
  <sheetViews>
    <sheetView view="pageBreakPreview" topLeftCell="A109" zoomScale="60" zoomScaleNormal="50" workbookViewId="0">
      <selection activeCell="E139" sqref="E139"/>
    </sheetView>
  </sheetViews>
  <sheetFormatPr defaultRowHeight="20.25" x14ac:dyDescent="0.3"/>
  <cols>
    <col min="1" max="1" width="88.85546875" style="762" customWidth="1"/>
    <col min="2" max="2" width="15.5703125" style="762" customWidth="1"/>
    <col min="3" max="3" width="12.85546875" style="762" customWidth="1"/>
    <col min="4" max="4" width="12.28515625" style="762" customWidth="1"/>
    <col min="5" max="5" width="10.28515625" style="762" customWidth="1"/>
    <col min="6" max="6" width="10.5703125" style="762" customWidth="1"/>
    <col min="7" max="7" width="11" style="762" customWidth="1"/>
    <col min="8" max="8" width="12" style="762" customWidth="1"/>
    <col min="9" max="9" width="10.42578125" style="762" customWidth="1"/>
    <col min="10" max="10" width="12.28515625" style="762" customWidth="1"/>
    <col min="11" max="12" width="11.28515625" style="762" customWidth="1"/>
    <col min="13" max="13" width="12" style="762" customWidth="1"/>
    <col min="14" max="14" width="12.5703125" style="762" customWidth="1"/>
    <col min="15" max="15" width="11" style="762" customWidth="1"/>
    <col min="16" max="16" width="10.85546875" style="762" customWidth="1"/>
    <col min="17" max="256" width="9.140625" style="762"/>
    <col min="257" max="257" width="88.85546875" style="762" customWidth="1"/>
    <col min="258" max="258" width="15.5703125" style="762" customWidth="1"/>
    <col min="259" max="259" width="12.85546875" style="762" customWidth="1"/>
    <col min="260" max="260" width="12.28515625" style="762" customWidth="1"/>
    <col min="261" max="261" width="10.28515625" style="762" customWidth="1"/>
    <col min="262" max="262" width="8.7109375" style="762" customWidth="1"/>
    <col min="263" max="263" width="11" style="762" customWidth="1"/>
    <col min="264" max="264" width="9.42578125" style="762" customWidth="1"/>
    <col min="265" max="265" width="10.42578125" style="762" customWidth="1"/>
    <col min="266" max="266" width="12.28515625" style="762" customWidth="1"/>
    <col min="267" max="268" width="9.5703125" style="762" customWidth="1"/>
    <col min="269" max="269" width="12" style="762" customWidth="1"/>
    <col min="270" max="270" width="12.5703125" style="762" customWidth="1"/>
    <col min="271" max="271" width="11" style="762" customWidth="1"/>
    <col min="272" max="272" width="10.85546875" style="762" customWidth="1"/>
    <col min="273" max="512" width="9.140625" style="762"/>
    <col min="513" max="513" width="88.85546875" style="762" customWidth="1"/>
    <col min="514" max="514" width="15.5703125" style="762" customWidth="1"/>
    <col min="515" max="515" width="12.85546875" style="762" customWidth="1"/>
    <col min="516" max="516" width="12.28515625" style="762" customWidth="1"/>
    <col min="517" max="517" width="10.28515625" style="762" customWidth="1"/>
    <col min="518" max="518" width="8.7109375" style="762" customWidth="1"/>
    <col min="519" max="519" width="11" style="762" customWidth="1"/>
    <col min="520" max="520" width="9.42578125" style="762" customWidth="1"/>
    <col min="521" max="521" width="10.42578125" style="762" customWidth="1"/>
    <col min="522" max="522" width="12.28515625" style="762" customWidth="1"/>
    <col min="523" max="524" width="9.5703125" style="762" customWidth="1"/>
    <col min="525" max="525" width="12" style="762" customWidth="1"/>
    <col min="526" max="526" width="12.5703125" style="762" customWidth="1"/>
    <col min="527" max="527" width="11" style="762" customWidth="1"/>
    <col min="528" max="528" width="10.85546875" style="762" customWidth="1"/>
    <col min="529" max="768" width="9.140625" style="762"/>
    <col min="769" max="769" width="88.85546875" style="762" customWidth="1"/>
    <col min="770" max="770" width="15.5703125" style="762" customWidth="1"/>
    <col min="771" max="771" width="12.85546875" style="762" customWidth="1"/>
    <col min="772" max="772" width="12.28515625" style="762" customWidth="1"/>
    <col min="773" max="773" width="10.28515625" style="762" customWidth="1"/>
    <col min="774" max="774" width="8.7109375" style="762" customWidth="1"/>
    <col min="775" max="775" width="11" style="762" customWidth="1"/>
    <col min="776" max="776" width="9.42578125" style="762" customWidth="1"/>
    <col min="777" max="777" width="10.42578125" style="762" customWidth="1"/>
    <col min="778" max="778" width="12.28515625" style="762" customWidth="1"/>
    <col min="779" max="780" width="9.5703125" style="762" customWidth="1"/>
    <col min="781" max="781" width="12" style="762" customWidth="1"/>
    <col min="782" max="782" width="12.5703125" style="762" customWidth="1"/>
    <col min="783" max="783" width="11" style="762" customWidth="1"/>
    <col min="784" max="784" width="10.85546875" style="762" customWidth="1"/>
    <col min="785" max="1024" width="9.140625" style="762"/>
    <col min="1025" max="1025" width="88.85546875" style="762" customWidth="1"/>
    <col min="1026" max="1026" width="15.5703125" style="762" customWidth="1"/>
    <col min="1027" max="1027" width="12.85546875" style="762" customWidth="1"/>
    <col min="1028" max="1028" width="12.28515625" style="762" customWidth="1"/>
    <col min="1029" max="1029" width="10.28515625" style="762" customWidth="1"/>
    <col min="1030" max="1030" width="8.7109375" style="762" customWidth="1"/>
    <col min="1031" max="1031" width="11" style="762" customWidth="1"/>
    <col min="1032" max="1032" width="9.42578125" style="762" customWidth="1"/>
    <col min="1033" max="1033" width="10.42578125" style="762" customWidth="1"/>
    <col min="1034" max="1034" width="12.28515625" style="762" customWidth="1"/>
    <col min="1035" max="1036" width="9.5703125" style="762" customWidth="1"/>
    <col min="1037" max="1037" width="12" style="762" customWidth="1"/>
    <col min="1038" max="1038" width="12.5703125" style="762" customWidth="1"/>
    <col min="1039" max="1039" width="11" style="762" customWidth="1"/>
    <col min="1040" max="1040" width="10.85546875" style="762" customWidth="1"/>
    <col min="1041" max="1280" width="9.140625" style="762"/>
    <col min="1281" max="1281" width="88.85546875" style="762" customWidth="1"/>
    <col min="1282" max="1282" width="15.5703125" style="762" customWidth="1"/>
    <col min="1283" max="1283" width="12.85546875" style="762" customWidth="1"/>
    <col min="1284" max="1284" width="12.28515625" style="762" customWidth="1"/>
    <col min="1285" max="1285" width="10.28515625" style="762" customWidth="1"/>
    <col min="1286" max="1286" width="8.7109375" style="762" customWidth="1"/>
    <col min="1287" max="1287" width="11" style="762" customWidth="1"/>
    <col min="1288" max="1288" width="9.42578125" style="762" customWidth="1"/>
    <col min="1289" max="1289" width="10.42578125" style="762" customWidth="1"/>
    <col min="1290" max="1290" width="12.28515625" style="762" customWidth="1"/>
    <col min="1291" max="1292" width="9.5703125" style="762" customWidth="1"/>
    <col min="1293" max="1293" width="12" style="762" customWidth="1"/>
    <col min="1294" max="1294" width="12.5703125" style="762" customWidth="1"/>
    <col min="1295" max="1295" width="11" style="762" customWidth="1"/>
    <col min="1296" max="1296" width="10.85546875" style="762" customWidth="1"/>
    <col min="1297" max="1536" width="9.140625" style="762"/>
    <col min="1537" max="1537" width="88.85546875" style="762" customWidth="1"/>
    <col min="1538" max="1538" width="15.5703125" style="762" customWidth="1"/>
    <col min="1539" max="1539" width="12.85546875" style="762" customWidth="1"/>
    <col min="1540" max="1540" width="12.28515625" style="762" customWidth="1"/>
    <col min="1541" max="1541" width="10.28515625" style="762" customWidth="1"/>
    <col min="1542" max="1542" width="8.7109375" style="762" customWidth="1"/>
    <col min="1543" max="1543" width="11" style="762" customWidth="1"/>
    <col min="1544" max="1544" width="9.42578125" style="762" customWidth="1"/>
    <col min="1545" max="1545" width="10.42578125" style="762" customWidth="1"/>
    <col min="1546" max="1546" width="12.28515625" style="762" customWidth="1"/>
    <col min="1547" max="1548" width="9.5703125" style="762" customWidth="1"/>
    <col min="1549" max="1549" width="12" style="762" customWidth="1"/>
    <col min="1550" max="1550" width="12.5703125" style="762" customWidth="1"/>
    <col min="1551" max="1551" width="11" style="762" customWidth="1"/>
    <col min="1552" max="1552" width="10.85546875" style="762" customWidth="1"/>
    <col min="1553" max="1792" width="9.140625" style="762"/>
    <col min="1793" max="1793" width="88.85546875" style="762" customWidth="1"/>
    <col min="1794" max="1794" width="15.5703125" style="762" customWidth="1"/>
    <col min="1795" max="1795" width="12.85546875" style="762" customWidth="1"/>
    <col min="1796" max="1796" width="12.28515625" style="762" customWidth="1"/>
    <col min="1797" max="1797" width="10.28515625" style="762" customWidth="1"/>
    <col min="1798" max="1798" width="8.7109375" style="762" customWidth="1"/>
    <col min="1799" max="1799" width="11" style="762" customWidth="1"/>
    <col min="1800" max="1800" width="9.42578125" style="762" customWidth="1"/>
    <col min="1801" max="1801" width="10.42578125" style="762" customWidth="1"/>
    <col min="1802" max="1802" width="12.28515625" style="762" customWidth="1"/>
    <col min="1803" max="1804" width="9.5703125" style="762" customWidth="1"/>
    <col min="1805" max="1805" width="12" style="762" customWidth="1"/>
    <col min="1806" max="1806" width="12.5703125" style="762" customWidth="1"/>
    <col min="1807" max="1807" width="11" style="762" customWidth="1"/>
    <col min="1808" max="1808" width="10.85546875" style="762" customWidth="1"/>
    <col min="1809" max="2048" width="9.140625" style="762"/>
    <col min="2049" max="2049" width="88.85546875" style="762" customWidth="1"/>
    <col min="2050" max="2050" width="15.5703125" style="762" customWidth="1"/>
    <col min="2051" max="2051" width="12.85546875" style="762" customWidth="1"/>
    <col min="2052" max="2052" width="12.28515625" style="762" customWidth="1"/>
    <col min="2053" max="2053" width="10.28515625" style="762" customWidth="1"/>
    <col min="2054" max="2054" width="8.7109375" style="762" customWidth="1"/>
    <col min="2055" max="2055" width="11" style="762" customWidth="1"/>
    <col min="2056" max="2056" width="9.42578125" style="762" customWidth="1"/>
    <col min="2057" max="2057" width="10.42578125" style="762" customWidth="1"/>
    <col min="2058" max="2058" width="12.28515625" style="762" customWidth="1"/>
    <col min="2059" max="2060" width="9.5703125" style="762" customWidth="1"/>
    <col min="2061" max="2061" width="12" style="762" customWidth="1"/>
    <col min="2062" max="2062" width="12.5703125" style="762" customWidth="1"/>
    <col min="2063" max="2063" width="11" style="762" customWidth="1"/>
    <col min="2064" max="2064" width="10.85546875" style="762" customWidth="1"/>
    <col min="2065" max="2304" width="9.140625" style="762"/>
    <col min="2305" max="2305" width="88.85546875" style="762" customWidth="1"/>
    <col min="2306" max="2306" width="15.5703125" style="762" customWidth="1"/>
    <col min="2307" max="2307" width="12.85546875" style="762" customWidth="1"/>
    <col min="2308" max="2308" width="12.28515625" style="762" customWidth="1"/>
    <col min="2309" max="2309" width="10.28515625" style="762" customWidth="1"/>
    <col min="2310" max="2310" width="8.7109375" style="762" customWidth="1"/>
    <col min="2311" max="2311" width="11" style="762" customWidth="1"/>
    <col min="2312" max="2312" width="9.42578125" style="762" customWidth="1"/>
    <col min="2313" max="2313" width="10.42578125" style="762" customWidth="1"/>
    <col min="2314" max="2314" width="12.28515625" style="762" customWidth="1"/>
    <col min="2315" max="2316" width="9.5703125" style="762" customWidth="1"/>
    <col min="2317" max="2317" width="12" style="762" customWidth="1"/>
    <col min="2318" max="2318" width="12.5703125" style="762" customWidth="1"/>
    <col min="2319" max="2319" width="11" style="762" customWidth="1"/>
    <col min="2320" max="2320" width="10.85546875" style="762" customWidth="1"/>
    <col min="2321" max="2560" width="9.140625" style="762"/>
    <col min="2561" max="2561" width="88.85546875" style="762" customWidth="1"/>
    <col min="2562" max="2562" width="15.5703125" style="762" customWidth="1"/>
    <col min="2563" max="2563" width="12.85546875" style="762" customWidth="1"/>
    <col min="2564" max="2564" width="12.28515625" style="762" customWidth="1"/>
    <col min="2565" max="2565" width="10.28515625" style="762" customWidth="1"/>
    <col min="2566" max="2566" width="8.7109375" style="762" customWidth="1"/>
    <col min="2567" max="2567" width="11" style="762" customWidth="1"/>
    <col min="2568" max="2568" width="9.42578125" style="762" customWidth="1"/>
    <col min="2569" max="2569" width="10.42578125" style="762" customWidth="1"/>
    <col min="2570" max="2570" width="12.28515625" style="762" customWidth="1"/>
    <col min="2571" max="2572" width="9.5703125" style="762" customWidth="1"/>
    <col min="2573" max="2573" width="12" style="762" customWidth="1"/>
    <col min="2574" max="2574" width="12.5703125" style="762" customWidth="1"/>
    <col min="2575" max="2575" width="11" style="762" customWidth="1"/>
    <col min="2576" max="2576" width="10.85546875" style="762" customWidth="1"/>
    <col min="2577" max="2816" width="9.140625" style="762"/>
    <col min="2817" max="2817" width="88.85546875" style="762" customWidth="1"/>
    <col min="2818" max="2818" width="15.5703125" style="762" customWidth="1"/>
    <col min="2819" max="2819" width="12.85546875" style="762" customWidth="1"/>
    <col min="2820" max="2820" width="12.28515625" style="762" customWidth="1"/>
    <col min="2821" max="2821" width="10.28515625" style="762" customWidth="1"/>
    <col min="2822" max="2822" width="8.7109375" style="762" customWidth="1"/>
    <col min="2823" max="2823" width="11" style="762" customWidth="1"/>
    <col min="2824" max="2824" width="9.42578125" style="762" customWidth="1"/>
    <col min="2825" max="2825" width="10.42578125" style="762" customWidth="1"/>
    <col min="2826" max="2826" width="12.28515625" style="762" customWidth="1"/>
    <col min="2827" max="2828" width="9.5703125" style="762" customWidth="1"/>
    <col min="2829" max="2829" width="12" style="762" customWidth="1"/>
    <col min="2830" max="2830" width="12.5703125" style="762" customWidth="1"/>
    <col min="2831" max="2831" width="11" style="762" customWidth="1"/>
    <col min="2832" max="2832" width="10.85546875" style="762" customWidth="1"/>
    <col min="2833" max="3072" width="9.140625" style="762"/>
    <col min="3073" max="3073" width="88.85546875" style="762" customWidth="1"/>
    <col min="3074" max="3074" width="15.5703125" style="762" customWidth="1"/>
    <col min="3075" max="3075" width="12.85546875" style="762" customWidth="1"/>
    <col min="3076" max="3076" width="12.28515625" style="762" customWidth="1"/>
    <col min="3077" max="3077" width="10.28515625" style="762" customWidth="1"/>
    <col min="3078" max="3078" width="8.7109375" style="762" customWidth="1"/>
    <col min="3079" max="3079" width="11" style="762" customWidth="1"/>
    <col min="3080" max="3080" width="9.42578125" style="762" customWidth="1"/>
    <col min="3081" max="3081" width="10.42578125" style="762" customWidth="1"/>
    <col min="3082" max="3082" width="12.28515625" style="762" customWidth="1"/>
    <col min="3083" max="3084" width="9.5703125" style="762" customWidth="1"/>
    <col min="3085" max="3085" width="12" style="762" customWidth="1"/>
    <col min="3086" max="3086" width="12.5703125" style="762" customWidth="1"/>
    <col min="3087" max="3087" width="11" style="762" customWidth="1"/>
    <col min="3088" max="3088" width="10.85546875" style="762" customWidth="1"/>
    <col min="3089" max="3328" width="9.140625" style="762"/>
    <col min="3329" max="3329" width="88.85546875" style="762" customWidth="1"/>
    <col min="3330" max="3330" width="15.5703125" style="762" customWidth="1"/>
    <col min="3331" max="3331" width="12.85546875" style="762" customWidth="1"/>
    <col min="3332" max="3332" width="12.28515625" style="762" customWidth="1"/>
    <col min="3333" max="3333" width="10.28515625" style="762" customWidth="1"/>
    <col min="3334" max="3334" width="8.7109375" style="762" customWidth="1"/>
    <col min="3335" max="3335" width="11" style="762" customWidth="1"/>
    <col min="3336" max="3336" width="9.42578125" style="762" customWidth="1"/>
    <col min="3337" max="3337" width="10.42578125" style="762" customWidth="1"/>
    <col min="3338" max="3338" width="12.28515625" style="762" customWidth="1"/>
    <col min="3339" max="3340" width="9.5703125" style="762" customWidth="1"/>
    <col min="3341" max="3341" width="12" style="762" customWidth="1"/>
    <col min="3342" max="3342" width="12.5703125" style="762" customWidth="1"/>
    <col min="3343" max="3343" width="11" style="762" customWidth="1"/>
    <col min="3344" max="3344" width="10.85546875" style="762" customWidth="1"/>
    <col min="3345" max="3584" width="9.140625" style="762"/>
    <col min="3585" max="3585" width="88.85546875" style="762" customWidth="1"/>
    <col min="3586" max="3586" width="15.5703125" style="762" customWidth="1"/>
    <col min="3587" max="3587" width="12.85546875" style="762" customWidth="1"/>
    <col min="3588" max="3588" width="12.28515625" style="762" customWidth="1"/>
    <col min="3589" max="3589" width="10.28515625" style="762" customWidth="1"/>
    <col min="3590" max="3590" width="8.7109375" style="762" customWidth="1"/>
    <col min="3591" max="3591" width="11" style="762" customWidth="1"/>
    <col min="3592" max="3592" width="9.42578125" style="762" customWidth="1"/>
    <col min="3593" max="3593" width="10.42578125" style="762" customWidth="1"/>
    <col min="3594" max="3594" width="12.28515625" style="762" customWidth="1"/>
    <col min="3595" max="3596" width="9.5703125" style="762" customWidth="1"/>
    <col min="3597" max="3597" width="12" style="762" customWidth="1"/>
    <col min="3598" max="3598" width="12.5703125" style="762" customWidth="1"/>
    <col min="3599" max="3599" width="11" style="762" customWidth="1"/>
    <col min="3600" max="3600" width="10.85546875" style="762" customWidth="1"/>
    <col min="3601" max="3840" width="9.140625" style="762"/>
    <col min="3841" max="3841" width="88.85546875" style="762" customWidth="1"/>
    <col min="3842" max="3842" width="15.5703125" style="762" customWidth="1"/>
    <col min="3843" max="3843" width="12.85546875" style="762" customWidth="1"/>
    <col min="3844" max="3844" width="12.28515625" style="762" customWidth="1"/>
    <col min="3845" max="3845" width="10.28515625" style="762" customWidth="1"/>
    <col min="3846" max="3846" width="8.7109375" style="762" customWidth="1"/>
    <col min="3847" max="3847" width="11" style="762" customWidth="1"/>
    <col min="3848" max="3848" width="9.42578125" style="762" customWidth="1"/>
    <col min="3849" max="3849" width="10.42578125" style="762" customWidth="1"/>
    <col min="3850" max="3850" width="12.28515625" style="762" customWidth="1"/>
    <col min="3851" max="3852" width="9.5703125" style="762" customWidth="1"/>
    <col min="3853" max="3853" width="12" style="762" customWidth="1"/>
    <col min="3854" max="3854" width="12.5703125" style="762" customWidth="1"/>
    <col min="3855" max="3855" width="11" style="762" customWidth="1"/>
    <col min="3856" max="3856" width="10.85546875" style="762" customWidth="1"/>
    <col min="3857" max="4096" width="9.140625" style="762"/>
    <col min="4097" max="4097" width="88.85546875" style="762" customWidth="1"/>
    <col min="4098" max="4098" width="15.5703125" style="762" customWidth="1"/>
    <col min="4099" max="4099" width="12.85546875" style="762" customWidth="1"/>
    <col min="4100" max="4100" width="12.28515625" style="762" customWidth="1"/>
    <col min="4101" max="4101" width="10.28515625" style="762" customWidth="1"/>
    <col min="4102" max="4102" width="8.7109375" style="762" customWidth="1"/>
    <col min="4103" max="4103" width="11" style="762" customWidth="1"/>
    <col min="4104" max="4104" width="9.42578125" style="762" customWidth="1"/>
    <col min="4105" max="4105" width="10.42578125" style="762" customWidth="1"/>
    <col min="4106" max="4106" width="12.28515625" style="762" customWidth="1"/>
    <col min="4107" max="4108" width="9.5703125" style="762" customWidth="1"/>
    <col min="4109" max="4109" width="12" style="762" customWidth="1"/>
    <col min="4110" max="4110" width="12.5703125" style="762" customWidth="1"/>
    <col min="4111" max="4111" width="11" style="762" customWidth="1"/>
    <col min="4112" max="4112" width="10.85546875" style="762" customWidth="1"/>
    <col min="4113" max="4352" width="9.140625" style="762"/>
    <col min="4353" max="4353" width="88.85546875" style="762" customWidth="1"/>
    <col min="4354" max="4354" width="15.5703125" style="762" customWidth="1"/>
    <col min="4355" max="4355" width="12.85546875" style="762" customWidth="1"/>
    <col min="4356" max="4356" width="12.28515625" style="762" customWidth="1"/>
    <col min="4357" max="4357" width="10.28515625" style="762" customWidth="1"/>
    <col min="4358" max="4358" width="8.7109375" style="762" customWidth="1"/>
    <col min="4359" max="4359" width="11" style="762" customWidth="1"/>
    <col min="4360" max="4360" width="9.42578125" style="762" customWidth="1"/>
    <col min="4361" max="4361" width="10.42578125" style="762" customWidth="1"/>
    <col min="4362" max="4362" width="12.28515625" style="762" customWidth="1"/>
    <col min="4363" max="4364" width="9.5703125" style="762" customWidth="1"/>
    <col min="4365" max="4365" width="12" style="762" customWidth="1"/>
    <col min="4366" max="4366" width="12.5703125" style="762" customWidth="1"/>
    <col min="4367" max="4367" width="11" style="762" customWidth="1"/>
    <col min="4368" max="4368" width="10.85546875" style="762" customWidth="1"/>
    <col min="4369" max="4608" width="9.140625" style="762"/>
    <col min="4609" max="4609" width="88.85546875" style="762" customWidth="1"/>
    <col min="4610" max="4610" width="15.5703125" style="762" customWidth="1"/>
    <col min="4611" max="4611" width="12.85546875" style="762" customWidth="1"/>
    <col min="4612" max="4612" width="12.28515625" style="762" customWidth="1"/>
    <col min="4613" max="4613" width="10.28515625" style="762" customWidth="1"/>
    <col min="4614" max="4614" width="8.7109375" style="762" customWidth="1"/>
    <col min="4615" max="4615" width="11" style="762" customWidth="1"/>
    <col min="4616" max="4616" width="9.42578125" style="762" customWidth="1"/>
    <col min="4617" max="4617" width="10.42578125" style="762" customWidth="1"/>
    <col min="4618" max="4618" width="12.28515625" style="762" customWidth="1"/>
    <col min="4619" max="4620" width="9.5703125" style="762" customWidth="1"/>
    <col min="4621" max="4621" width="12" style="762" customWidth="1"/>
    <col min="4622" max="4622" width="12.5703125" style="762" customWidth="1"/>
    <col min="4623" max="4623" width="11" style="762" customWidth="1"/>
    <col min="4624" max="4624" width="10.85546875" style="762" customWidth="1"/>
    <col min="4625" max="4864" width="9.140625" style="762"/>
    <col min="4865" max="4865" width="88.85546875" style="762" customWidth="1"/>
    <col min="4866" max="4866" width="15.5703125" style="762" customWidth="1"/>
    <col min="4867" max="4867" width="12.85546875" style="762" customWidth="1"/>
    <col min="4868" max="4868" width="12.28515625" style="762" customWidth="1"/>
    <col min="4869" max="4869" width="10.28515625" style="762" customWidth="1"/>
    <col min="4870" max="4870" width="8.7109375" style="762" customWidth="1"/>
    <col min="4871" max="4871" width="11" style="762" customWidth="1"/>
    <col min="4872" max="4872" width="9.42578125" style="762" customWidth="1"/>
    <col min="4873" max="4873" width="10.42578125" style="762" customWidth="1"/>
    <col min="4874" max="4874" width="12.28515625" style="762" customWidth="1"/>
    <col min="4875" max="4876" width="9.5703125" style="762" customWidth="1"/>
    <col min="4877" max="4877" width="12" style="762" customWidth="1"/>
    <col min="4878" max="4878" width="12.5703125" style="762" customWidth="1"/>
    <col min="4879" max="4879" width="11" style="762" customWidth="1"/>
    <col min="4880" max="4880" width="10.85546875" style="762" customWidth="1"/>
    <col min="4881" max="5120" width="9.140625" style="762"/>
    <col min="5121" max="5121" width="88.85546875" style="762" customWidth="1"/>
    <col min="5122" max="5122" width="15.5703125" style="762" customWidth="1"/>
    <col min="5123" max="5123" width="12.85546875" style="762" customWidth="1"/>
    <col min="5124" max="5124" width="12.28515625" style="762" customWidth="1"/>
    <col min="5125" max="5125" width="10.28515625" style="762" customWidth="1"/>
    <col min="5126" max="5126" width="8.7109375" style="762" customWidth="1"/>
    <col min="5127" max="5127" width="11" style="762" customWidth="1"/>
    <col min="5128" max="5128" width="9.42578125" style="762" customWidth="1"/>
    <col min="5129" max="5129" width="10.42578125" style="762" customWidth="1"/>
    <col min="5130" max="5130" width="12.28515625" style="762" customWidth="1"/>
    <col min="5131" max="5132" width="9.5703125" style="762" customWidth="1"/>
    <col min="5133" max="5133" width="12" style="762" customWidth="1"/>
    <col min="5134" max="5134" width="12.5703125" style="762" customWidth="1"/>
    <col min="5135" max="5135" width="11" style="762" customWidth="1"/>
    <col min="5136" max="5136" width="10.85546875" style="762" customWidth="1"/>
    <col min="5137" max="5376" width="9.140625" style="762"/>
    <col min="5377" max="5377" width="88.85546875" style="762" customWidth="1"/>
    <col min="5378" max="5378" width="15.5703125" style="762" customWidth="1"/>
    <col min="5379" max="5379" width="12.85546875" style="762" customWidth="1"/>
    <col min="5380" max="5380" width="12.28515625" style="762" customWidth="1"/>
    <col min="5381" max="5381" width="10.28515625" style="762" customWidth="1"/>
    <col min="5382" max="5382" width="8.7109375" style="762" customWidth="1"/>
    <col min="5383" max="5383" width="11" style="762" customWidth="1"/>
    <col min="5384" max="5384" width="9.42578125" style="762" customWidth="1"/>
    <col min="5385" max="5385" width="10.42578125" style="762" customWidth="1"/>
    <col min="5386" max="5386" width="12.28515625" style="762" customWidth="1"/>
    <col min="5387" max="5388" width="9.5703125" style="762" customWidth="1"/>
    <col min="5389" max="5389" width="12" style="762" customWidth="1"/>
    <col min="5390" max="5390" width="12.5703125" style="762" customWidth="1"/>
    <col min="5391" max="5391" width="11" style="762" customWidth="1"/>
    <col min="5392" max="5392" width="10.85546875" style="762" customWidth="1"/>
    <col min="5393" max="5632" width="9.140625" style="762"/>
    <col min="5633" max="5633" width="88.85546875" style="762" customWidth="1"/>
    <col min="5634" max="5634" width="15.5703125" style="762" customWidth="1"/>
    <col min="5635" max="5635" width="12.85546875" style="762" customWidth="1"/>
    <col min="5636" max="5636" width="12.28515625" style="762" customWidth="1"/>
    <col min="5637" max="5637" width="10.28515625" style="762" customWidth="1"/>
    <col min="5638" max="5638" width="8.7109375" style="762" customWidth="1"/>
    <col min="5639" max="5639" width="11" style="762" customWidth="1"/>
    <col min="5640" max="5640" width="9.42578125" style="762" customWidth="1"/>
    <col min="5641" max="5641" width="10.42578125" style="762" customWidth="1"/>
    <col min="5642" max="5642" width="12.28515625" style="762" customWidth="1"/>
    <col min="5643" max="5644" width="9.5703125" style="762" customWidth="1"/>
    <col min="5645" max="5645" width="12" style="762" customWidth="1"/>
    <col min="5646" max="5646" width="12.5703125" style="762" customWidth="1"/>
    <col min="5647" max="5647" width="11" style="762" customWidth="1"/>
    <col min="5648" max="5648" width="10.85546875" style="762" customWidth="1"/>
    <col min="5649" max="5888" width="9.140625" style="762"/>
    <col min="5889" max="5889" width="88.85546875" style="762" customWidth="1"/>
    <col min="5890" max="5890" width="15.5703125" style="762" customWidth="1"/>
    <col min="5891" max="5891" width="12.85546875" style="762" customWidth="1"/>
    <col min="5892" max="5892" width="12.28515625" style="762" customWidth="1"/>
    <col min="5893" max="5893" width="10.28515625" style="762" customWidth="1"/>
    <col min="5894" max="5894" width="8.7109375" style="762" customWidth="1"/>
    <col min="5895" max="5895" width="11" style="762" customWidth="1"/>
    <col min="5896" max="5896" width="9.42578125" style="762" customWidth="1"/>
    <col min="5897" max="5897" width="10.42578125" style="762" customWidth="1"/>
    <col min="5898" max="5898" width="12.28515625" style="762" customWidth="1"/>
    <col min="5899" max="5900" width="9.5703125" style="762" customWidth="1"/>
    <col min="5901" max="5901" width="12" style="762" customWidth="1"/>
    <col min="5902" max="5902" width="12.5703125" style="762" customWidth="1"/>
    <col min="5903" max="5903" width="11" style="762" customWidth="1"/>
    <col min="5904" max="5904" width="10.85546875" style="762" customWidth="1"/>
    <col min="5905" max="6144" width="9.140625" style="762"/>
    <col min="6145" max="6145" width="88.85546875" style="762" customWidth="1"/>
    <col min="6146" max="6146" width="15.5703125" style="762" customWidth="1"/>
    <col min="6147" max="6147" width="12.85546875" style="762" customWidth="1"/>
    <col min="6148" max="6148" width="12.28515625" style="762" customWidth="1"/>
    <col min="6149" max="6149" width="10.28515625" style="762" customWidth="1"/>
    <col min="6150" max="6150" width="8.7109375" style="762" customWidth="1"/>
    <col min="6151" max="6151" width="11" style="762" customWidth="1"/>
    <col min="6152" max="6152" width="9.42578125" style="762" customWidth="1"/>
    <col min="6153" max="6153" width="10.42578125" style="762" customWidth="1"/>
    <col min="6154" max="6154" width="12.28515625" style="762" customWidth="1"/>
    <col min="6155" max="6156" width="9.5703125" style="762" customWidth="1"/>
    <col min="6157" max="6157" width="12" style="762" customWidth="1"/>
    <col min="6158" max="6158" width="12.5703125" style="762" customWidth="1"/>
    <col min="6159" max="6159" width="11" style="762" customWidth="1"/>
    <col min="6160" max="6160" width="10.85546875" style="762" customWidth="1"/>
    <col min="6161" max="6400" width="9.140625" style="762"/>
    <col min="6401" max="6401" width="88.85546875" style="762" customWidth="1"/>
    <col min="6402" max="6402" width="15.5703125" style="762" customWidth="1"/>
    <col min="6403" max="6403" width="12.85546875" style="762" customWidth="1"/>
    <col min="6404" max="6404" width="12.28515625" style="762" customWidth="1"/>
    <col min="6405" max="6405" width="10.28515625" style="762" customWidth="1"/>
    <col min="6406" max="6406" width="8.7109375" style="762" customWidth="1"/>
    <col min="6407" max="6407" width="11" style="762" customWidth="1"/>
    <col min="6408" max="6408" width="9.42578125" style="762" customWidth="1"/>
    <col min="6409" max="6409" width="10.42578125" style="762" customWidth="1"/>
    <col min="6410" max="6410" width="12.28515625" style="762" customWidth="1"/>
    <col min="6411" max="6412" width="9.5703125" style="762" customWidth="1"/>
    <col min="6413" max="6413" width="12" style="762" customWidth="1"/>
    <col min="6414" max="6414" width="12.5703125" style="762" customWidth="1"/>
    <col min="6415" max="6415" width="11" style="762" customWidth="1"/>
    <col min="6416" max="6416" width="10.85546875" style="762" customWidth="1"/>
    <col min="6417" max="6656" width="9.140625" style="762"/>
    <col min="6657" max="6657" width="88.85546875" style="762" customWidth="1"/>
    <col min="6658" max="6658" width="15.5703125" style="762" customWidth="1"/>
    <col min="6659" max="6659" width="12.85546875" style="762" customWidth="1"/>
    <col min="6660" max="6660" width="12.28515625" style="762" customWidth="1"/>
    <col min="6661" max="6661" width="10.28515625" style="762" customWidth="1"/>
    <col min="6662" max="6662" width="8.7109375" style="762" customWidth="1"/>
    <col min="6663" max="6663" width="11" style="762" customWidth="1"/>
    <col min="6664" max="6664" width="9.42578125" style="762" customWidth="1"/>
    <col min="6665" max="6665" width="10.42578125" style="762" customWidth="1"/>
    <col min="6666" max="6666" width="12.28515625" style="762" customWidth="1"/>
    <col min="6667" max="6668" width="9.5703125" style="762" customWidth="1"/>
    <col min="6669" max="6669" width="12" style="762" customWidth="1"/>
    <col min="6670" max="6670" width="12.5703125" style="762" customWidth="1"/>
    <col min="6671" max="6671" width="11" style="762" customWidth="1"/>
    <col min="6672" max="6672" width="10.85546875" style="762" customWidth="1"/>
    <col min="6673" max="6912" width="9.140625" style="762"/>
    <col min="6913" max="6913" width="88.85546875" style="762" customWidth="1"/>
    <col min="6914" max="6914" width="15.5703125" style="762" customWidth="1"/>
    <col min="6915" max="6915" width="12.85546875" style="762" customWidth="1"/>
    <col min="6916" max="6916" width="12.28515625" style="762" customWidth="1"/>
    <col min="6917" max="6917" width="10.28515625" style="762" customWidth="1"/>
    <col min="6918" max="6918" width="8.7109375" style="762" customWidth="1"/>
    <col min="6919" max="6919" width="11" style="762" customWidth="1"/>
    <col min="6920" max="6920" width="9.42578125" style="762" customWidth="1"/>
    <col min="6921" max="6921" width="10.42578125" style="762" customWidth="1"/>
    <col min="6922" max="6922" width="12.28515625" style="762" customWidth="1"/>
    <col min="6923" max="6924" width="9.5703125" style="762" customWidth="1"/>
    <col min="6925" max="6925" width="12" style="762" customWidth="1"/>
    <col min="6926" max="6926" width="12.5703125" style="762" customWidth="1"/>
    <col min="6927" max="6927" width="11" style="762" customWidth="1"/>
    <col min="6928" max="6928" width="10.85546875" style="762" customWidth="1"/>
    <col min="6929" max="7168" width="9.140625" style="762"/>
    <col min="7169" max="7169" width="88.85546875" style="762" customWidth="1"/>
    <col min="7170" max="7170" width="15.5703125" style="762" customWidth="1"/>
    <col min="7171" max="7171" width="12.85546875" style="762" customWidth="1"/>
    <col min="7172" max="7172" width="12.28515625" style="762" customWidth="1"/>
    <col min="7173" max="7173" width="10.28515625" style="762" customWidth="1"/>
    <col min="7174" max="7174" width="8.7109375" style="762" customWidth="1"/>
    <col min="7175" max="7175" width="11" style="762" customWidth="1"/>
    <col min="7176" max="7176" width="9.42578125" style="762" customWidth="1"/>
    <col min="7177" max="7177" width="10.42578125" style="762" customWidth="1"/>
    <col min="7178" max="7178" width="12.28515625" style="762" customWidth="1"/>
    <col min="7179" max="7180" width="9.5703125" style="762" customWidth="1"/>
    <col min="7181" max="7181" width="12" style="762" customWidth="1"/>
    <col min="7182" max="7182" width="12.5703125" style="762" customWidth="1"/>
    <col min="7183" max="7183" width="11" style="762" customWidth="1"/>
    <col min="7184" max="7184" width="10.85546875" style="762" customWidth="1"/>
    <col min="7185" max="7424" width="9.140625" style="762"/>
    <col min="7425" max="7425" width="88.85546875" style="762" customWidth="1"/>
    <col min="7426" max="7426" width="15.5703125" style="762" customWidth="1"/>
    <col min="7427" max="7427" width="12.85546875" style="762" customWidth="1"/>
    <col min="7428" max="7428" width="12.28515625" style="762" customWidth="1"/>
    <col min="7429" max="7429" width="10.28515625" style="762" customWidth="1"/>
    <col min="7430" max="7430" width="8.7109375" style="762" customWidth="1"/>
    <col min="7431" max="7431" width="11" style="762" customWidth="1"/>
    <col min="7432" max="7432" width="9.42578125" style="762" customWidth="1"/>
    <col min="7433" max="7433" width="10.42578125" style="762" customWidth="1"/>
    <col min="7434" max="7434" width="12.28515625" style="762" customWidth="1"/>
    <col min="7435" max="7436" width="9.5703125" style="762" customWidth="1"/>
    <col min="7437" max="7437" width="12" style="762" customWidth="1"/>
    <col min="7438" max="7438" width="12.5703125" style="762" customWidth="1"/>
    <col min="7439" max="7439" width="11" style="762" customWidth="1"/>
    <col min="7440" max="7440" width="10.85546875" style="762" customWidth="1"/>
    <col min="7441" max="7680" width="9.140625" style="762"/>
    <col min="7681" max="7681" width="88.85546875" style="762" customWidth="1"/>
    <col min="7682" max="7682" width="15.5703125" style="762" customWidth="1"/>
    <col min="7683" max="7683" width="12.85546875" style="762" customWidth="1"/>
    <col min="7684" max="7684" width="12.28515625" style="762" customWidth="1"/>
    <col min="7685" max="7685" width="10.28515625" style="762" customWidth="1"/>
    <col min="7686" max="7686" width="8.7109375" style="762" customWidth="1"/>
    <col min="7687" max="7687" width="11" style="762" customWidth="1"/>
    <col min="7688" max="7688" width="9.42578125" style="762" customWidth="1"/>
    <col min="7689" max="7689" width="10.42578125" style="762" customWidth="1"/>
    <col min="7690" max="7690" width="12.28515625" style="762" customWidth="1"/>
    <col min="7691" max="7692" width="9.5703125" style="762" customWidth="1"/>
    <col min="7693" max="7693" width="12" style="762" customWidth="1"/>
    <col min="7694" max="7694" width="12.5703125" style="762" customWidth="1"/>
    <col min="7695" max="7695" width="11" style="762" customWidth="1"/>
    <col min="7696" max="7696" width="10.85546875" style="762" customWidth="1"/>
    <col min="7697" max="7936" width="9.140625" style="762"/>
    <col min="7937" max="7937" width="88.85546875" style="762" customWidth="1"/>
    <col min="7938" max="7938" width="15.5703125" style="762" customWidth="1"/>
    <col min="7939" max="7939" width="12.85546875" style="762" customWidth="1"/>
    <col min="7940" max="7940" width="12.28515625" style="762" customWidth="1"/>
    <col min="7941" max="7941" width="10.28515625" style="762" customWidth="1"/>
    <col min="7942" max="7942" width="8.7109375" style="762" customWidth="1"/>
    <col min="7943" max="7943" width="11" style="762" customWidth="1"/>
    <col min="7944" max="7944" width="9.42578125" style="762" customWidth="1"/>
    <col min="7945" max="7945" width="10.42578125" style="762" customWidth="1"/>
    <col min="7946" max="7946" width="12.28515625" style="762" customWidth="1"/>
    <col min="7947" max="7948" width="9.5703125" style="762" customWidth="1"/>
    <col min="7949" max="7949" width="12" style="762" customWidth="1"/>
    <col min="7950" max="7950" width="12.5703125" style="762" customWidth="1"/>
    <col min="7951" max="7951" width="11" style="762" customWidth="1"/>
    <col min="7952" max="7952" width="10.85546875" style="762" customWidth="1"/>
    <col min="7953" max="8192" width="9.140625" style="762"/>
    <col min="8193" max="8193" width="88.85546875" style="762" customWidth="1"/>
    <col min="8194" max="8194" width="15.5703125" style="762" customWidth="1"/>
    <col min="8195" max="8195" width="12.85546875" style="762" customWidth="1"/>
    <col min="8196" max="8196" width="12.28515625" style="762" customWidth="1"/>
    <col min="8197" max="8197" width="10.28515625" style="762" customWidth="1"/>
    <col min="8198" max="8198" width="8.7109375" style="762" customWidth="1"/>
    <col min="8199" max="8199" width="11" style="762" customWidth="1"/>
    <col min="8200" max="8200" width="9.42578125" style="762" customWidth="1"/>
    <col min="8201" max="8201" width="10.42578125" style="762" customWidth="1"/>
    <col min="8202" max="8202" width="12.28515625" style="762" customWidth="1"/>
    <col min="8203" max="8204" width="9.5703125" style="762" customWidth="1"/>
    <col min="8205" max="8205" width="12" style="762" customWidth="1"/>
    <col min="8206" max="8206" width="12.5703125" style="762" customWidth="1"/>
    <col min="8207" max="8207" width="11" style="762" customWidth="1"/>
    <col min="8208" max="8208" width="10.85546875" style="762" customWidth="1"/>
    <col min="8209" max="8448" width="9.140625" style="762"/>
    <col min="8449" max="8449" width="88.85546875" style="762" customWidth="1"/>
    <col min="8450" max="8450" width="15.5703125" style="762" customWidth="1"/>
    <col min="8451" max="8451" width="12.85546875" style="762" customWidth="1"/>
    <col min="8452" max="8452" width="12.28515625" style="762" customWidth="1"/>
    <col min="8453" max="8453" width="10.28515625" style="762" customWidth="1"/>
    <col min="8454" max="8454" width="8.7109375" style="762" customWidth="1"/>
    <col min="8455" max="8455" width="11" style="762" customWidth="1"/>
    <col min="8456" max="8456" width="9.42578125" style="762" customWidth="1"/>
    <col min="8457" max="8457" width="10.42578125" style="762" customWidth="1"/>
    <col min="8458" max="8458" width="12.28515625" style="762" customWidth="1"/>
    <col min="8459" max="8460" width="9.5703125" style="762" customWidth="1"/>
    <col min="8461" max="8461" width="12" style="762" customWidth="1"/>
    <col min="8462" max="8462" width="12.5703125" style="762" customWidth="1"/>
    <col min="8463" max="8463" width="11" style="762" customWidth="1"/>
    <col min="8464" max="8464" width="10.85546875" style="762" customWidth="1"/>
    <col min="8465" max="8704" width="9.140625" style="762"/>
    <col min="8705" max="8705" width="88.85546875" style="762" customWidth="1"/>
    <col min="8706" max="8706" width="15.5703125" style="762" customWidth="1"/>
    <col min="8707" max="8707" width="12.85546875" style="762" customWidth="1"/>
    <col min="8708" max="8708" width="12.28515625" style="762" customWidth="1"/>
    <col min="8709" max="8709" width="10.28515625" style="762" customWidth="1"/>
    <col min="8710" max="8710" width="8.7109375" style="762" customWidth="1"/>
    <col min="8711" max="8711" width="11" style="762" customWidth="1"/>
    <col min="8712" max="8712" width="9.42578125" style="762" customWidth="1"/>
    <col min="8713" max="8713" width="10.42578125" style="762" customWidth="1"/>
    <col min="8714" max="8714" width="12.28515625" style="762" customWidth="1"/>
    <col min="8715" max="8716" width="9.5703125" style="762" customWidth="1"/>
    <col min="8717" max="8717" width="12" style="762" customWidth="1"/>
    <col min="8718" max="8718" width="12.5703125" style="762" customWidth="1"/>
    <col min="8719" max="8719" width="11" style="762" customWidth="1"/>
    <col min="8720" max="8720" width="10.85546875" style="762" customWidth="1"/>
    <col min="8721" max="8960" width="9.140625" style="762"/>
    <col min="8961" max="8961" width="88.85546875" style="762" customWidth="1"/>
    <col min="8962" max="8962" width="15.5703125" style="762" customWidth="1"/>
    <col min="8963" max="8963" width="12.85546875" style="762" customWidth="1"/>
    <col min="8964" max="8964" width="12.28515625" style="762" customWidth="1"/>
    <col min="8965" max="8965" width="10.28515625" style="762" customWidth="1"/>
    <col min="8966" max="8966" width="8.7109375" style="762" customWidth="1"/>
    <col min="8967" max="8967" width="11" style="762" customWidth="1"/>
    <col min="8968" max="8968" width="9.42578125" style="762" customWidth="1"/>
    <col min="8969" max="8969" width="10.42578125" style="762" customWidth="1"/>
    <col min="8970" max="8970" width="12.28515625" style="762" customWidth="1"/>
    <col min="8971" max="8972" width="9.5703125" style="762" customWidth="1"/>
    <col min="8973" max="8973" width="12" style="762" customWidth="1"/>
    <col min="8974" max="8974" width="12.5703125" style="762" customWidth="1"/>
    <col min="8975" max="8975" width="11" style="762" customWidth="1"/>
    <col min="8976" max="8976" width="10.85546875" style="762" customWidth="1"/>
    <col min="8977" max="9216" width="9.140625" style="762"/>
    <col min="9217" max="9217" width="88.85546875" style="762" customWidth="1"/>
    <col min="9218" max="9218" width="15.5703125" style="762" customWidth="1"/>
    <col min="9219" max="9219" width="12.85546875" style="762" customWidth="1"/>
    <col min="9220" max="9220" width="12.28515625" style="762" customWidth="1"/>
    <col min="9221" max="9221" width="10.28515625" style="762" customWidth="1"/>
    <col min="9222" max="9222" width="8.7109375" style="762" customWidth="1"/>
    <col min="9223" max="9223" width="11" style="762" customWidth="1"/>
    <col min="9224" max="9224" width="9.42578125" style="762" customWidth="1"/>
    <col min="9225" max="9225" width="10.42578125" style="762" customWidth="1"/>
    <col min="9226" max="9226" width="12.28515625" style="762" customWidth="1"/>
    <col min="9227" max="9228" width="9.5703125" style="762" customWidth="1"/>
    <col min="9229" max="9229" width="12" style="762" customWidth="1"/>
    <col min="9230" max="9230" width="12.5703125" style="762" customWidth="1"/>
    <col min="9231" max="9231" width="11" style="762" customWidth="1"/>
    <col min="9232" max="9232" width="10.85546875" style="762" customWidth="1"/>
    <col min="9233" max="9472" width="9.140625" style="762"/>
    <col min="9473" max="9473" width="88.85546875" style="762" customWidth="1"/>
    <col min="9474" max="9474" width="15.5703125" style="762" customWidth="1"/>
    <col min="9475" max="9475" width="12.85546875" style="762" customWidth="1"/>
    <col min="9476" max="9476" width="12.28515625" style="762" customWidth="1"/>
    <col min="9477" max="9477" width="10.28515625" style="762" customWidth="1"/>
    <col min="9478" max="9478" width="8.7109375" style="762" customWidth="1"/>
    <col min="9479" max="9479" width="11" style="762" customWidth="1"/>
    <col min="9480" max="9480" width="9.42578125" style="762" customWidth="1"/>
    <col min="9481" max="9481" width="10.42578125" style="762" customWidth="1"/>
    <col min="9482" max="9482" width="12.28515625" style="762" customWidth="1"/>
    <col min="9483" max="9484" width="9.5703125" style="762" customWidth="1"/>
    <col min="9485" max="9485" width="12" style="762" customWidth="1"/>
    <col min="9486" max="9486" width="12.5703125" style="762" customWidth="1"/>
    <col min="9487" max="9487" width="11" style="762" customWidth="1"/>
    <col min="9488" max="9488" width="10.85546875" style="762" customWidth="1"/>
    <col min="9489" max="9728" width="9.140625" style="762"/>
    <col min="9729" max="9729" width="88.85546875" style="762" customWidth="1"/>
    <col min="9730" max="9730" width="15.5703125" style="762" customWidth="1"/>
    <col min="9731" max="9731" width="12.85546875" style="762" customWidth="1"/>
    <col min="9732" max="9732" width="12.28515625" style="762" customWidth="1"/>
    <col min="9733" max="9733" width="10.28515625" style="762" customWidth="1"/>
    <col min="9734" max="9734" width="8.7109375" style="762" customWidth="1"/>
    <col min="9735" max="9735" width="11" style="762" customWidth="1"/>
    <col min="9736" max="9736" width="9.42578125" style="762" customWidth="1"/>
    <col min="9737" max="9737" width="10.42578125" style="762" customWidth="1"/>
    <col min="9738" max="9738" width="12.28515625" style="762" customWidth="1"/>
    <col min="9739" max="9740" width="9.5703125" style="762" customWidth="1"/>
    <col min="9741" max="9741" width="12" style="762" customWidth="1"/>
    <col min="9742" max="9742" width="12.5703125" style="762" customWidth="1"/>
    <col min="9743" max="9743" width="11" style="762" customWidth="1"/>
    <col min="9744" max="9744" width="10.85546875" style="762" customWidth="1"/>
    <col min="9745" max="9984" width="9.140625" style="762"/>
    <col min="9985" max="9985" width="88.85546875" style="762" customWidth="1"/>
    <col min="9986" max="9986" width="15.5703125" style="762" customWidth="1"/>
    <col min="9987" max="9987" width="12.85546875" style="762" customWidth="1"/>
    <col min="9988" max="9988" width="12.28515625" style="762" customWidth="1"/>
    <col min="9989" max="9989" width="10.28515625" style="762" customWidth="1"/>
    <col min="9990" max="9990" width="8.7109375" style="762" customWidth="1"/>
    <col min="9991" max="9991" width="11" style="762" customWidth="1"/>
    <col min="9992" max="9992" width="9.42578125" style="762" customWidth="1"/>
    <col min="9993" max="9993" width="10.42578125" style="762" customWidth="1"/>
    <col min="9994" max="9994" width="12.28515625" style="762" customWidth="1"/>
    <col min="9995" max="9996" width="9.5703125" style="762" customWidth="1"/>
    <col min="9997" max="9997" width="12" style="762" customWidth="1"/>
    <col min="9998" max="9998" width="12.5703125" style="762" customWidth="1"/>
    <col min="9999" max="9999" width="11" style="762" customWidth="1"/>
    <col min="10000" max="10000" width="10.85546875" style="762" customWidth="1"/>
    <col min="10001" max="10240" width="9.140625" style="762"/>
    <col min="10241" max="10241" width="88.85546875" style="762" customWidth="1"/>
    <col min="10242" max="10242" width="15.5703125" style="762" customWidth="1"/>
    <col min="10243" max="10243" width="12.85546875" style="762" customWidth="1"/>
    <col min="10244" max="10244" width="12.28515625" style="762" customWidth="1"/>
    <col min="10245" max="10245" width="10.28515625" style="762" customWidth="1"/>
    <col min="10246" max="10246" width="8.7109375" style="762" customWidth="1"/>
    <col min="10247" max="10247" width="11" style="762" customWidth="1"/>
    <col min="10248" max="10248" width="9.42578125" style="762" customWidth="1"/>
    <col min="10249" max="10249" width="10.42578125" style="762" customWidth="1"/>
    <col min="10250" max="10250" width="12.28515625" style="762" customWidth="1"/>
    <col min="10251" max="10252" width="9.5703125" style="762" customWidth="1"/>
    <col min="10253" max="10253" width="12" style="762" customWidth="1"/>
    <col min="10254" max="10254" width="12.5703125" style="762" customWidth="1"/>
    <col min="10255" max="10255" width="11" style="762" customWidth="1"/>
    <col min="10256" max="10256" width="10.85546875" style="762" customWidth="1"/>
    <col min="10257" max="10496" width="9.140625" style="762"/>
    <col min="10497" max="10497" width="88.85546875" style="762" customWidth="1"/>
    <col min="10498" max="10498" width="15.5703125" style="762" customWidth="1"/>
    <col min="10499" max="10499" width="12.85546875" style="762" customWidth="1"/>
    <col min="10500" max="10500" width="12.28515625" style="762" customWidth="1"/>
    <col min="10501" max="10501" width="10.28515625" style="762" customWidth="1"/>
    <col min="10502" max="10502" width="8.7109375" style="762" customWidth="1"/>
    <col min="10503" max="10503" width="11" style="762" customWidth="1"/>
    <col min="10504" max="10504" width="9.42578125" style="762" customWidth="1"/>
    <col min="10505" max="10505" width="10.42578125" style="762" customWidth="1"/>
    <col min="10506" max="10506" width="12.28515625" style="762" customWidth="1"/>
    <col min="10507" max="10508" width="9.5703125" style="762" customWidth="1"/>
    <col min="10509" max="10509" width="12" style="762" customWidth="1"/>
    <col min="10510" max="10510" width="12.5703125" style="762" customWidth="1"/>
    <col min="10511" max="10511" width="11" style="762" customWidth="1"/>
    <col min="10512" max="10512" width="10.85546875" style="762" customWidth="1"/>
    <col min="10513" max="10752" width="9.140625" style="762"/>
    <col min="10753" max="10753" width="88.85546875" style="762" customWidth="1"/>
    <col min="10754" max="10754" width="15.5703125" style="762" customWidth="1"/>
    <col min="10755" max="10755" width="12.85546875" style="762" customWidth="1"/>
    <col min="10756" max="10756" width="12.28515625" style="762" customWidth="1"/>
    <col min="10757" max="10757" width="10.28515625" style="762" customWidth="1"/>
    <col min="10758" max="10758" width="8.7109375" style="762" customWidth="1"/>
    <col min="10759" max="10759" width="11" style="762" customWidth="1"/>
    <col min="10760" max="10760" width="9.42578125" style="762" customWidth="1"/>
    <col min="10761" max="10761" width="10.42578125" style="762" customWidth="1"/>
    <col min="10762" max="10762" width="12.28515625" style="762" customWidth="1"/>
    <col min="10763" max="10764" width="9.5703125" style="762" customWidth="1"/>
    <col min="10765" max="10765" width="12" style="762" customWidth="1"/>
    <col min="10766" max="10766" width="12.5703125" style="762" customWidth="1"/>
    <col min="10767" max="10767" width="11" style="762" customWidth="1"/>
    <col min="10768" max="10768" width="10.85546875" style="762" customWidth="1"/>
    <col min="10769" max="11008" width="9.140625" style="762"/>
    <col min="11009" max="11009" width="88.85546875" style="762" customWidth="1"/>
    <col min="11010" max="11010" width="15.5703125" style="762" customWidth="1"/>
    <col min="11011" max="11011" width="12.85546875" style="762" customWidth="1"/>
    <col min="11012" max="11012" width="12.28515625" style="762" customWidth="1"/>
    <col min="11013" max="11013" width="10.28515625" style="762" customWidth="1"/>
    <col min="11014" max="11014" width="8.7109375" style="762" customWidth="1"/>
    <col min="11015" max="11015" width="11" style="762" customWidth="1"/>
    <col min="11016" max="11016" width="9.42578125" style="762" customWidth="1"/>
    <col min="11017" max="11017" width="10.42578125" style="762" customWidth="1"/>
    <col min="11018" max="11018" width="12.28515625" style="762" customWidth="1"/>
    <col min="11019" max="11020" width="9.5703125" style="762" customWidth="1"/>
    <col min="11021" max="11021" width="12" style="762" customWidth="1"/>
    <col min="11022" max="11022" width="12.5703125" style="762" customWidth="1"/>
    <col min="11023" max="11023" width="11" style="762" customWidth="1"/>
    <col min="11024" max="11024" width="10.85546875" style="762" customWidth="1"/>
    <col min="11025" max="11264" width="9.140625" style="762"/>
    <col min="11265" max="11265" width="88.85546875" style="762" customWidth="1"/>
    <col min="11266" max="11266" width="15.5703125" style="762" customWidth="1"/>
    <col min="11267" max="11267" width="12.85546875" style="762" customWidth="1"/>
    <col min="11268" max="11268" width="12.28515625" style="762" customWidth="1"/>
    <col min="11269" max="11269" width="10.28515625" style="762" customWidth="1"/>
    <col min="11270" max="11270" width="8.7109375" style="762" customWidth="1"/>
    <col min="11271" max="11271" width="11" style="762" customWidth="1"/>
    <col min="11272" max="11272" width="9.42578125" style="762" customWidth="1"/>
    <col min="11273" max="11273" width="10.42578125" style="762" customWidth="1"/>
    <col min="11274" max="11274" width="12.28515625" style="762" customWidth="1"/>
    <col min="11275" max="11276" width="9.5703125" style="762" customWidth="1"/>
    <col min="11277" max="11277" width="12" style="762" customWidth="1"/>
    <col min="11278" max="11278" width="12.5703125" style="762" customWidth="1"/>
    <col min="11279" max="11279" width="11" style="762" customWidth="1"/>
    <col min="11280" max="11280" width="10.85546875" style="762" customWidth="1"/>
    <col min="11281" max="11520" width="9.140625" style="762"/>
    <col min="11521" max="11521" width="88.85546875" style="762" customWidth="1"/>
    <col min="11522" max="11522" width="15.5703125" style="762" customWidth="1"/>
    <col min="11523" max="11523" width="12.85546875" style="762" customWidth="1"/>
    <col min="11524" max="11524" width="12.28515625" style="762" customWidth="1"/>
    <col min="11525" max="11525" width="10.28515625" style="762" customWidth="1"/>
    <col min="11526" max="11526" width="8.7109375" style="762" customWidth="1"/>
    <col min="11527" max="11527" width="11" style="762" customWidth="1"/>
    <col min="11528" max="11528" width="9.42578125" style="762" customWidth="1"/>
    <col min="11529" max="11529" width="10.42578125" style="762" customWidth="1"/>
    <col min="11530" max="11530" width="12.28515625" style="762" customWidth="1"/>
    <col min="11531" max="11532" width="9.5703125" style="762" customWidth="1"/>
    <col min="11533" max="11533" width="12" style="762" customWidth="1"/>
    <col min="11534" max="11534" width="12.5703125" style="762" customWidth="1"/>
    <col min="11535" max="11535" width="11" style="762" customWidth="1"/>
    <col min="11536" max="11536" width="10.85546875" style="762" customWidth="1"/>
    <col min="11537" max="11776" width="9.140625" style="762"/>
    <col min="11777" max="11777" width="88.85546875" style="762" customWidth="1"/>
    <col min="11778" max="11778" width="15.5703125" style="762" customWidth="1"/>
    <col min="11779" max="11779" width="12.85546875" style="762" customWidth="1"/>
    <col min="11780" max="11780" width="12.28515625" style="762" customWidth="1"/>
    <col min="11781" max="11781" width="10.28515625" style="762" customWidth="1"/>
    <col min="11782" max="11782" width="8.7109375" style="762" customWidth="1"/>
    <col min="11783" max="11783" width="11" style="762" customWidth="1"/>
    <col min="11784" max="11784" width="9.42578125" style="762" customWidth="1"/>
    <col min="11785" max="11785" width="10.42578125" style="762" customWidth="1"/>
    <col min="11786" max="11786" width="12.28515625" style="762" customWidth="1"/>
    <col min="11787" max="11788" width="9.5703125" style="762" customWidth="1"/>
    <col min="11789" max="11789" width="12" style="762" customWidth="1"/>
    <col min="11790" max="11790" width="12.5703125" style="762" customWidth="1"/>
    <col min="11791" max="11791" width="11" style="762" customWidth="1"/>
    <col min="11792" max="11792" width="10.85546875" style="762" customWidth="1"/>
    <col min="11793" max="12032" width="9.140625" style="762"/>
    <col min="12033" max="12033" width="88.85546875" style="762" customWidth="1"/>
    <col min="12034" max="12034" width="15.5703125" style="762" customWidth="1"/>
    <col min="12035" max="12035" width="12.85546875" style="762" customWidth="1"/>
    <col min="12036" max="12036" width="12.28515625" style="762" customWidth="1"/>
    <col min="12037" max="12037" width="10.28515625" style="762" customWidth="1"/>
    <col min="12038" max="12038" width="8.7109375" style="762" customWidth="1"/>
    <col min="12039" max="12039" width="11" style="762" customWidth="1"/>
    <col min="12040" max="12040" width="9.42578125" style="762" customWidth="1"/>
    <col min="12041" max="12041" width="10.42578125" style="762" customWidth="1"/>
    <col min="12042" max="12042" width="12.28515625" style="762" customWidth="1"/>
    <col min="12043" max="12044" width="9.5703125" style="762" customWidth="1"/>
    <col min="12045" max="12045" width="12" style="762" customWidth="1"/>
    <col min="12046" max="12046" width="12.5703125" style="762" customWidth="1"/>
    <col min="12047" max="12047" width="11" style="762" customWidth="1"/>
    <col min="12048" max="12048" width="10.85546875" style="762" customWidth="1"/>
    <col min="12049" max="12288" width="9.140625" style="762"/>
    <col min="12289" max="12289" width="88.85546875" style="762" customWidth="1"/>
    <col min="12290" max="12290" width="15.5703125" style="762" customWidth="1"/>
    <col min="12291" max="12291" width="12.85546875" style="762" customWidth="1"/>
    <col min="12292" max="12292" width="12.28515625" style="762" customWidth="1"/>
    <col min="12293" max="12293" width="10.28515625" style="762" customWidth="1"/>
    <col min="12294" max="12294" width="8.7109375" style="762" customWidth="1"/>
    <col min="12295" max="12295" width="11" style="762" customWidth="1"/>
    <col min="12296" max="12296" width="9.42578125" style="762" customWidth="1"/>
    <col min="12297" max="12297" width="10.42578125" style="762" customWidth="1"/>
    <col min="12298" max="12298" width="12.28515625" style="762" customWidth="1"/>
    <col min="12299" max="12300" width="9.5703125" style="762" customWidth="1"/>
    <col min="12301" max="12301" width="12" style="762" customWidth="1"/>
    <col min="12302" max="12302" width="12.5703125" style="762" customWidth="1"/>
    <col min="12303" max="12303" width="11" style="762" customWidth="1"/>
    <col min="12304" max="12304" width="10.85546875" style="762" customWidth="1"/>
    <col min="12305" max="12544" width="9.140625" style="762"/>
    <col min="12545" max="12545" width="88.85546875" style="762" customWidth="1"/>
    <col min="12546" max="12546" width="15.5703125" style="762" customWidth="1"/>
    <col min="12547" max="12547" width="12.85546875" style="762" customWidth="1"/>
    <col min="12548" max="12548" width="12.28515625" style="762" customWidth="1"/>
    <col min="12549" max="12549" width="10.28515625" style="762" customWidth="1"/>
    <col min="12550" max="12550" width="8.7109375" style="762" customWidth="1"/>
    <col min="12551" max="12551" width="11" style="762" customWidth="1"/>
    <col min="12552" max="12552" width="9.42578125" style="762" customWidth="1"/>
    <col min="12553" max="12553" width="10.42578125" style="762" customWidth="1"/>
    <col min="12554" max="12554" width="12.28515625" style="762" customWidth="1"/>
    <col min="12555" max="12556" width="9.5703125" style="762" customWidth="1"/>
    <col min="12557" max="12557" width="12" style="762" customWidth="1"/>
    <col min="12558" max="12558" width="12.5703125" style="762" customWidth="1"/>
    <col min="12559" max="12559" width="11" style="762" customWidth="1"/>
    <col min="12560" max="12560" width="10.85546875" style="762" customWidth="1"/>
    <col min="12561" max="12800" width="9.140625" style="762"/>
    <col min="12801" max="12801" width="88.85546875" style="762" customWidth="1"/>
    <col min="12802" max="12802" width="15.5703125" style="762" customWidth="1"/>
    <col min="12803" max="12803" width="12.85546875" style="762" customWidth="1"/>
    <col min="12804" max="12804" width="12.28515625" style="762" customWidth="1"/>
    <col min="12805" max="12805" width="10.28515625" style="762" customWidth="1"/>
    <col min="12806" max="12806" width="8.7109375" style="762" customWidth="1"/>
    <col min="12807" max="12807" width="11" style="762" customWidth="1"/>
    <col min="12808" max="12808" width="9.42578125" style="762" customWidth="1"/>
    <col min="12809" max="12809" width="10.42578125" style="762" customWidth="1"/>
    <col min="12810" max="12810" width="12.28515625" style="762" customWidth="1"/>
    <col min="12811" max="12812" width="9.5703125" style="762" customWidth="1"/>
    <col min="12813" max="12813" width="12" style="762" customWidth="1"/>
    <col min="12814" max="12814" width="12.5703125" style="762" customWidth="1"/>
    <col min="12815" max="12815" width="11" style="762" customWidth="1"/>
    <col min="12816" max="12816" width="10.85546875" style="762" customWidth="1"/>
    <col min="12817" max="13056" width="9.140625" style="762"/>
    <col min="13057" max="13057" width="88.85546875" style="762" customWidth="1"/>
    <col min="13058" max="13058" width="15.5703125" style="762" customWidth="1"/>
    <col min="13059" max="13059" width="12.85546875" style="762" customWidth="1"/>
    <col min="13060" max="13060" width="12.28515625" style="762" customWidth="1"/>
    <col min="13061" max="13061" width="10.28515625" style="762" customWidth="1"/>
    <col min="13062" max="13062" width="8.7109375" style="762" customWidth="1"/>
    <col min="13063" max="13063" width="11" style="762" customWidth="1"/>
    <col min="13064" max="13064" width="9.42578125" style="762" customWidth="1"/>
    <col min="13065" max="13065" width="10.42578125" style="762" customWidth="1"/>
    <col min="13066" max="13066" width="12.28515625" style="762" customWidth="1"/>
    <col min="13067" max="13068" width="9.5703125" style="762" customWidth="1"/>
    <col min="13069" max="13069" width="12" style="762" customWidth="1"/>
    <col min="13070" max="13070" width="12.5703125" style="762" customWidth="1"/>
    <col min="13071" max="13071" width="11" style="762" customWidth="1"/>
    <col min="13072" max="13072" width="10.85546875" style="762" customWidth="1"/>
    <col min="13073" max="13312" width="9.140625" style="762"/>
    <col min="13313" max="13313" width="88.85546875" style="762" customWidth="1"/>
    <col min="13314" max="13314" width="15.5703125" style="762" customWidth="1"/>
    <col min="13315" max="13315" width="12.85546875" style="762" customWidth="1"/>
    <col min="13316" max="13316" width="12.28515625" style="762" customWidth="1"/>
    <col min="13317" max="13317" width="10.28515625" style="762" customWidth="1"/>
    <col min="13318" max="13318" width="8.7109375" style="762" customWidth="1"/>
    <col min="13319" max="13319" width="11" style="762" customWidth="1"/>
    <col min="13320" max="13320" width="9.42578125" style="762" customWidth="1"/>
    <col min="13321" max="13321" width="10.42578125" style="762" customWidth="1"/>
    <col min="13322" max="13322" width="12.28515625" style="762" customWidth="1"/>
    <col min="13323" max="13324" width="9.5703125" style="762" customWidth="1"/>
    <col min="13325" max="13325" width="12" style="762" customWidth="1"/>
    <col min="13326" max="13326" width="12.5703125" style="762" customWidth="1"/>
    <col min="13327" max="13327" width="11" style="762" customWidth="1"/>
    <col min="13328" max="13328" width="10.85546875" style="762" customWidth="1"/>
    <col min="13329" max="13568" width="9.140625" style="762"/>
    <col min="13569" max="13569" width="88.85546875" style="762" customWidth="1"/>
    <col min="13570" max="13570" width="15.5703125" style="762" customWidth="1"/>
    <col min="13571" max="13571" width="12.85546875" style="762" customWidth="1"/>
    <col min="13572" max="13572" width="12.28515625" style="762" customWidth="1"/>
    <col min="13573" max="13573" width="10.28515625" style="762" customWidth="1"/>
    <col min="13574" max="13574" width="8.7109375" style="762" customWidth="1"/>
    <col min="13575" max="13575" width="11" style="762" customWidth="1"/>
    <col min="13576" max="13576" width="9.42578125" style="762" customWidth="1"/>
    <col min="13577" max="13577" width="10.42578125" style="762" customWidth="1"/>
    <col min="13578" max="13578" width="12.28515625" style="762" customWidth="1"/>
    <col min="13579" max="13580" width="9.5703125" style="762" customWidth="1"/>
    <col min="13581" max="13581" width="12" style="762" customWidth="1"/>
    <col min="13582" max="13582" width="12.5703125" style="762" customWidth="1"/>
    <col min="13583" max="13583" width="11" style="762" customWidth="1"/>
    <col min="13584" max="13584" width="10.85546875" style="762" customWidth="1"/>
    <col min="13585" max="13824" width="9.140625" style="762"/>
    <col min="13825" max="13825" width="88.85546875" style="762" customWidth="1"/>
    <col min="13826" max="13826" width="15.5703125" style="762" customWidth="1"/>
    <col min="13827" max="13827" width="12.85546875" style="762" customWidth="1"/>
    <col min="13828" max="13828" width="12.28515625" style="762" customWidth="1"/>
    <col min="13829" max="13829" width="10.28515625" style="762" customWidth="1"/>
    <col min="13830" max="13830" width="8.7109375" style="762" customWidth="1"/>
    <col min="13831" max="13831" width="11" style="762" customWidth="1"/>
    <col min="13832" max="13832" width="9.42578125" style="762" customWidth="1"/>
    <col min="13833" max="13833" width="10.42578125" style="762" customWidth="1"/>
    <col min="13834" max="13834" width="12.28515625" style="762" customWidth="1"/>
    <col min="13835" max="13836" width="9.5703125" style="762" customWidth="1"/>
    <col min="13837" max="13837" width="12" style="762" customWidth="1"/>
    <col min="13838" max="13838" width="12.5703125" style="762" customWidth="1"/>
    <col min="13839" max="13839" width="11" style="762" customWidth="1"/>
    <col min="13840" max="13840" width="10.85546875" style="762" customWidth="1"/>
    <col min="13841" max="14080" width="9.140625" style="762"/>
    <col min="14081" max="14081" width="88.85546875" style="762" customWidth="1"/>
    <col min="14082" max="14082" width="15.5703125" style="762" customWidth="1"/>
    <col min="14083" max="14083" width="12.85546875" style="762" customWidth="1"/>
    <col min="14084" max="14084" width="12.28515625" style="762" customWidth="1"/>
    <col min="14085" max="14085" width="10.28515625" style="762" customWidth="1"/>
    <col min="14086" max="14086" width="8.7109375" style="762" customWidth="1"/>
    <col min="14087" max="14087" width="11" style="762" customWidth="1"/>
    <col min="14088" max="14088" width="9.42578125" style="762" customWidth="1"/>
    <col min="14089" max="14089" width="10.42578125" style="762" customWidth="1"/>
    <col min="14090" max="14090" width="12.28515625" style="762" customWidth="1"/>
    <col min="14091" max="14092" width="9.5703125" style="762" customWidth="1"/>
    <col min="14093" max="14093" width="12" style="762" customWidth="1"/>
    <col min="14094" max="14094" width="12.5703125" style="762" customWidth="1"/>
    <col min="14095" max="14095" width="11" style="762" customWidth="1"/>
    <col min="14096" max="14096" width="10.85546875" style="762" customWidth="1"/>
    <col min="14097" max="14336" width="9.140625" style="762"/>
    <col min="14337" max="14337" width="88.85546875" style="762" customWidth="1"/>
    <col min="14338" max="14338" width="15.5703125" style="762" customWidth="1"/>
    <col min="14339" max="14339" width="12.85546875" style="762" customWidth="1"/>
    <col min="14340" max="14340" width="12.28515625" style="762" customWidth="1"/>
    <col min="14341" max="14341" width="10.28515625" style="762" customWidth="1"/>
    <col min="14342" max="14342" width="8.7109375" style="762" customWidth="1"/>
    <col min="14343" max="14343" width="11" style="762" customWidth="1"/>
    <col min="14344" max="14344" width="9.42578125" style="762" customWidth="1"/>
    <col min="14345" max="14345" width="10.42578125" style="762" customWidth="1"/>
    <col min="14346" max="14346" width="12.28515625" style="762" customWidth="1"/>
    <col min="14347" max="14348" width="9.5703125" style="762" customWidth="1"/>
    <col min="14349" max="14349" width="12" style="762" customWidth="1"/>
    <col min="14350" max="14350" width="12.5703125" style="762" customWidth="1"/>
    <col min="14351" max="14351" width="11" style="762" customWidth="1"/>
    <col min="14352" max="14352" width="10.85546875" style="762" customWidth="1"/>
    <col min="14353" max="14592" width="9.140625" style="762"/>
    <col min="14593" max="14593" width="88.85546875" style="762" customWidth="1"/>
    <col min="14594" max="14594" width="15.5703125" style="762" customWidth="1"/>
    <col min="14595" max="14595" width="12.85546875" style="762" customWidth="1"/>
    <col min="14596" max="14596" width="12.28515625" style="762" customWidth="1"/>
    <col min="14597" max="14597" width="10.28515625" style="762" customWidth="1"/>
    <col min="14598" max="14598" width="8.7109375" style="762" customWidth="1"/>
    <col min="14599" max="14599" width="11" style="762" customWidth="1"/>
    <col min="14600" max="14600" width="9.42578125" style="762" customWidth="1"/>
    <col min="14601" max="14601" width="10.42578125" style="762" customWidth="1"/>
    <col min="14602" max="14602" width="12.28515625" style="762" customWidth="1"/>
    <col min="14603" max="14604" width="9.5703125" style="762" customWidth="1"/>
    <col min="14605" max="14605" width="12" style="762" customWidth="1"/>
    <col min="14606" max="14606" width="12.5703125" style="762" customWidth="1"/>
    <col min="14607" max="14607" width="11" style="762" customWidth="1"/>
    <col min="14608" max="14608" width="10.85546875" style="762" customWidth="1"/>
    <col min="14609" max="14848" width="9.140625" style="762"/>
    <col min="14849" max="14849" width="88.85546875" style="762" customWidth="1"/>
    <col min="14850" max="14850" width="15.5703125" style="762" customWidth="1"/>
    <col min="14851" max="14851" width="12.85546875" style="762" customWidth="1"/>
    <col min="14852" max="14852" width="12.28515625" style="762" customWidth="1"/>
    <col min="14853" max="14853" width="10.28515625" style="762" customWidth="1"/>
    <col min="14854" max="14854" width="8.7109375" style="762" customWidth="1"/>
    <col min="14855" max="14855" width="11" style="762" customWidth="1"/>
    <col min="14856" max="14856" width="9.42578125" style="762" customWidth="1"/>
    <col min="14857" max="14857" width="10.42578125" style="762" customWidth="1"/>
    <col min="14858" max="14858" width="12.28515625" style="762" customWidth="1"/>
    <col min="14859" max="14860" width="9.5703125" style="762" customWidth="1"/>
    <col min="14861" max="14861" width="12" style="762" customWidth="1"/>
    <col min="14862" max="14862" width="12.5703125" style="762" customWidth="1"/>
    <col min="14863" max="14863" width="11" style="762" customWidth="1"/>
    <col min="14864" max="14864" width="10.85546875" style="762" customWidth="1"/>
    <col min="14865" max="15104" width="9.140625" style="762"/>
    <col min="15105" max="15105" width="88.85546875" style="762" customWidth="1"/>
    <col min="15106" max="15106" width="15.5703125" style="762" customWidth="1"/>
    <col min="15107" max="15107" width="12.85546875" style="762" customWidth="1"/>
    <col min="15108" max="15108" width="12.28515625" style="762" customWidth="1"/>
    <col min="15109" max="15109" width="10.28515625" style="762" customWidth="1"/>
    <col min="15110" max="15110" width="8.7109375" style="762" customWidth="1"/>
    <col min="15111" max="15111" width="11" style="762" customWidth="1"/>
    <col min="15112" max="15112" width="9.42578125" style="762" customWidth="1"/>
    <col min="15113" max="15113" width="10.42578125" style="762" customWidth="1"/>
    <col min="15114" max="15114" width="12.28515625" style="762" customWidth="1"/>
    <col min="15115" max="15116" width="9.5703125" style="762" customWidth="1"/>
    <col min="15117" max="15117" width="12" style="762" customWidth="1"/>
    <col min="15118" max="15118" width="12.5703125" style="762" customWidth="1"/>
    <col min="15119" max="15119" width="11" style="762" customWidth="1"/>
    <col min="15120" max="15120" width="10.85546875" style="762" customWidth="1"/>
    <col min="15121" max="15360" width="9.140625" style="762"/>
    <col min="15361" max="15361" width="88.85546875" style="762" customWidth="1"/>
    <col min="15362" max="15362" width="15.5703125" style="762" customWidth="1"/>
    <col min="15363" max="15363" width="12.85546875" style="762" customWidth="1"/>
    <col min="15364" max="15364" width="12.28515625" style="762" customWidth="1"/>
    <col min="15365" max="15365" width="10.28515625" style="762" customWidth="1"/>
    <col min="15366" max="15366" width="8.7109375" style="762" customWidth="1"/>
    <col min="15367" max="15367" width="11" style="762" customWidth="1"/>
    <col min="15368" max="15368" width="9.42578125" style="762" customWidth="1"/>
    <col min="15369" max="15369" width="10.42578125" style="762" customWidth="1"/>
    <col min="15370" max="15370" width="12.28515625" style="762" customWidth="1"/>
    <col min="15371" max="15372" width="9.5703125" style="762" customWidth="1"/>
    <col min="15373" max="15373" width="12" style="762" customWidth="1"/>
    <col min="15374" max="15374" width="12.5703125" style="762" customWidth="1"/>
    <col min="15375" max="15375" width="11" style="762" customWidth="1"/>
    <col min="15376" max="15376" width="10.85546875" style="762" customWidth="1"/>
    <col min="15377" max="15616" width="9.140625" style="762"/>
    <col min="15617" max="15617" width="88.85546875" style="762" customWidth="1"/>
    <col min="15618" max="15618" width="15.5703125" style="762" customWidth="1"/>
    <col min="15619" max="15619" width="12.85546875" style="762" customWidth="1"/>
    <col min="15620" max="15620" width="12.28515625" style="762" customWidth="1"/>
    <col min="15621" max="15621" width="10.28515625" style="762" customWidth="1"/>
    <col min="15622" max="15622" width="8.7109375" style="762" customWidth="1"/>
    <col min="15623" max="15623" width="11" style="762" customWidth="1"/>
    <col min="15624" max="15624" width="9.42578125" style="762" customWidth="1"/>
    <col min="15625" max="15625" width="10.42578125" style="762" customWidth="1"/>
    <col min="15626" max="15626" width="12.28515625" style="762" customWidth="1"/>
    <col min="15627" max="15628" width="9.5703125" style="762" customWidth="1"/>
    <col min="15629" max="15629" width="12" style="762" customWidth="1"/>
    <col min="15630" max="15630" width="12.5703125" style="762" customWidth="1"/>
    <col min="15631" max="15631" width="11" style="762" customWidth="1"/>
    <col min="15632" max="15632" width="10.85546875" style="762" customWidth="1"/>
    <col min="15633" max="15872" width="9.140625" style="762"/>
    <col min="15873" max="15873" width="88.85546875" style="762" customWidth="1"/>
    <col min="15874" max="15874" width="15.5703125" style="762" customWidth="1"/>
    <col min="15875" max="15875" width="12.85546875" style="762" customWidth="1"/>
    <col min="15876" max="15876" width="12.28515625" style="762" customWidth="1"/>
    <col min="15877" max="15877" width="10.28515625" style="762" customWidth="1"/>
    <col min="15878" max="15878" width="8.7109375" style="762" customWidth="1"/>
    <col min="15879" max="15879" width="11" style="762" customWidth="1"/>
    <col min="15880" max="15880" width="9.42578125" style="762" customWidth="1"/>
    <col min="15881" max="15881" width="10.42578125" style="762" customWidth="1"/>
    <col min="15882" max="15882" width="12.28515625" style="762" customWidth="1"/>
    <col min="15883" max="15884" width="9.5703125" style="762" customWidth="1"/>
    <col min="15885" max="15885" width="12" style="762" customWidth="1"/>
    <col min="15886" max="15886" width="12.5703125" style="762" customWidth="1"/>
    <col min="15887" max="15887" width="11" style="762" customWidth="1"/>
    <col min="15888" max="15888" width="10.85546875" style="762" customWidth="1"/>
    <col min="15889" max="16128" width="9.140625" style="762"/>
    <col min="16129" max="16129" width="88.85546875" style="762" customWidth="1"/>
    <col min="16130" max="16130" width="15.5703125" style="762" customWidth="1"/>
    <col min="16131" max="16131" width="12.85546875" style="762" customWidth="1"/>
    <col min="16132" max="16132" width="12.28515625" style="762" customWidth="1"/>
    <col min="16133" max="16133" width="10.28515625" style="762" customWidth="1"/>
    <col min="16134" max="16134" width="8.7109375" style="762" customWidth="1"/>
    <col min="16135" max="16135" width="11" style="762" customWidth="1"/>
    <col min="16136" max="16136" width="9.42578125" style="762" customWidth="1"/>
    <col min="16137" max="16137" width="10.42578125" style="762" customWidth="1"/>
    <col min="16138" max="16138" width="12.28515625" style="762" customWidth="1"/>
    <col min="16139" max="16140" width="9.5703125" style="762" customWidth="1"/>
    <col min="16141" max="16141" width="12" style="762" customWidth="1"/>
    <col min="16142" max="16142" width="12.5703125" style="762" customWidth="1"/>
    <col min="16143" max="16143" width="11" style="762" customWidth="1"/>
    <col min="16144" max="16144" width="10.85546875" style="762" customWidth="1"/>
    <col min="16145" max="16384" width="9.140625" style="762"/>
  </cols>
  <sheetData>
    <row r="1" spans="1:16" ht="63.75" customHeight="1" x14ac:dyDescent="0.3">
      <c r="A1" s="4428" t="s">
        <v>142</v>
      </c>
      <c r="B1" s="4428"/>
      <c r="C1" s="4428"/>
      <c r="D1" s="4428"/>
      <c r="E1" s="4428"/>
      <c r="F1" s="4428"/>
      <c r="G1" s="4428"/>
      <c r="H1" s="4428"/>
      <c r="I1" s="4428"/>
      <c r="J1" s="4428"/>
      <c r="K1" s="4428"/>
      <c r="L1" s="4428"/>
      <c r="M1" s="4428"/>
      <c r="N1" s="4428"/>
      <c r="O1" s="4428"/>
      <c r="P1" s="4428"/>
    </row>
    <row r="2" spans="1:16" ht="11.25" customHeight="1" x14ac:dyDescent="0.3">
      <c r="A2" s="4429"/>
      <c r="B2" s="4429"/>
      <c r="C2" s="4429"/>
      <c r="D2" s="4429"/>
      <c r="E2" s="4429"/>
      <c r="F2" s="4429"/>
      <c r="G2" s="4429"/>
      <c r="H2" s="4429"/>
      <c r="I2" s="4429"/>
      <c r="J2" s="4429"/>
      <c r="K2" s="4429"/>
      <c r="L2" s="4429"/>
      <c r="M2" s="4429"/>
      <c r="N2" s="4429"/>
      <c r="O2" s="4429"/>
      <c r="P2" s="4429"/>
    </row>
    <row r="3" spans="1:16" ht="21.75" customHeight="1" x14ac:dyDescent="0.3">
      <c r="A3" s="4428" t="s">
        <v>376</v>
      </c>
      <c r="B3" s="4428"/>
      <c r="C3" s="4428"/>
      <c r="D3" s="4428"/>
      <c r="E3" s="4428"/>
      <c r="F3" s="4428"/>
      <c r="G3" s="4428"/>
      <c r="H3" s="4428"/>
      <c r="I3" s="4428"/>
      <c r="J3" s="4428"/>
      <c r="K3" s="4428"/>
      <c r="L3" s="4428"/>
      <c r="M3" s="4428"/>
      <c r="N3" s="4428"/>
      <c r="O3" s="4428"/>
      <c r="P3" s="4428"/>
    </row>
    <row r="4" spans="1:16" ht="33" customHeight="1" thickBot="1" x14ac:dyDescent="0.35">
      <c r="A4" s="1795"/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</row>
    <row r="5" spans="1:16" ht="33" customHeight="1" thickBot="1" x14ac:dyDescent="0.35">
      <c r="A5" s="4430" t="s">
        <v>9</v>
      </c>
      <c r="B5" s="4432" t="s">
        <v>0</v>
      </c>
      <c r="C5" s="4433"/>
      <c r="D5" s="4434"/>
      <c r="E5" s="4432" t="s">
        <v>1</v>
      </c>
      <c r="F5" s="4433"/>
      <c r="G5" s="4434"/>
      <c r="H5" s="4432" t="s">
        <v>2</v>
      </c>
      <c r="I5" s="4433"/>
      <c r="J5" s="4434"/>
      <c r="K5" s="4432" t="s">
        <v>3</v>
      </c>
      <c r="L5" s="4433"/>
      <c r="M5" s="4434"/>
      <c r="N5" s="4435" t="s">
        <v>6</v>
      </c>
      <c r="O5" s="4436"/>
      <c r="P5" s="4437"/>
    </row>
    <row r="6" spans="1:16" ht="191.25" customHeight="1" thickBot="1" x14ac:dyDescent="0.35">
      <c r="A6" s="4431"/>
      <c r="B6" s="2396" t="s">
        <v>26</v>
      </c>
      <c r="C6" s="2396" t="s">
        <v>27</v>
      </c>
      <c r="D6" s="2396" t="s">
        <v>4</v>
      </c>
      <c r="E6" s="2396" t="s">
        <v>26</v>
      </c>
      <c r="F6" s="2396" t="s">
        <v>27</v>
      </c>
      <c r="G6" s="2396" t="s">
        <v>4</v>
      </c>
      <c r="H6" s="2396" t="s">
        <v>26</v>
      </c>
      <c r="I6" s="2396" t="s">
        <v>27</v>
      </c>
      <c r="J6" s="2396" t="s">
        <v>4</v>
      </c>
      <c r="K6" s="2396" t="s">
        <v>26</v>
      </c>
      <c r="L6" s="2396" t="s">
        <v>27</v>
      </c>
      <c r="M6" s="2396" t="s">
        <v>4</v>
      </c>
      <c r="N6" s="2396" t="s">
        <v>26</v>
      </c>
      <c r="O6" s="2396" t="s">
        <v>27</v>
      </c>
      <c r="P6" s="2397" t="s">
        <v>4</v>
      </c>
    </row>
    <row r="7" spans="1:16" ht="32.25" customHeight="1" thickBot="1" x14ac:dyDescent="0.35">
      <c r="A7" s="2398" t="s">
        <v>22</v>
      </c>
      <c r="B7" s="2399"/>
      <c r="C7" s="2399"/>
      <c r="D7" s="2399"/>
      <c r="E7" s="2399"/>
      <c r="F7" s="2399"/>
      <c r="G7" s="2400"/>
      <c r="H7" s="2401"/>
      <c r="I7" s="2399"/>
      <c r="J7" s="2399"/>
      <c r="K7" s="2399"/>
      <c r="L7" s="2399"/>
      <c r="M7" s="2400"/>
      <c r="N7" s="2402"/>
      <c r="O7" s="2402"/>
      <c r="P7" s="2403"/>
    </row>
    <row r="8" spans="1:16" ht="25.5" customHeight="1" x14ac:dyDescent="0.3">
      <c r="A8" s="2429" t="s">
        <v>255</v>
      </c>
      <c r="B8" s="2482">
        <v>30</v>
      </c>
      <c r="C8" s="2436">
        <v>0</v>
      </c>
      <c r="D8" s="2437">
        <v>30</v>
      </c>
      <c r="E8" s="2482">
        <v>54</v>
      </c>
      <c r="F8" s="2436">
        <v>0</v>
      </c>
      <c r="G8" s="2437">
        <v>54</v>
      </c>
      <c r="H8" s="2482">
        <v>48</v>
      </c>
      <c r="I8" s="2436">
        <v>0</v>
      </c>
      <c r="J8" s="2437">
        <v>48</v>
      </c>
      <c r="K8" s="2482">
        <v>1</v>
      </c>
      <c r="L8" s="2436">
        <v>0</v>
      </c>
      <c r="M8" s="2437">
        <v>1</v>
      </c>
      <c r="N8" s="2438">
        <v>133</v>
      </c>
      <c r="O8" s="2439">
        <v>0</v>
      </c>
      <c r="P8" s="2440">
        <v>133</v>
      </c>
    </row>
    <row r="9" spans="1:16" ht="25.5" customHeight="1" x14ac:dyDescent="0.3">
      <c r="A9" s="2408" t="s">
        <v>143</v>
      </c>
      <c r="B9" s="2483">
        <v>36</v>
      </c>
      <c r="C9" s="2484">
        <v>2</v>
      </c>
      <c r="D9" s="2485">
        <v>38</v>
      </c>
      <c r="E9" s="2561">
        <v>37</v>
      </c>
      <c r="F9" s="2562">
        <v>0</v>
      </c>
      <c r="G9" s="2563">
        <v>37</v>
      </c>
      <c r="H9" s="2602">
        <v>38</v>
      </c>
      <c r="I9" s="2603">
        <v>0</v>
      </c>
      <c r="J9" s="2604">
        <v>38</v>
      </c>
      <c r="K9" s="2602">
        <v>0</v>
      </c>
      <c r="L9" s="2603">
        <v>0</v>
      </c>
      <c r="M9" s="2604">
        <v>0</v>
      </c>
      <c r="N9" s="2638">
        <v>111</v>
      </c>
      <c r="O9" s="2416">
        <v>2</v>
      </c>
      <c r="P9" s="2417">
        <v>113</v>
      </c>
    </row>
    <row r="10" spans="1:16" ht="25.5" customHeight="1" x14ac:dyDescent="0.3">
      <c r="A10" s="2408" t="s">
        <v>256</v>
      </c>
      <c r="B10" s="2483">
        <v>28</v>
      </c>
      <c r="C10" s="2484">
        <v>0</v>
      </c>
      <c r="D10" s="2485">
        <v>28</v>
      </c>
      <c r="E10" s="2561">
        <v>23</v>
      </c>
      <c r="F10" s="2562">
        <v>0</v>
      </c>
      <c r="G10" s="2563">
        <v>23</v>
      </c>
      <c r="H10" s="2602">
        <v>22</v>
      </c>
      <c r="I10" s="2603">
        <v>0</v>
      </c>
      <c r="J10" s="2604">
        <v>22</v>
      </c>
      <c r="K10" s="2602">
        <v>0</v>
      </c>
      <c r="L10" s="2603">
        <v>0</v>
      </c>
      <c r="M10" s="2604">
        <v>0</v>
      </c>
      <c r="N10" s="2638">
        <v>73</v>
      </c>
      <c r="O10" s="2416">
        <v>0</v>
      </c>
      <c r="P10" s="2417">
        <v>73</v>
      </c>
    </row>
    <row r="11" spans="1:16" ht="25.5" customHeight="1" x14ac:dyDescent="0.3">
      <c r="A11" s="2408" t="s">
        <v>257</v>
      </c>
      <c r="B11" s="2483">
        <v>37</v>
      </c>
      <c r="C11" s="2484">
        <v>3</v>
      </c>
      <c r="D11" s="2485">
        <v>40</v>
      </c>
      <c r="E11" s="2561">
        <v>38</v>
      </c>
      <c r="F11" s="2562">
        <v>1</v>
      </c>
      <c r="G11" s="2563">
        <v>39</v>
      </c>
      <c r="H11" s="2602">
        <v>28</v>
      </c>
      <c r="I11" s="2603">
        <v>0</v>
      </c>
      <c r="J11" s="2604">
        <v>28</v>
      </c>
      <c r="K11" s="2602">
        <v>1</v>
      </c>
      <c r="L11" s="2603">
        <v>0</v>
      </c>
      <c r="M11" s="2604">
        <v>1</v>
      </c>
      <c r="N11" s="2638">
        <v>104</v>
      </c>
      <c r="O11" s="2416">
        <v>4</v>
      </c>
      <c r="P11" s="2417">
        <v>108</v>
      </c>
    </row>
    <row r="12" spans="1:16" ht="25.5" customHeight="1" x14ac:dyDescent="0.3">
      <c r="A12" s="2408" t="s">
        <v>144</v>
      </c>
      <c r="B12" s="2483">
        <v>26</v>
      </c>
      <c r="C12" s="2484">
        <v>0</v>
      </c>
      <c r="D12" s="2485">
        <v>26</v>
      </c>
      <c r="E12" s="2561">
        <v>49</v>
      </c>
      <c r="F12" s="2562">
        <v>1</v>
      </c>
      <c r="G12" s="2563">
        <v>50</v>
      </c>
      <c r="H12" s="2602">
        <v>43</v>
      </c>
      <c r="I12" s="2603">
        <v>1</v>
      </c>
      <c r="J12" s="2604">
        <v>44</v>
      </c>
      <c r="K12" s="2602">
        <v>0</v>
      </c>
      <c r="L12" s="2603">
        <v>0</v>
      </c>
      <c r="M12" s="2604">
        <v>0</v>
      </c>
      <c r="N12" s="2638">
        <v>118</v>
      </c>
      <c r="O12" s="2416">
        <v>2</v>
      </c>
      <c r="P12" s="2417">
        <v>120</v>
      </c>
    </row>
    <row r="13" spans="1:16" ht="25.5" customHeight="1" x14ac:dyDescent="0.3">
      <c r="A13" s="2408" t="s">
        <v>258</v>
      </c>
      <c r="B13" s="2483">
        <v>17</v>
      </c>
      <c r="C13" s="2484">
        <v>0</v>
      </c>
      <c r="D13" s="2485">
        <v>17</v>
      </c>
      <c r="E13" s="2561">
        <v>23</v>
      </c>
      <c r="F13" s="2562">
        <v>2</v>
      </c>
      <c r="G13" s="2563">
        <v>25</v>
      </c>
      <c r="H13" s="2602">
        <v>23</v>
      </c>
      <c r="I13" s="2603">
        <v>0</v>
      </c>
      <c r="J13" s="2604">
        <v>23</v>
      </c>
      <c r="K13" s="2602">
        <v>0</v>
      </c>
      <c r="L13" s="2603">
        <v>0</v>
      </c>
      <c r="M13" s="2604">
        <v>0</v>
      </c>
      <c r="N13" s="2638">
        <v>63</v>
      </c>
      <c r="O13" s="2416">
        <v>2</v>
      </c>
      <c r="P13" s="2417">
        <v>65</v>
      </c>
    </row>
    <row r="14" spans="1:16" ht="25.5" customHeight="1" x14ac:dyDescent="0.3">
      <c r="A14" s="2408" t="s">
        <v>145</v>
      </c>
      <c r="B14" s="2483">
        <v>58</v>
      </c>
      <c r="C14" s="2484">
        <v>1</v>
      </c>
      <c r="D14" s="2485">
        <v>59</v>
      </c>
      <c r="E14" s="2561">
        <v>56</v>
      </c>
      <c r="F14" s="2562">
        <v>4</v>
      </c>
      <c r="G14" s="2563">
        <v>60</v>
      </c>
      <c r="H14" s="2602">
        <v>49</v>
      </c>
      <c r="I14" s="2603">
        <v>1</v>
      </c>
      <c r="J14" s="2604">
        <v>50</v>
      </c>
      <c r="K14" s="2602">
        <v>1</v>
      </c>
      <c r="L14" s="2603">
        <v>0</v>
      </c>
      <c r="M14" s="2604">
        <v>1</v>
      </c>
      <c r="N14" s="2638">
        <v>164</v>
      </c>
      <c r="O14" s="2416">
        <v>6</v>
      </c>
      <c r="P14" s="2417">
        <v>170</v>
      </c>
    </row>
    <row r="15" spans="1:16" ht="40.5" x14ac:dyDescent="0.3">
      <c r="A15" s="2408" t="s">
        <v>175</v>
      </c>
      <c r="B15" s="2483">
        <v>0</v>
      </c>
      <c r="C15" s="2484">
        <v>0</v>
      </c>
      <c r="D15" s="2485">
        <v>0</v>
      </c>
      <c r="E15" s="2561">
        <v>0</v>
      </c>
      <c r="F15" s="2562">
        <v>0</v>
      </c>
      <c r="G15" s="2563">
        <v>0</v>
      </c>
      <c r="H15" s="2602">
        <v>0</v>
      </c>
      <c r="I15" s="2603">
        <v>0</v>
      </c>
      <c r="J15" s="2604">
        <v>0</v>
      </c>
      <c r="K15" s="2602">
        <v>0</v>
      </c>
      <c r="L15" s="2603">
        <v>0</v>
      </c>
      <c r="M15" s="2604">
        <v>0</v>
      </c>
      <c r="N15" s="2638">
        <v>0</v>
      </c>
      <c r="O15" s="2416">
        <v>0</v>
      </c>
      <c r="P15" s="2417">
        <v>0</v>
      </c>
    </row>
    <row r="16" spans="1:16" ht="40.5" x14ac:dyDescent="0.3">
      <c r="A16" s="2408" t="s">
        <v>176</v>
      </c>
      <c r="B16" s="2483">
        <v>12</v>
      </c>
      <c r="C16" s="2484">
        <v>0</v>
      </c>
      <c r="D16" s="2485">
        <v>12</v>
      </c>
      <c r="E16" s="2561">
        <v>18</v>
      </c>
      <c r="F16" s="2562">
        <v>0</v>
      </c>
      <c r="G16" s="2563">
        <v>18</v>
      </c>
      <c r="H16" s="2602">
        <v>23</v>
      </c>
      <c r="I16" s="2603">
        <v>0</v>
      </c>
      <c r="J16" s="2604">
        <v>23</v>
      </c>
      <c r="K16" s="2602">
        <v>0</v>
      </c>
      <c r="L16" s="2603">
        <v>0</v>
      </c>
      <c r="M16" s="2604">
        <v>0</v>
      </c>
      <c r="N16" s="2638">
        <v>53</v>
      </c>
      <c r="O16" s="2416">
        <v>0</v>
      </c>
      <c r="P16" s="2417">
        <v>53</v>
      </c>
    </row>
    <row r="17" spans="1:16" x14ac:dyDescent="0.3">
      <c r="A17" s="2408" t="s">
        <v>146</v>
      </c>
      <c r="B17" s="2483">
        <v>23</v>
      </c>
      <c r="C17" s="2484">
        <v>0</v>
      </c>
      <c r="D17" s="2485">
        <v>23</v>
      </c>
      <c r="E17" s="2561">
        <v>42</v>
      </c>
      <c r="F17" s="2562">
        <v>0</v>
      </c>
      <c r="G17" s="2563">
        <v>42</v>
      </c>
      <c r="H17" s="2602">
        <v>41</v>
      </c>
      <c r="I17" s="2603">
        <v>0</v>
      </c>
      <c r="J17" s="2604">
        <v>41</v>
      </c>
      <c r="K17" s="2602">
        <v>0</v>
      </c>
      <c r="L17" s="2603">
        <v>0</v>
      </c>
      <c r="M17" s="2604">
        <v>0</v>
      </c>
      <c r="N17" s="2638">
        <v>106</v>
      </c>
      <c r="O17" s="2416">
        <v>0</v>
      </c>
      <c r="P17" s="2417">
        <v>106</v>
      </c>
    </row>
    <row r="18" spans="1:16" ht="33" customHeight="1" thickBot="1" x14ac:dyDescent="0.35">
      <c r="A18" s="2420" t="s">
        <v>147</v>
      </c>
      <c r="B18" s="2451">
        <v>32</v>
      </c>
      <c r="C18" s="2452">
        <v>20</v>
      </c>
      <c r="D18" s="2453">
        <v>52</v>
      </c>
      <c r="E18" s="2451">
        <v>31</v>
      </c>
      <c r="F18" s="2452">
        <v>33</v>
      </c>
      <c r="G18" s="2453">
        <v>64</v>
      </c>
      <c r="H18" s="2451">
        <v>29</v>
      </c>
      <c r="I18" s="2452">
        <v>9</v>
      </c>
      <c r="J18" s="2453">
        <v>38</v>
      </c>
      <c r="K18" s="2451">
        <v>1</v>
      </c>
      <c r="L18" s="2452">
        <v>0</v>
      </c>
      <c r="M18" s="2453">
        <v>1</v>
      </c>
      <c r="N18" s="2639">
        <v>93</v>
      </c>
      <c r="O18" s="2418">
        <v>62</v>
      </c>
      <c r="P18" s="2419">
        <v>155</v>
      </c>
    </row>
    <row r="19" spans="1:16" ht="33" customHeight="1" thickBot="1" x14ac:dyDescent="0.35">
      <c r="A19" s="2472" t="s">
        <v>148</v>
      </c>
      <c r="B19" s="2409">
        <v>54</v>
      </c>
      <c r="C19" s="2486">
        <v>93</v>
      </c>
      <c r="D19" s="2487">
        <v>147</v>
      </c>
      <c r="E19" s="2409">
        <v>48</v>
      </c>
      <c r="F19" s="2486">
        <v>126</v>
      </c>
      <c r="G19" s="2487">
        <v>174</v>
      </c>
      <c r="H19" s="2409">
        <v>56</v>
      </c>
      <c r="I19" s="2486">
        <v>78</v>
      </c>
      <c r="J19" s="2487">
        <v>134</v>
      </c>
      <c r="K19" s="2409">
        <v>0</v>
      </c>
      <c r="L19" s="2486">
        <v>1</v>
      </c>
      <c r="M19" s="2487">
        <v>1</v>
      </c>
      <c r="N19" s="2478">
        <v>158</v>
      </c>
      <c r="O19" s="2409">
        <v>298</v>
      </c>
      <c r="P19" s="2409">
        <v>456</v>
      </c>
    </row>
    <row r="20" spans="1:16" ht="28.5" customHeight="1" x14ac:dyDescent="0.3">
      <c r="A20" s="2410" t="s">
        <v>293</v>
      </c>
      <c r="B20" s="2482">
        <v>0</v>
      </c>
      <c r="C20" s="2436">
        <v>0</v>
      </c>
      <c r="D20" s="2437">
        <v>0</v>
      </c>
      <c r="E20" s="2482">
        <v>0</v>
      </c>
      <c r="F20" s="2436">
        <v>0</v>
      </c>
      <c r="G20" s="2437">
        <v>0</v>
      </c>
      <c r="H20" s="2482">
        <v>0</v>
      </c>
      <c r="I20" s="2436">
        <v>0</v>
      </c>
      <c r="J20" s="2437">
        <v>0</v>
      </c>
      <c r="K20" s="2482">
        <v>0</v>
      </c>
      <c r="L20" s="2436">
        <v>0</v>
      </c>
      <c r="M20" s="2437">
        <v>0</v>
      </c>
      <c r="N20" s="2640">
        <v>0</v>
      </c>
      <c r="O20" s="2456">
        <v>0</v>
      </c>
      <c r="P20" s="2456">
        <v>0</v>
      </c>
    </row>
    <row r="21" spans="1:16" ht="28.5" customHeight="1" x14ac:dyDescent="0.3">
      <c r="A21" s="2411" t="s">
        <v>294</v>
      </c>
      <c r="B21" s="2483">
        <v>10</v>
      </c>
      <c r="C21" s="2484">
        <v>13</v>
      </c>
      <c r="D21" s="2485">
        <v>23</v>
      </c>
      <c r="E21" s="2561">
        <v>10</v>
      </c>
      <c r="F21" s="2562">
        <v>6</v>
      </c>
      <c r="G21" s="2563">
        <v>16</v>
      </c>
      <c r="H21" s="2602">
        <v>0</v>
      </c>
      <c r="I21" s="2603">
        <v>1</v>
      </c>
      <c r="J21" s="2604">
        <v>1</v>
      </c>
      <c r="K21" s="2602">
        <v>0</v>
      </c>
      <c r="L21" s="2603">
        <v>0</v>
      </c>
      <c r="M21" s="2604">
        <v>0</v>
      </c>
      <c r="N21" s="2641">
        <v>20</v>
      </c>
      <c r="O21" s="2457">
        <v>20</v>
      </c>
      <c r="P21" s="2457">
        <v>40</v>
      </c>
    </row>
    <row r="22" spans="1:16" ht="28.5" customHeight="1" x14ac:dyDescent="0.3">
      <c r="A22" s="2411" t="s">
        <v>295</v>
      </c>
      <c r="B22" s="2483">
        <v>34</v>
      </c>
      <c r="C22" s="2484">
        <v>72</v>
      </c>
      <c r="D22" s="2485">
        <v>106</v>
      </c>
      <c r="E22" s="2561">
        <v>28</v>
      </c>
      <c r="F22" s="2562">
        <v>110</v>
      </c>
      <c r="G22" s="2563">
        <v>138</v>
      </c>
      <c r="H22" s="2602">
        <v>46</v>
      </c>
      <c r="I22" s="2603">
        <v>70</v>
      </c>
      <c r="J22" s="2604">
        <v>116</v>
      </c>
      <c r="K22" s="2602">
        <v>0</v>
      </c>
      <c r="L22" s="2603">
        <v>1</v>
      </c>
      <c r="M22" s="2604">
        <v>1</v>
      </c>
      <c r="N22" s="2641">
        <v>108</v>
      </c>
      <c r="O22" s="2457">
        <v>253</v>
      </c>
      <c r="P22" s="2457">
        <v>361</v>
      </c>
    </row>
    <row r="23" spans="1:16" ht="28.5" customHeight="1" x14ac:dyDescent="0.3">
      <c r="A23" s="2411" t="s">
        <v>322</v>
      </c>
      <c r="B23" s="2483">
        <v>10</v>
      </c>
      <c r="C23" s="2484">
        <v>8</v>
      </c>
      <c r="D23" s="2485">
        <v>18</v>
      </c>
      <c r="E23" s="2561">
        <v>10</v>
      </c>
      <c r="F23" s="2562">
        <v>10</v>
      </c>
      <c r="G23" s="2563">
        <v>20</v>
      </c>
      <c r="H23" s="2602">
        <v>10</v>
      </c>
      <c r="I23" s="2603">
        <v>7</v>
      </c>
      <c r="J23" s="2604">
        <v>17</v>
      </c>
      <c r="K23" s="2602">
        <v>0</v>
      </c>
      <c r="L23" s="2603">
        <v>0</v>
      </c>
      <c r="M23" s="2604">
        <v>0</v>
      </c>
      <c r="N23" s="2641">
        <v>30</v>
      </c>
      <c r="O23" s="2457">
        <v>25</v>
      </c>
      <c r="P23" s="2457">
        <v>55</v>
      </c>
    </row>
    <row r="24" spans="1:16" ht="37.9" customHeight="1" x14ac:dyDescent="0.3">
      <c r="A24" s="2411" t="s">
        <v>323</v>
      </c>
      <c r="B24" s="2483">
        <v>0</v>
      </c>
      <c r="C24" s="2484">
        <v>0</v>
      </c>
      <c r="D24" s="2485">
        <v>0</v>
      </c>
      <c r="E24" s="2561">
        <v>0</v>
      </c>
      <c r="F24" s="2562">
        <v>0</v>
      </c>
      <c r="G24" s="2563">
        <v>0</v>
      </c>
      <c r="H24" s="2602">
        <v>0</v>
      </c>
      <c r="I24" s="2603">
        <v>0</v>
      </c>
      <c r="J24" s="2604">
        <v>0</v>
      </c>
      <c r="K24" s="2602">
        <v>0</v>
      </c>
      <c r="L24" s="2603">
        <v>0</v>
      </c>
      <c r="M24" s="2604">
        <v>0</v>
      </c>
      <c r="N24" s="2641">
        <v>0</v>
      </c>
      <c r="O24" s="2457">
        <v>0</v>
      </c>
      <c r="P24" s="2457">
        <v>0</v>
      </c>
    </row>
    <row r="25" spans="1:16" ht="28.5" customHeight="1" thickBot="1" x14ac:dyDescent="0.35">
      <c r="A25" s="2412" t="s">
        <v>296</v>
      </c>
      <c r="B25" s="2451">
        <v>0</v>
      </c>
      <c r="C25" s="2452">
        <v>0</v>
      </c>
      <c r="D25" s="2453">
        <v>0</v>
      </c>
      <c r="E25" s="2451">
        <v>0</v>
      </c>
      <c r="F25" s="2452">
        <v>0</v>
      </c>
      <c r="G25" s="2453">
        <v>0</v>
      </c>
      <c r="H25" s="2451">
        <v>0</v>
      </c>
      <c r="I25" s="2452">
        <v>0</v>
      </c>
      <c r="J25" s="2453">
        <v>0</v>
      </c>
      <c r="K25" s="2451">
        <v>0</v>
      </c>
      <c r="L25" s="2452">
        <v>0</v>
      </c>
      <c r="M25" s="2453">
        <v>0</v>
      </c>
      <c r="N25" s="2642">
        <v>0</v>
      </c>
      <c r="O25" s="2458">
        <v>0</v>
      </c>
      <c r="P25" s="2458">
        <v>0</v>
      </c>
    </row>
    <row r="26" spans="1:16" ht="33" customHeight="1" x14ac:dyDescent="0.3">
      <c r="A26" s="2429" t="s">
        <v>149</v>
      </c>
      <c r="B26" s="2482">
        <v>25</v>
      </c>
      <c r="C26" s="2436">
        <v>9</v>
      </c>
      <c r="D26" s="2437">
        <v>34</v>
      </c>
      <c r="E26" s="2482">
        <v>23</v>
      </c>
      <c r="F26" s="2436">
        <v>4</v>
      </c>
      <c r="G26" s="2437">
        <v>27</v>
      </c>
      <c r="H26" s="2482">
        <v>21</v>
      </c>
      <c r="I26" s="2436">
        <v>5</v>
      </c>
      <c r="J26" s="2437">
        <v>26</v>
      </c>
      <c r="K26" s="2482">
        <v>0</v>
      </c>
      <c r="L26" s="2436">
        <v>0</v>
      </c>
      <c r="M26" s="2437">
        <v>0</v>
      </c>
      <c r="N26" s="2438">
        <v>69</v>
      </c>
      <c r="O26" s="2439">
        <v>18</v>
      </c>
      <c r="P26" s="2440">
        <v>87</v>
      </c>
    </row>
    <row r="27" spans="1:16" ht="33" customHeight="1" x14ac:dyDescent="0.3">
      <c r="A27" s="2408" t="s">
        <v>259</v>
      </c>
      <c r="B27" s="2483">
        <v>14</v>
      </c>
      <c r="C27" s="2484">
        <v>12</v>
      </c>
      <c r="D27" s="2485">
        <v>26</v>
      </c>
      <c r="E27" s="2561">
        <v>15</v>
      </c>
      <c r="F27" s="2562">
        <v>15</v>
      </c>
      <c r="G27" s="2563">
        <v>30</v>
      </c>
      <c r="H27" s="2602">
        <v>15</v>
      </c>
      <c r="I27" s="2603">
        <v>4</v>
      </c>
      <c r="J27" s="2604">
        <v>19</v>
      </c>
      <c r="K27" s="2602">
        <v>0</v>
      </c>
      <c r="L27" s="2603">
        <v>0</v>
      </c>
      <c r="M27" s="2604">
        <v>0</v>
      </c>
      <c r="N27" s="2638">
        <v>44</v>
      </c>
      <c r="O27" s="2416">
        <v>31</v>
      </c>
      <c r="P27" s="2417">
        <v>75</v>
      </c>
    </row>
    <row r="28" spans="1:16" ht="33" customHeight="1" x14ac:dyDescent="0.3">
      <c r="A28" s="2408" t="s">
        <v>150</v>
      </c>
      <c r="B28" s="2483">
        <v>30</v>
      </c>
      <c r="C28" s="2484">
        <v>22</v>
      </c>
      <c r="D28" s="2485">
        <v>52</v>
      </c>
      <c r="E28" s="2561">
        <v>31</v>
      </c>
      <c r="F28" s="2562">
        <v>17</v>
      </c>
      <c r="G28" s="2563">
        <v>48</v>
      </c>
      <c r="H28" s="2602">
        <v>26</v>
      </c>
      <c r="I28" s="2603">
        <v>9</v>
      </c>
      <c r="J28" s="2604">
        <v>35</v>
      </c>
      <c r="K28" s="2602">
        <v>1</v>
      </c>
      <c r="L28" s="2603">
        <v>0</v>
      </c>
      <c r="M28" s="2604">
        <v>1</v>
      </c>
      <c r="N28" s="2638">
        <v>88</v>
      </c>
      <c r="O28" s="2416">
        <v>48</v>
      </c>
      <c r="P28" s="2417">
        <v>136</v>
      </c>
    </row>
    <row r="29" spans="1:16" ht="33" customHeight="1" x14ac:dyDescent="0.3">
      <c r="A29" s="2408" t="s">
        <v>177</v>
      </c>
      <c r="B29" s="2483">
        <v>19</v>
      </c>
      <c r="C29" s="2484">
        <v>2</v>
      </c>
      <c r="D29" s="2485">
        <v>21</v>
      </c>
      <c r="E29" s="2561">
        <v>20</v>
      </c>
      <c r="F29" s="2562">
        <v>0</v>
      </c>
      <c r="G29" s="2563">
        <v>20</v>
      </c>
      <c r="H29" s="2602">
        <v>16</v>
      </c>
      <c r="I29" s="2603">
        <v>0</v>
      </c>
      <c r="J29" s="2604">
        <v>16</v>
      </c>
      <c r="K29" s="2602">
        <v>0</v>
      </c>
      <c r="L29" s="2603">
        <v>0</v>
      </c>
      <c r="M29" s="2604">
        <v>0</v>
      </c>
      <c r="N29" s="2638">
        <v>55</v>
      </c>
      <c r="O29" s="2416">
        <v>2</v>
      </c>
      <c r="P29" s="2417">
        <v>57</v>
      </c>
    </row>
    <row r="30" spans="1:16" ht="33" customHeight="1" x14ac:dyDescent="0.3">
      <c r="A30" s="2408" t="s">
        <v>151</v>
      </c>
      <c r="B30" s="2483">
        <v>41</v>
      </c>
      <c r="C30" s="2484">
        <v>1</v>
      </c>
      <c r="D30" s="2485">
        <v>42</v>
      </c>
      <c r="E30" s="2561">
        <v>37</v>
      </c>
      <c r="F30" s="2562">
        <v>4</v>
      </c>
      <c r="G30" s="2563">
        <v>41</v>
      </c>
      <c r="H30" s="2602">
        <v>33</v>
      </c>
      <c r="I30" s="2603">
        <v>5</v>
      </c>
      <c r="J30" s="2604">
        <v>38</v>
      </c>
      <c r="K30" s="2602">
        <v>0</v>
      </c>
      <c r="L30" s="2603">
        <v>0</v>
      </c>
      <c r="M30" s="2604">
        <v>0</v>
      </c>
      <c r="N30" s="2638">
        <v>111</v>
      </c>
      <c r="O30" s="2416">
        <v>10</v>
      </c>
      <c r="P30" s="2417">
        <v>121</v>
      </c>
    </row>
    <row r="31" spans="1:16" ht="33" customHeight="1" thickBot="1" x14ac:dyDescent="0.35">
      <c r="A31" s="2420" t="s">
        <v>341</v>
      </c>
      <c r="B31" s="2451">
        <v>24</v>
      </c>
      <c r="C31" s="2452">
        <v>7</v>
      </c>
      <c r="D31" s="2453">
        <v>31</v>
      </c>
      <c r="E31" s="2451">
        <v>31</v>
      </c>
      <c r="F31" s="2452">
        <v>3</v>
      </c>
      <c r="G31" s="2453">
        <v>34</v>
      </c>
      <c r="H31" s="2451">
        <v>27</v>
      </c>
      <c r="I31" s="2452">
        <v>0</v>
      </c>
      <c r="J31" s="2453">
        <v>27</v>
      </c>
      <c r="K31" s="2451">
        <v>0</v>
      </c>
      <c r="L31" s="2452">
        <v>0</v>
      </c>
      <c r="M31" s="2453">
        <v>0</v>
      </c>
      <c r="N31" s="2639">
        <v>82</v>
      </c>
      <c r="O31" s="2418">
        <v>10</v>
      </c>
      <c r="P31" s="2419">
        <v>92</v>
      </c>
    </row>
    <row r="32" spans="1:16" ht="26.25" customHeight="1" thickBot="1" x14ac:dyDescent="0.35">
      <c r="A32" s="2459" t="s">
        <v>152</v>
      </c>
      <c r="B32" s="2460">
        <v>111</v>
      </c>
      <c r="C32" s="1038">
        <v>2</v>
      </c>
      <c r="D32" s="1039">
        <v>113</v>
      </c>
      <c r="E32" s="2460">
        <v>117</v>
      </c>
      <c r="F32" s="1038">
        <v>2</v>
      </c>
      <c r="G32" s="1039">
        <v>119</v>
      </c>
      <c r="H32" s="2460">
        <v>106</v>
      </c>
      <c r="I32" s="1038">
        <v>3</v>
      </c>
      <c r="J32" s="1039">
        <v>109</v>
      </c>
      <c r="K32" s="2460">
        <v>2</v>
      </c>
      <c r="L32" s="1038">
        <v>0</v>
      </c>
      <c r="M32" s="1039">
        <v>2</v>
      </c>
      <c r="N32" s="2442">
        <v>336</v>
      </c>
      <c r="O32" s="2405">
        <v>7</v>
      </c>
      <c r="P32" s="2406">
        <v>343</v>
      </c>
    </row>
    <row r="33" spans="1:16" ht="22.5" customHeight="1" x14ac:dyDescent="0.3">
      <c r="A33" s="2410" t="s">
        <v>297</v>
      </c>
      <c r="B33" s="2482">
        <v>0</v>
      </c>
      <c r="C33" s="2436">
        <v>0</v>
      </c>
      <c r="D33" s="2437">
        <v>0</v>
      </c>
      <c r="E33" s="2482">
        <v>0</v>
      </c>
      <c r="F33" s="2436">
        <v>0</v>
      </c>
      <c r="G33" s="2437">
        <v>0</v>
      </c>
      <c r="H33" s="2482">
        <v>15</v>
      </c>
      <c r="I33" s="2436">
        <v>0</v>
      </c>
      <c r="J33" s="2437">
        <v>15</v>
      </c>
      <c r="K33" s="2482">
        <v>0</v>
      </c>
      <c r="L33" s="2436">
        <v>0</v>
      </c>
      <c r="M33" s="2437">
        <v>0</v>
      </c>
      <c r="N33" s="2438">
        <v>15</v>
      </c>
      <c r="O33" s="2439">
        <v>0</v>
      </c>
      <c r="P33" s="2440">
        <v>15</v>
      </c>
    </row>
    <row r="34" spans="1:16" ht="22.5" customHeight="1" x14ac:dyDescent="0.3">
      <c r="A34" s="2465" t="s">
        <v>298</v>
      </c>
      <c r="B34" s="2483">
        <v>55</v>
      </c>
      <c r="C34" s="2484">
        <v>0</v>
      </c>
      <c r="D34" s="2485">
        <v>55</v>
      </c>
      <c r="E34" s="2561">
        <v>64</v>
      </c>
      <c r="F34" s="2562">
        <v>1</v>
      </c>
      <c r="G34" s="2563">
        <v>65</v>
      </c>
      <c r="H34" s="2602">
        <v>38</v>
      </c>
      <c r="I34" s="2603">
        <v>1</v>
      </c>
      <c r="J34" s="2604">
        <v>39</v>
      </c>
      <c r="K34" s="2602">
        <v>1</v>
      </c>
      <c r="L34" s="2603">
        <v>0</v>
      </c>
      <c r="M34" s="2604">
        <v>1</v>
      </c>
      <c r="N34" s="2638">
        <v>158</v>
      </c>
      <c r="O34" s="2416">
        <v>2</v>
      </c>
      <c r="P34" s="2417">
        <v>160</v>
      </c>
    </row>
    <row r="35" spans="1:16" ht="22.5" customHeight="1" x14ac:dyDescent="0.3">
      <c r="A35" s="2465" t="s">
        <v>299</v>
      </c>
      <c r="B35" s="2483">
        <v>14</v>
      </c>
      <c r="C35" s="2484">
        <v>0</v>
      </c>
      <c r="D35" s="2485">
        <v>14</v>
      </c>
      <c r="E35" s="2561">
        <v>15</v>
      </c>
      <c r="F35" s="2562">
        <v>0</v>
      </c>
      <c r="G35" s="2563">
        <v>15</v>
      </c>
      <c r="H35" s="2602">
        <v>13</v>
      </c>
      <c r="I35" s="2603">
        <v>1</v>
      </c>
      <c r="J35" s="2604">
        <v>14</v>
      </c>
      <c r="K35" s="2602">
        <v>1</v>
      </c>
      <c r="L35" s="2603">
        <v>0</v>
      </c>
      <c r="M35" s="2604">
        <v>1</v>
      </c>
      <c r="N35" s="2638">
        <v>43</v>
      </c>
      <c r="O35" s="2416">
        <v>1</v>
      </c>
      <c r="P35" s="2417">
        <v>44</v>
      </c>
    </row>
    <row r="36" spans="1:16" ht="22.5" customHeight="1" x14ac:dyDescent="0.3">
      <c r="A36" s="2465" t="s">
        <v>300</v>
      </c>
      <c r="B36" s="2483">
        <v>9</v>
      </c>
      <c r="C36" s="2484">
        <v>1</v>
      </c>
      <c r="D36" s="2485">
        <v>10</v>
      </c>
      <c r="E36" s="2561">
        <v>10</v>
      </c>
      <c r="F36" s="2562">
        <v>1</v>
      </c>
      <c r="G36" s="2563">
        <v>11</v>
      </c>
      <c r="H36" s="2602">
        <v>9</v>
      </c>
      <c r="I36" s="2603">
        <v>0</v>
      </c>
      <c r="J36" s="2604">
        <v>9</v>
      </c>
      <c r="K36" s="2602">
        <v>0</v>
      </c>
      <c r="L36" s="2603">
        <v>0</v>
      </c>
      <c r="M36" s="2604">
        <v>0</v>
      </c>
      <c r="N36" s="2638">
        <v>28</v>
      </c>
      <c r="O36" s="2416">
        <v>2</v>
      </c>
      <c r="P36" s="2417">
        <v>30</v>
      </c>
    </row>
    <row r="37" spans="1:16" ht="22.5" customHeight="1" x14ac:dyDescent="0.3">
      <c r="A37" s="2465" t="s">
        <v>301</v>
      </c>
      <c r="B37" s="2483">
        <v>19</v>
      </c>
      <c r="C37" s="2484">
        <v>0</v>
      </c>
      <c r="D37" s="2485">
        <v>19</v>
      </c>
      <c r="E37" s="2561">
        <v>12</v>
      </c>
      <c r="F37" s="2562">
        <v>0</v>
      </c>
      <c r="G37" s="2563">
        <v>12</v>
      </c>
      <c r="H37" s="2602">
        <v>16</v>
      </c>
      <c r="I37" s="2603">
        <v>0</v>
      </c>
      <c r="J37" s="2604">
        <v>16</v>
      </c>
      <c r="K37" s="2602">
        <v>0</v>
      </c>
      <c r="L37" s="2603">
        <v>0</v>
      </c>
      <c r="M37" s="2604">
        <v>0</v>
      </c>
      <c r="N37" s="2638">
        <v>47</v>
      </c>
      <c r="O37" s="2416">
        <v>0</v>
      </c>
      <c r="P37" s="2417">
        <v>47</v>
      </c>
    </row>
    <row r="38" spans="1:16" ht="22.5" customHeight="1" x14ac:dyDescent="0.3">
      <c r="A38" s="2465" t="s">
        <v>302</v>
      </c>
      <c r="B38" s="2483">
        <v>7</v>
      </c>
      <c r="C38" s="2484">
        <v>0</v>
      </c>
      <c r="D38" s="2485">
        <v>7</v>
      </c>
      <c r="E38" s="2561">
        <v>5</v>
      </c>
      <c r="F38" s="2562">
        <v>0</v>
      </c>
      <c r="G38" s="2563">
        <v>5</v>
      </c>
      <c r="H38" s="2602">
        <v>6</v>
      </c>
      <c r="I38" s="2603">
        <v>1</v>
      </c>
      <c r="J38" s="2604">
        <v>7</v>
      </c>
      <c r="K38" s="2602">
        <v>0</v>
      </c>
      <c r="L38" s="2603">
        <v>0</v>
      </c>
      <c r="M38" s="2604">
        <v>0</v>
      </c>
      <c r="N38" s="2638">
        <v>18</v>
      </c>
      <c r="O38" s="2416">
        <v>1</v>
      </c>
      <c r="P38" s="2417">
        <v>19</v>
      </c>
    </row>
    <row r="39" spans="1:16" ht="22.5" customHeight="1" thickBot="1" x14ac:dyDescent="0.35">
      <c r="A39" s="2412" t="s">
        <v>303</v>
      </c>
      <c r="B39" s="2451">
        <v>7</v>
      </c>
      <c r="C39" s="2452">
        <v>1</v>
      </c>
      <c r="D39" s="2453">
        <v>8</v>
      </c>
      <c r="E39" s="2451">
        <v>11</v>
      </c>
      <c r="F39" s="2452">
        <v>0</v>
      </c>
      <c r="G39" s="2453">
        <v>11</v>
      </c>
      <c r="H39" s="2451">
        <v>9</v>
      </c>
      <c r="I39" s="2452">
        <v>0</v>
      </c>
      <c r="J39" s="2453">
        <v>9</v>
      </c>
      <c r="K39" s="2451">
        <v>0</v>
      </c>
      <c r="L39" s="2452">
        <v>0</v>
      </c>
      <c r="M39" s="2453">
        <v>0</v>
      </c>
      <c r="N39" s="2639">
        <v>27</v>
      </c>
      <c r="O39" s="2418">
        <v>1</v>
      </c>
      <c r="P39" s="2419">
        <v>28</v>
      </c>
    </row>
    <row r="40" spans="1:16" ht="30" customHeight="1" x14ac:dyDescent="0.3">
      <c r="A40" s="2429" t="s">
        <v>153</v>
      </c>
      <c r="B40" s="2482">
        <v>38</v>
      </c>
      <c r="C40" s="2436">
        <v>5</v>
      </c>
      <c r="D40" s="2437">
        <v>43</v>
      </c>
      <c r="E40" s="2482">
        <v>30</v>
      </c>
      <c r="F40" s="2436">
        <v>2</v>
      </c>
      <c r="G40" s="2437">
        <v>32</v>
      </c>
      <c r="H40" s="2482">
        <v>33</v>
      </c>
      <c r="I40" s="2436">
        <v>4</v>
      </c>
      <c r="J40" s="2437">
        <v>37</v>
      </c>
      <c r="K40" s="2482">
        <v>0</v>
      </c>
      <c r="L40" s="2436">
        <v>0</v>
      </c>
      <c r="M40" s="2437">
        <v>0</v>
      </c>
      <c r="N40" s="2438">
        <v>101</v>
      </c>
      <c r="O40" s="2439">
        <v>11</v>
      </c>
      <c r="P40" s="2440">
        <v>112</v>
      </c>
    </row>
    <row r="41" spans="1:16" ht="30" customHeight="1" x14ac:dyDescent="0.3">
      <c r="A41" s="2473" t="s">
        <v>154</v>
      </c>
      <c r="B41" s="2483">
        <v>34</v>
      </c>
      <c r="C41" s="2484">
        <v>3</v>
      </c>
      <c r="D41" s="2485">
        <v>37</v>
      </c>
      <c r="E41" s="2561">
        <v>29</v>
      </c>
      <c r="F41" s="2562">
        <v>1</v>
      </c>
      <c r="G41" s="2563">
        <v>30</v>
      </c>
      <c r="H41" s="2602">
        <v>28</v>
      </c>
      <c r="I41" s="2603">
        <v>3</v>
      </c>
      <c r="J41" s="2604">
        <v>31</v>
      </c>
      <c r="K41" s="2602">
        <v>0</v>
      </c>
      <c r="L41" s="2603">
        <v>0</v>
      </c>
      <c r="M41" s="2604">
        <v>0</v>
      </c>
      <c r="N41" s="2638">
        <v>91</v>
      </c>
      <c r="O41" s="2416">
        <v>7</v>
      </c>
      <c r="P41" s="2417">
        <v>98</v>
      </c>
    </row>
    <row r="42" spans="1:16" ht="30" customHeight="1" x14ac:dyDescent="0.3">
      <c r="A42" s="2473" t="s">
        <v>260</v>
      </c>
      <c r="B42" s="2483">
        <v>19</v>
      </c>
      <c r="C42" s="2484">
        <v>2</v>
      </c>
      <c r="D42" s="2485">
        <v>21</v>
      </c>
      <c r="E42" s="2561">
        <v>10</v>
      </c>
      <c r="F42" s="2562">
        <v>1</v>
      </c>
      <c r="G42" s="2563">
        <v>11</v>
      </c>
      <c r="H42" s="2602">
        <v>12</v>
      </c>
      <c r="I42" s="2603">
        <v>0</v>
      </c>
      <c r="J42" s="2604">
        <v>12</v>
      </c>
      <c r="K42" s="2602">
        <v>0</v>
      </c>
      <c r="L42" s="2603">
        <v>0</v>
      </c>
      <c r="M42" s="2604">
        <v>0</v>
      </c>
      <c r="N42" s="2638">
        <v>41</v>
      </c>
      <c r="O42" s="2416">
        <v>3</v>
      </c>
      <c r="P42" s="2417">
        <v>44</v>
      </c>
    </row>
    <row r="43" spans="1:16" ht="30" customHeight="1" x14ac:dyDescent="0.3">
      <c r="A43" s="2473" t="s">
        <v>261</v>
      </c>
      <c r="B43" s="2483">
        <v>14</v>
      </c>
      <c r="C43" s="2484">
        <v>0</v>
      </c>
      <c r="D43" s="2485">
        <v>14</v>
      </c>
      <c r="E43" s="2561">
        <v>16</v>
      </c>
      <c r="F43" s="2562">
        <v>0</v>
      </c>
      <c r="G43" s="2563">
        <v>16</v>
      </c>
      <c r="H43" s="2602">
        <v>16</v>
      </c>
      <c r="I43" s="2603">
        <v>2</v>
      </c>
      <c r="J43" s="2604">
        <v>18</v>
      </c>
      <c r="K43" s="2602">
        <v>0</v>
      </c>
      <c r="L43" s="2603">
        <v>0</v>
      </c>
      <c r="M43" s="2604">
        <v>0</v>
      </c>
      <c r="N43" s="2638">
        <v>46</v>
      </c>
      <c r="O43" s="2416">
        <v>2</v>
      </c>
      <c r="P43" s="2417">
        <v>48</v>
      </c>
    </row>
    <row r="44" spans="1:16" ht="30" customHeight="1" x14ac:dyDescent="0.3">
      <c r="A44" s="2473" t="s">
        <v>155</v>
      </c>
      <c r="B44" s="2483">
        <v>16</v>
      </c>
      <c r="C44" s="2484">
        <v>9</v>
      </c>
      <c r="D44" s="2485">
        <v>25</v>
      </c>
      <c r="E44" s="2561">
        <v>28</v>
      </c>
      <c r="F44" s="2562">
        <v>4</v>
      </c>
      <c r="G44" s="2563">
        <v>32</v>
      </c>
      <c r="H44" s="2602">
        <v>22</v>
      </c>
      <c r="I44" s="2603">
        <v>6</v>
      </c>
      <c r="J44" s="2604">
        <v>28</v>
      </c>
      <c r="K44" s="2602">
        <v>0</v>
      </c>
      <c r="L44" s="2603">
        <v>0</v>
      </c>
      <c r="M44" s="2604">
        <v>0</v>
      </c>
      <c r="N44" s="2638">
        <v>66</v>
      </c>
      <c r="O44" s="2416">
        <v>19</v>
      </c>
      <c r="P44" s="2417">
        <v>85</v>
      </c>
    </row>
    <row r="45" spans="1:16" ht="42.75" customHeight="1" x14ac:dyDescent="0.3">
      <c r="A45" s="2473" t="s">
        <v>262</v>
      </c>
      <c r="B45" s="2483">
        <v>10</v>
      </c>
      <c r="C45" s="2484">
        <v>6</v>
      </c>
      <c r="D45" s="2485">
        <v>16</v>
      </c>
      <c r="E45" s="2561">
        <v>18</v>
      </c>
      <c r="F45" s="2562">
        <v>1</v>
      </c>
      <c r="G45" s="2563">
        <v>19</v>
      </c>
      <c r="H45" s="2602">
        <v>10</v>
      </c>
      <c r="I45" s="2603">
        <v>1</v>
      </c>
      <c r="J45" s="2604">
        <v>11</v>
      </c>
      <c r="K45" s="2602">
        <v>0</v>
      </c>
      <c r="L45" s="2603">
        <v>0</v>
      </c>
      <c r="M45" s="2604">
        <v>0</v>
      </c>
      <c r="N45" s="2638">
        <v>38</v>
      </c>
      <c r="O45" s="2416">
        <v>8</v>
      </c>
      <c r="P45" s="2417">
        <v>46</v>
      </c>
    </row>
    <row r="46" spans="1:16" ht="30" customHeight="1" x14ac:dyDescent="0.3">
      <c r="A46" s="2473" t="s">
        <v>156</v>
      </c>
      <c r="B46" s="2483">
        <v>0</v>
      </c>
      <c r="C46" s="2484">
        <v>0</v>
      </c>
      <c r="D46" s="2485">
        <v>0</v>
      </c>
      <c r="E46" s="2561">
        <v>13</v>
      </c>
      <c r="F46" s="2562">
        <v>2</v>
      </c>
      <c r="G46" s="2563">
        <v>15</v>
      </c>
      <c r="H46" s="2602">
        <v>10</v>
      </c>
      <c r="I46" s="2603">
        <v>6</v>
      </c>
      <c r="J46" s="2604">
        <v>16</v>
      </c>
      <c r="K46" s="2602">
        <v>0</v>
      </c>
      <c r="L46" s="2603">
        <v>0</v>
      </c>
      <c r="M46" s="2604">
        <v>0</v>
      </c>
      <c r="N46" s="2638">
        <v>23</v>
      </c>
      <c r="O46" s="2416">
        <v>8</v>
      </c>
      <c r="P46" s="2417">
        <v>31</v>
      </c>
    </row>
    <row r="47" spans="1:16" ht="30" customHeight="1" thickBot="1" x14ac:dyDescent="0.35">
      <c r="A47" s="2420" t="s">
        <v>157</v>
      </c>
      <c r="B47" s="2451">
        <v>18</v>
      </c>
      <c r="C47" s="2452">
        <v>0</v>
      </c>
      <c r="D47" s="2453">
        <v>18</v>
      </c>
      <c r="E47" s="2451">
        <v>13</v>
      </c>
      <c r="F47" s="2452">
        <v>0</v>
      </c>
      <c r="G47" s="2453">
        <v>13</v>
      </c>
      <c r="H47" s="2451">
        <v>17</v>
      </c>
      <c r="I47" s="2452">
        <v>0</v>
      </c>
      <c r="J47" s="2453">
        <v>17</v>
      </c>
      <c r="K47" s="2451">
        <v>0</v>
      </c>
      <c r="L47" s="2452">
        <v>1</v>
      </c>
      <c r="M47" s="2453">
        <v>1</v>
      </c>
      <c r="N47" s="2639">
        <v>48</v>
      </c>
      <c r="O47" s="2418">
        <v>1</v>
      </c>
      <c r="P47" s="2419">
        <v>49</v>
      </c>
    </row>
    <row r="48" spans="1:16" ht="28.5" customHeight="1" thickBot="1" x14ac:dyDescent="0.35">
      <c r="A48" s="2421" t="s">
        <v>12</v>
      </c>
      <c r="B48" s="2488">
        <v>766</v>
      </c>
      <c r="C48" s="2489">
        <v>199</v>
      </c>
      <c r="D48" s="2490">
        <v>965</v>
      </c>
      <c r="E48" s="2488">
        <v>850</v>
      </c>
      <c r="F48" s="2489">
        <v>223</v>
      </c>
      <c r="G48" s="2490">
        <v>1073</v>
      </c>
      <c r="H48" s="2488">
        <v>792</v>
      </c>
      <c r="I48" s="2489">
        <v>137</v>
      </c>
      <c r="J48" s="2490">
        <v>929</v>
      </c>
      <c r="K48" s="2488">
        <v>7</v>
      </c>
      <c r="L48" s="2489">
        <v>2</v>
      </c>
      <c r="M48" s="2490">
        <v>9</v>
      </c>
      <c r="N48" s="2479">
        <v>2415</v>
      </c>
      <c r="O48" s="2422">
        <v>561</v>
      </c>
      <c r="P48" s="2422">
        <v>2976</v>
      </c>
    </row>
    <row r="49" spans="1:16" ht="20.25" customHeight="1" thickBot="1" x14ac:dyDescent="0.35">
      <c r="A49" s="2474" t="s">
        <v>23</v>
      </c>
      <c r="B49" s="2423"/>
      <c r="C49" s="2491"/>
      <c r="D49" s="2492"/>
      <c r="E49" s="2564"/>
      <c r="F49" s="2565"/>
      <c r="G49" s="2566"/>
      <c r="H49" s="2564"/>
      <c r="I49" s="2565"/>
      <c r="J49" s="2566"/>
      <c r="K49" s="2564"/>
      <c r="L49" s="2565"/>
      <c r="M49" s="2566"/>
      <c r="N49" s="2643"/>
      <c r="O49" s="2424"/>
      <c r="P49" s="2425"/>
    </row>
    <row r="50" spans="1:16" ht="25.5" customHeight="1" thickBot="1" x14ac:dyDescent="0.35">
      <c r="A50" s="2474" t="s">
        <v>11</v>
      </c>
      <c r="B50" s="2493"/>
      <c r="C50" s="2494"/>
      <c r="D50" s="2495"/>
      <c r="E50" s="2493"/>
      <c r="F50" s="2494"/>
      <c r="G50" s="2495"/>
      <c r="H50" s="2493"/>
      <c r="I50" s="2494" t="s">
        <v>7</v>
      </c>
      <c r="J50" s="2495"/>
      <c r="K50" s="2493"/>
      <c r="L50" s="2494"/>
      <c r="M50" s="2495"/>
      <c r="N50" s="2644"/>
      <c r="O50" s="2427"/>
      <c r="P50" s="2428"/>
    </row>
    <row r="51" spans="1:16" ht="24.95" customHeight="1" x14ac:dyDescent="0.3">
      <c r="A51" s="2429" t="s">
        <v>255</v>
      </c>
      <c r="B51" s="1035">
        <v>30</v>
      </c>
      <c r="C51" s="2496">
        <v>0</v>
      </c>
      <c r="D51" s="2497">
        <v>30</v>
      </c>
      <c r="E51" s="2430">
        <v>51</v>
      </c>
      <c r="F51" s="2496">
        <v>0</v>
      </c>
      <c r="G51" s="2497">
        <v>51</v>
      </c>
      <c r="H51" s="2430">
        <v>48</v>
      </c>
      <c r="I51" s="2496">
        <v>0</v>
      </c>
      <c r="J51" s="2497">
        <v>48</v>
      </c>
      <c r="K51" s="2430">
        <v>1</v>
      </c>
      <c r="L51" s="2496">
        <v>0</v>
      </c>
      <c r="M51" s="2497">
        <v>1</v>
      </c>
      <c r="N51" s="2442">
        <v>130</v>
      </c>
      <c r="O51" s="2405">
        <v>0</v>
      </c>
      <c r="P51" s="2406">
        <v>130</v>
      </c>
    </row>
    <row r="52" spans="1:16" ht="24.95" customHeight="1" x14ac:dyDescent="0.3">
      <c r="A52" s="2407" t="s">
        <v>143</v>
      </c>
      <c r="B52" s="2483">
        <v>36</v>
      </c>
      <c r="C52" s="2484">
        <v>2</v>
      </c>
      <c r="D52" s="2485">
        <v>38</v>
      </c>
      <c r="E52" s="2561">
        <v>37</v>
      </c>
      <c r="F52" s="2562">
        <v>0</v>
      </c>
      <c r="G52" s="2563">
        <v>37</v>
      </c>
      <c r="H52" s="2602">
        <v>38</v>
      </c>
      <c r="I52" s="2603">
        <v>0</v>
      </c>
      <c r="J52" s="2604">
        <v>38</v>
      </c>
      <c r="K52" s="2602">
        <v>0</v>
      </c>
      <c r="L52" s="2603">
        <v>0</v>
      </c>
      <c r="M52" s="2604">
        <v>0</v>
      </c>
      <c r="N52" s="2442">
        <v>111</v>
      </c>
      <c r="O52" s="2405">
        <v>2</v>
      </c>
      <c r="P52" s="2406">
        <v>113</v>
      </c>
    </row>
    <row r="53" spans="1:16" ht="24.95" customHeight="1" x14ac:dyDescent="0.3">
      <c r="A53" s="2407" t="s">
        <v>256</v>
      </c>
      <c r="B53" s="2483">
        <v>28</v>
      </c>
      <c r="C53" s="2484">
        <v>0</v>
      </c>
      <c r="D53" s="2485">
        <v>28</v>
      </c>
      <c r="E53" s="2561">
        <v>22</v>
      </c>
      <c r="F53" s="2562">
        <v>0</v>
      </c>
      <c r="G53" s="2563">
        <v>22</v>
      </c>
      <c r="H53" s="2602">
        <v>20</v>
      </c>
      <c r="I53" s="2603">
        <v>0</v>
      </c>
      <c r="J53" s="2604">
        <v>20</v>
      </c>
      <c r="K53" s="2602">
        <v>0</v>
      </c>
      <c r="L53" s="2603">
        <v>0</v>
      </c>
      <c r="M53" s="2604">
        <v>0</v>
      </c>
      <c r="N53" s="2442">
        <v>70</v>
      </c>
      <c r="O53" s="2405">
        <v>0</v>
      </c>
      <c r="P53" s="2406">
        <v>70</v>
      </c>
    </row>
    <row r="54" spans="1:16" ht="24.95" customHeight="1" x14ac:dyDescent="0.3">
      <c r="A54" s="2407" t="s">
        <v>257</v>
      </c>
      <c r="B54" s="2483">
        <v>36</v>
      </c>
      <c r="C54" s="2484">
        <v>3</v>
      </c>
      <c r="D54" s="2485">
        <v>39</v>
      </c>
      <c r="E54" s="2561">
        <v>38</v>
      </c>
      <c r="F54" s="2562">
        <v>1</v>
      </c>
      <c r="G54" s="2563">
        <v>39</v>
      </c>
      <c r="H54" s="2602">
        <v>27</v>
      </c>
      <c r="I54" s="2603">
        <v>0</v>
      </c>
      <c r="J54" s="2604">
        <v>27</v>
      </c>
      <c r="K54" s="2602">
        <v>1</v>
      </c>
      <c r="L54" s="2603">
        <v>0</v>
      </c>
      <c r="M54" s="2604">
        <v>1</v>
      </c>
      <c r="N54" s="2442">
        <v>102</v>
      </c>
      <c r="O54" s="2405">
        <v>4</v>
      </c>
      <c r="P54" s="2406">
        <v>106</v>
      </c>
    </row>
    <row r="55" spans="1:16" ht="24.95" customHeight="1" x14ac:dyDescent="0.3">
      <c r="A55" s="2473" t="s">
        <v>144</v>
      </c>
      <c r="B55" s="2483">
        <v>26</v>
      </c>
      <c r="C55" s="2484">
        <v>0</v>
      </c>
      <c r="D55" s="2485">
        <v>26</v>
      </c>
      <c r="E55" s="2561">
        <v>49</v>
      </c>
      <c r="F55" s="2562">
        <v>1</v>
      </c>
      <c r="G55" s="2563">
        <v>50</v>
      </c>
      <c r="H55" s="2602">
        <v>42</v>
      </c>
      <c r="I55" s="2603">
        <v>1</v>
      </c>
      <c r="J55" s="2604">
        <v>43</v>
      </c>
      <c r="K55" s="2602">
        <v>0</v>
      </c>
      <c r="L55" s="2603">
        <v>0</v>
      </c>
      <c r="M55" s="2604">
        <v>0</v>
      </c>
      <c r="N55" s="2442">
        <v>117</v>
      </c>
      <c r="O55" s="2405">
        <v>2</v>
      </c>
      <c r="P55" s="2406">
        <v>119</v>
      </c>
    </row>
    <row r="56" spans="1:16" ht="24.95" customHeight="1" x14ac:dyDescent="0.3">
      <c r="A56" s="2407" t="s">
        <v>258</v>
      </c>
      <c r="B56" s="2483">
        <v>17</v>
      </c>
      <c r="C56" s="2484">
        <v>0</v>
      </c>
      <c r="D56" s="2485">
        <v>17</v>
      </c>
      <c r="E56" s="2561">
        <v>23</v>
      </c>
      <c r="F56" s="2562">
        <v>2</v>
      </c>
      <c r="G56" s="2563">
        <v>25</v>
      </c>
      <c r="H56" s="2602">
        <v>21</v>
      </c>
      <c r="I56" s="2603">
        <v>0</v>
      </c>
      <c r="J56" s="2604">
        <v>21</v>
      </c>
      <c r="K56" s="2602">
        <v>0</v>
      </c>
      <c r="L56" s="2603">
        <v>0</v>
      </c>
      <c r="M56" s="2604">
        <v>0</v>
      </c>
      <c r="N56" s="2442">
        <v>61</v>
      </c>
      <c r="O56" s="2405">
        <v>2</v>
      </c>
      <c r="P56" s="2406">
        <v>63</v>
      </c>
    </row>
    <row r="57" spans="1:16" ht="24.95" customHeight="1" x14ac:dyDescent="0.3">
      <c r="A57" s="2407" t="s">
        <v>145</v>
      </c>
      <c r="B57" s="2483">
        <v>55</v>
      </c>
      <c r="C57" s="2484">
        <v>1</v>
      </c>
      <c r="D57" s="2485">
        <v>56</v>
      </c>
      <c r="E57" s="2561">
        <v>55</v>
      </c>
      <c r="F57" s="2562">
        <v>4</v>
      </c>
      <c r="G57" s="2563">
        <v>59</v>
      </c>
      <c r="H57" s="2602">
        <v>48</v>
      </c>
      <c r="I57" s="2603">
        <v>1</v>
      </c>
      <c r="J57" s="2604">
        <v>49</v>
      </c>
      <c r="K57" s="2602">
        <v>1</v>
      </c>
      <c r="L57" s="2603">
        <v>0</v>
      </c>
      <c r="M57" s="2604">
        <v>1</v>
      </c>
      <c r="N57" s="2442">
        <v>159</v>
      </c>
      <c r="O57" s="2405">
        <v>6</v>
      </c>
      <c r="P57" s="2406">
        <v>165</v>
      </c>
    </row>
    <row r="58" spans="1:16" ht="40.5" x14ac:dyDescent="0.3">
      <c r="A58" s="2407" t="s">
        <v>175</v>
      </c>
      <c r="B58" s="2483">
        <v>0</v>
      </c>
      <c r="C58" s="2484">
        <v>0</v>
      </c>
      <c r="D58" s="2485">
        <v>0</v>
      </c>
      <c r="E58" s="2561">
        <v>0</v>
      </c>
      <c r="F58" s="2562">
        <v>0</v>
      </c>
      <c r="G58" s="2563">
        <v>0</v>
      </c>
      <c r="H58" s="2602">
        <v>0</v>
      </c>
      <c r="I58" s="2603">
        <v>0</v>
      </c>
      <c r="J58" s="2604">
        <v>0</v>
      </c>
      <c r="K58" s="2602">
        <v>0</v>
      </c>
      <c r="L58" s="2603">
        <v>0</v>
      </c>
      <c r="M58" s="2604">
        <v>0</v>
      </c>
      <c r="N58" s="2442">
        <v>0</v>
      </c>
      <c r="O58" s="2405">
        <v>0</v>
      </c>
      <c r="P58" s="2406">
        <v>0</v>
      </c>
    </row>
    <row r="59" spans="1:16" ht="40.5" x14ac:dyDescent="0.3">
      <c r="A59" s="2407" t="s">
        <v>176</v>
      </c>
      <c r="B59" s="2483">
        <v>12</v>
      </c>
      <c r="C59" s="2484">
        <v>0</v>
      </c>
      <c r="D59" s="2485">
        <v>12</v>
      </c>
      <c r="E59" s="2561">
        <v>18</v>
      </c>
      <c r="F59" s="2562">
        <v>0</v>
      </c>
      <c r="G59" s="2563">
        <v>18</v>
      </c>
      <c r="H59" s="2602">
        <v>23</v>
      </c>
      <c r="I59" s="2603">
        <v>0</v>
      </c>
      <c r="J59" s="2604">
        <v>23</v>
      </c>
      <c r="K59" s="2602">
        <v>0</v>
      </c>
      <c r="L59" s="2603">
        <v>0</v>
      </c>
      <c r="M59" s="2604">
        <v>0</v>
      </c>
      <c r="N59" s="2442">
        <v>53</v>
      </c>
      <c r="O59" s="2405">
        <v>0</v>
      </c>
      <c r="P59" s="2406">
        <v>53</v>
      </c>
    </row>
    <row r="60" spans="1:16" ht="24.95" customHeight="1" x14ac:dyDescent="0.3">
      <c r="A60" s="2407" t="s">
        <v>146</v>
      </c>
      <c r="B60" s="2483">
        <v>22</v>
      </c>
      <c r="C60" s="2484">
        <v>0</v>
      </c>
      <c r="D60" s="2485">
        <v>22</v>
      </c>
      <c r="E60" s="2561">
        <v>42</v>
      </c>
      <c r="F60" s="2562">
        <v>0</v>
      </c>
      <c r="G60" s="2563">
        <v>42</v>
      </c>
      <c r="H60" s="2602">
        <v>40</v>
      </c>
      <c r="I60" s="2603">
        <v>0</v>
      </c>
      <c r="J60" s="2604">
        <v>40</v>
      </c>
      <c r="K60" s="2602">
        <v>0</v>
      </c>
      <c r="L60" s="2603">
        <v>0</v>
      </c>
      <c r="M60" s="2604">
        <v>0</v>
      </c>
      <c r="N60" s="2442">
        <v>104</v>
      </c>
      <c r="O60" s="2405">
        <v>0</v>
      </c>
      <c r="P60" s="2406">
        <v>104</v>
      </c>
    </row>
    <row r="61" spans="1:16" ht="24.95" customHeight="1" thickBot="1" x14ac:dyDescent="0.35">
      <c r="A61" s="2407" t="s">
        <v>147</v>
      </c>
      <c r="B61" s="2498">
        <v>31</v>
      </c>
      <c r="C61" s="2499">
        <v>18</v>
      </c>
      <c r="D61" s="2500">
        <v>49</v>
      </c>
      <c r="E61" s="2567">
        <v>30</v>
      </c>
      <c r="F61" s="2568">
        <v>33</v>
      </c>
      <c r="G61" s="2569">
        <v>63</v>
      </c>
      <c r="H61" s="2605">
        <v>27</v>
      </c>
      <c r="I61" s="2606">
        <v>9</v>
      </c>
      <c r="J61" s="2607">
        <v>36</v>
      </c>
      <c r="K61" s="2605">
        <v>0</v>
      </c>
      <c r="L61" s="2606">
        <v>0</v>
      </c>
      <c r="M61" s="2607">
        <v>0</v>
      </c>
      <c r="N61" s="2442">
        <v>88</v>
      </c>
      <c r="O61" s="2405">
        <v>60</v>
      </c>
      <c r="P61" s="2406">
        <v>148</v>
      </c>
    </row>
    <row r="62" spans="1:16" ht="32.25" customHeight="1" thickBot="1" x14ac:dyDescent="0.35">
      <c r="A62" s="2414" t="s">
        <v>148</v>
      </c>
      <c r="B62" s="2409">
        <v>52</v>
      </c>
      <c r="C62" s="2486">
        <v>90</v>
      </c>
      <c r="D62" s="2487">
        <v>142</v>
      </c>
      <c r="E62" s="2409">
        <v>47</v>
      </c>
      <c r="F62" s="2486">
        <v>124</v>
      </c>
      <c r="G62" s="2487">
        <v>171</v>
      </c>
      <c r="H62" s="2409">
        <v>55</v>
      </c>
      <c r="I62" s="2486">
        <v>77</v>
      </c>
      <c r="J62" s="2487">
        <v>132</v>
      </c>
      <c r="K62" s="2409">
        <v>0</v>
      </c>
      <c r="L62" s="2486">
        <v>1</v>
      </c>
      <c r="M62" s="2487">
        <v>1</v>
      </c>
      <c r="N62" s="2478">
        <v>154</v>
      </c>
      <c r="O62" s="2409">
        <v>292</v>
      </c>
      <c r="P62" s="2409">
        <v>446</v>
      </c>
    </row>
    <row r="63" spans="1:16" ht="24.95" customHeight="1" x14ac:dyDescent="0.3">
      <c r="A63" s="2410" t="s">
        <v>293</v>
      </c>
      <c r="B63" s="2501">
        <v>0</v>
      </c>
      <c r="C63" s="2431">
        <v>0</v>
      </c>
      <c r="D63" s="2432">
        <v>0</v>
      </c>
      <c r="E63" s="2501">
        <v>0</v>
      </c>
      <c r="F63" s="2431">
        <v>0</v>
      </c>
      <c r="G63" s="2432">
        <v>0</v>
      </c>
      <c r="H63" s="2501">
        <v>0</v>
      </c>
      <c r="I63" s="2431">
        <v>0</v>
      </c>
      <c r="J63" s="2432">
        <v>0</v>
      </c>
      <c r="K63" s="2501">
        <v>0</v>
      </c>
      <c r="L63" s="2431">
        <v>0</v>
      </c>
      <c r="M63" s="2432">
        <v>0</v>
      </c>
      <c r="N63" s="2645">
        <v>0</v>
      </c>
      <c r="O63" s="2461">
        <v>0</v>
      </c>
      <c r="P63" s="2443">
        <v>0</v>
      </c>
    </row>
    <row r="64" spans="1:16" ht="24.95" customHeight="1" x14ac:dyDescent="0.3">
      <c r="A64" s="2465" t="s">
        <v>294</v>
      </c>
      <c r="B64" s="2502">
        <v>10</v>
      </c>
      <c r="C64" s="2503">
        <v>11</v>
      </c>
      <c r="D64" s="2504">
        <v>21</v>
      </c>
      <c r="E64" s="2570">
        <v>10</v>
      </c>
      <c r="F64" s="2571">
        <v>6</v>
      </c>
      <c r="G64" s="2572">
        <v>16</v>
      </c>
      <c r="H64" s="2608">
        <v>0</v>
      </c>
      <c r="I64" s="2609">
        <v>1</v>
      </c>
      <c r="J64" s="2610">
        <v>1</v>
      </c>
      <c r="K64" s="2608">
        <v>0</v>
      </c>
      <c r="L64" s="2609">
        <v>0</v>
      </c>
      <c r="M64" s="2610">
        <v>0</v>
      </c>
      <c r="N64" s="2646">
        <v>20</v>
      </c>
      <c r="O64" s="2462">
        <v>18</v>
      </c>
      <c r="P64" s="2444">
        <v>38</v>
      </c>
    </row>
    <row r="65" spans="1:16" ht="24.95" customHeight="1" x14ac:dyDescent="0.3">
      <c r="A65" s="2465" t="s">
        <v>295</v>
      </c>
      <c r="B65" s="2502">
        <v>32</v>
      </c>
      <c r="C65" s="2503">
        <v>71</v>
      </c>
      <c r="D65" s="2504">
        <v>103</v>
      </c>
      <c r="E65" s="2570">
        <v>27</v>
      </c>
      <c r="F65" s="2571">
        <v>108</v>
      </c>
      <c r="G65" s="2572">
        <v>135</v>
      </c>
      <c r="H65" s="2608">
        <v>45</v>
      </c>
      <c r="I65" s="2609">
        <v>69</v>
      </c>
      <c r="J65" s="2610">
        <v>114</v>
      </c>
      <c r="K65" s="2608">
        <v>0</v>
      </c>
      <c r="L65" s="2609">
        <v>1</v>
      </c>
      <c r="M65" s="2610">
        <v>1</v>
      </c>
      <c r="N65" s="2646">
        <v>104</v>
      </c>
      <c r="O65" s="2462">
        <v>249</v>
      </c>
      <c r="P65" s="2444">
        <v>353</v>
      </c>
    </row>
    <row r="66" spans="1:16" ht="24.95" customHeight="1" x14ac:dyDescent="0.3">
      <c r="A66" s="2465" t="s">
        <v>322</v>
      </c>
      <c r="B66" s="2502">
        <v>10</v>
      </c>
      <c r="C66" s="2503">
        <v>8</v>
      </c>
      <c r="D66" s="2504">
        <v>18</v>
      </c>
      <c r="E66" s="2570">
        <v>10</v>
      </c>
      <c r="F66" s="2571">
        <v>10</v>
      </c>
      <c r="G66" s="2572">
        <v>20</v>
      </c>
      <c r="H66" s="2608">
        <v>10</v>
      </c>
      <c r="I66" s="2609">
        <v>7</v>
      </c>
      <c r="J66" s="2610">
        <v>17</v>
      </c>
      <c r="K66" s="2608">
        <v>0</v>
      </c>
      <c r="L66" s="2609">
        <v>0</v>
      </c>
      <c r="M66" s="2610">
        <v>0</v>
      </c>
      <c r="N66" s="2646">
        <v>30</v>
      </c>
      <c r="O66" s="2462">
        <v>25</v>
      </c>
      <c r="P66" s="2444">
        <v>55</v>
      </c>
    </row>
    <row r="67" spans="1:16" ht="44.45" customHeight="1" x14ac:dyDescent="0.3">
      <c r="A67" s="2465" t="s">
        <v>323</v>
      </c>
      <c r="B67" s="2502">
        <v>0</v>
      </c>
      <c r="C67" s="2503">
        <v>0</v>
      </c>
      <c r="D67" s="2504">
        <v>0</v>
      </c>
      <c r="E67" s="2570">
        <v>0</v>
      </c>
      <c r="F67" s="2571">
        <v>0</v>
      </c>
      <c r="G67" s="2572">
        <v>0</v>
      </c>
      <c r="H67" s="2608">
        <v>0</v>
      </c>
      <c r="I67" s="2609">
        <v>0</v>
      </c>
      <c r="J67" s="2610">
        <v>0</v>
      </c>
      <c r="K67" s="2608">
        <v>0</v>
      </c>
      <c r="L67" s="2609">
        <v>0</v>
      </c>
      <c r="M67" s="2610">
        <v>0</v>
      </c>
      <c r="N67" s="2646">
        <v>0</v>
      </c>
      <c r="O67" s="2462">
        <v>0</v>
      </c>
      <c r="P67" s="2444">
        <v>0</v>
      </c>
    </row>
    <row r="68" spans="1:16" ht="24.95" customHeight="1" thickBot="1" x14ac:dyDescent="0.35">
      <c r="A68" s="2412" t="s">
        <v>296</v>
      </c>
      <c r="B68" s="2463">
        <v>0</v>
      </c>
      <c r="C68" s="2505">
        <v>0</v>
      </c>
      <c r="D68" s="2506">
        <v>0</v>
      </c>
      <c r="E68" s="2463">
        <v>0</v>
      </c>
      <c r="F68" s="2505">
        <v>0</v>
      </c>
      <c r="G68" s="2506">
        <v>0</v>
      </c>
      <c r="H68" s="2463">
        <v>0</v>
      </c>
      <c r="I68" s="2505">
        <v>0</v>
      </c>
      <c r="J68" s="2506">
        <v>0</v>
      </c>
      <c r="K68" s="2463">
        <v>0</v>
      </c>
      <c r="L68" s="2505">
        <v>0</v>
      </c>
      <c r="M68" s="2506">
        <v>0</v>
      </c>
      <c r="N68" s="2647">
        <v>0</v>
      </c>
      <c r="O68" s="2464">
        <v>0</v>
      </c>
      <c r="P68" s="2445">
        <v>0</v>
      </c>
    </row>
    <row r="69" spans="1:16" ht="24.95" customHeight="1" x14ac:dyDescent="0.3">
      <c r="A69" s="2413" t="s">
        <v>149</v>
      </c>
      <c r="B69" s="1035">
        <v>23</v>
      </c>
      <c r="C69" s="2496">
        <v>9</v>
      </c>
      <c r="D69" s="2497">
        <v>32</v>
      </c>
      <c r="E69" s="2430">
        <v>22</v>
      </c>
      <c r="F69" s="2496">
        <v>4</v>
      </c>
      <c r="G69" s="2497">
        <v>26</v>
      </c>
      <c r="H69" s="2430">
        <v>20</v>
      </c>
      <c r="I69" s="2496">
        <v>4</v>
      </c>
      <c r="J69" s="2497">
        <v>24</v>
      </c>
      <c r="K69" s="2430">
        <v>0</v>
      </c>
      <c r="L69" s="2496">
        <v>0</v>
      </c>
      <c r="M69" s="2497">
        <v>0</v>
      </c>
      <c r="N69" s="2442">
        <v>65</v>
      </c>
      <c r="O69" s="2405">
        <v>17</v>
      </c>
      <c r="P69" s="2406">
        <v>82</v>
      </c>
    </row>
    <row r="70" spans="1:16" ht="24.95" customHeight="1" x14ac:dyDescent="0.3">
      <c r="A70" s="2407" t="s">
        <v>259</v>
      </c>
      <c r="B70" s="2483">
        <v>14</v>
      </c>
      <c r="C70" s="2484">
        <v>12</v>
      </c>
      <c r="D70" s="2485">
        <v>26</v>
      </c>
      <c r="E70" s="2561">
        <v>15</v>
      </c>
      <c r="F70" s="2562">
        <v>14</v>
      </c>
      <c r="G70" s="2563">
        <v>29</v>
      </c>
      <c r="H70" s="2602">
        <v>14</v>
      </c>
      <c r="I70" s="2603">
        <v>4</v>
      </c>
      <c r="J70" s="2604">
        <v>18</v>
      </c>
      <c r="K70" s="2602">
        <v>0</v>
      </c>
      <c r="L70" s="2603">
        <v>0</v>
      </c>
      <c r="M70" s="2604">
        <v>0</v>
      </c>
      <c r="N70" s="2442">
        <v>43</v>
      </c>
      <c r="O70" s="2405">
        <v>30</v>
      </c>
      <c r="P70" s="2406">
        <v>73</v>
      </c>
    </row>
    <row r="71" spans="1:16" ht="24.95" customHeight="1" x14ac:dyDescent="0.3">
      <c r="A71" s="2407" t="s">
        <v>150</v>
      </c>
      <c r="B71" s="2483">
        <v>30</v>
      </c>
      <c r="C71" s="2484">
        <v>20</v>
      </c>
      <c r="D71" s="2485">
        <v>50</v>
      </c>
      <c r="E71" s="2561">
        <v>30</v>
      </c>
      <c r="F71" s="2562">
        <v>16</v>
      </c>
      <c r="G71" s="2563">
        <v>46</v>
      </c>
      <c r="H71" s="2602">
        <v>26</v>
      </c>
      <c r="I71" s="2603">
        <v>9</v>
      </c>
      <c r="J71" s="2604">
        <v>35</v>
      </c>
      <c r="K71" s="2602">
        <v>1</v>
      </c>
      <c r="L71" s="2603">
        <v>0</v>
      </c>
      <c r="M71" s="2604">
        <v>1</v>
      </c>
      <c r="N71" s="2442">
        <v>87</v>
      </c>
      <c r="O71" s="2405">
        <v>45</v>
      </c>
      <c r="P71" s="2406">
        <v>132</v>
      </c>
    </row>
    <row r="72" spans="1:16" ht="24.95" customHeight="1" x14ac:dyDescent="0.3">
      <c r="A72" s="2407" t="s">
        <v>177</v>
      </c>
      <c r="B72" s="2483">
        <v>19</v>
      </c>
      <c r="C72" s="2484">
        <v>2</v>
      </c>
      <c r="D72" s="2485">
        <v>21</v>
      </c>
      <c r="E72" s="2561">
        <v>20</v>
      </c>
      <c r="F72" s="2562">
        <v>0</v>
      </c>
      <c r="G72" s="2563">
        <v>20</v>
      </c>
      <c r="H72" s="2602">
        <v>16</v>
      </c>
      <c r="I72" s="2603">
        <v>0</v>
      </c>
      <c r="J72" s="2604">
        <v>16</v>
      </c>
      <c r="K72" s="2602">
        <v>0</v>
      </c>
      <c r="L72" s="2603">
        <v>0</v>
      </c>
      <c r="M72" s="2604">
        <v>0</v>
      </c>
      <c r="N72" s="2442">
        <v>55</v>
      </c>
      <c r="O72" s="2405">
        <v>2</v>
      </c>
      <c r="P72" s="2406">
        <v>57</v>
      </c>
    </row>
    <row r="73" spans="1:16" ht="24.95" customHeight="1" x14ac:dyDescent="0.3">
      <c r="A73" s="2407" t="s">
        <v>151</v>
      </c>
      <c r="B73" s="2507">
        <v>40</v>
      </c>
      <c r="C73" s="2508">
        <v>0</v>
      </c>
      <c r="D73" s="2509">
        <v>40</v>
      </c>
      <c r="E73" s="2573">
        <v>35</v>
      </c>
      <c r="F73" s="2574">
        <v>4</v>
      </c>
      <c r="G73" s="2575">
        <v>39</v>
      </c>
      <c r="H73" s="2611">
        <v>32</v>
      </c>
      <c r="I73" s="2612">
        <v>5</v>
      </c>
      <c r="J73" s="2613">
        <v>37</v>
      </c>
      <c r="K73" s="2611">
        <v>0</v>
      </c>
      <c r="L73" s="2612">
        <v>0</v>
      </c>
      <c r="M73" s="2613">
        <v>0</v>
      </c>
      <c r="N73" s="2442">
        <v>107</v>
      </c>
      <c r="O73" s="2405">
        <v>9</v>
      </c>
      <c r="P73" s="2406">
        <v>116</v>
      </c>
    </row>
    <row r="74" spans="1:16" ht="24.95" customHeight="1" thickBot="1" x14ac:dyDescent="0.35">
      <c r="A74" s="2413" t="s">
        <v>341</v>
      </c>
      <c r="B74" s="2507">
        <v>24</v>
      </c>
      <c r="C74" s="1040">
        <v>7</v>
      </c>
      <c r="D74" s="1041">
        <v>31</v>
      </c>
      <c r="E74" s="2433">
        <v>28</v>
      </c>
      <c r="F74" s="1040">
        <v>3</v>
      </c>
      <c r="G74" s="1041">
        <v>31</v>
      </c>
      <c r="H74" s="2433">
        <v>26</v>
      </c>
      <c r="I74" s="1040">
        <v>0</v>
      </c>
      <c r="J74" s="1041">
        <v>26</v>
      </c>
      <c r="K74" s="2433">
        <v>0</v>
      </c>
      <c r="L74" s="1040">
        <v>0</v>
      </c>
      <c r="M74" s="1041">
        <v>0</v>
      </c>
      <c r="N74" s="2442">
        <v>78</v>
      </c>
      <c r="O74" s="2405">
        <v>10</v>
      </c>
      <c r="P74" s="2406">
        <v>88</v>
      </c>
    </row>
    <row r="75" spans="1:16" ht="24.95" customHeight="1" thickBot="1" x14ac:dyDescent="0.35">
      <c r="A75" s="2475" t="s">
        <v>152</v>
      </c>
      <c r="B75" s="2415">
        <v>104</v>
      </c>
      <c r="C75" s="2510">
        <v>0</v>
      </c>
      <c r="D75" s="2511">
        <v>104</v>
      </c>
      <c r="E75" s="2415">
        <v>108</v>
      </c>
      <c r="F75" s="2510">
        <v>1</v>
      </c>
      <c r="G75" s="2511">
        <v>109</v>
      </c>
      <c r="H75" s="2415">
        <v>105</v>
      </c>
      <c r="I75" s="2510">
        <v>3</v>
      </c>
      <c r="J75" s="2511">
        <v>108</v>
      </c>
      <c r="K75" s="2415">
        <v>2</v>
      </c>
      <c r="L75" s="2510">
        <v>0</v>
      </c>
      <c r="M75" s="2511">
        <v>2</v>
      </c>
      <c r="N75" s="2480">
        <v>319</v>
      </c>
      <c r="O75" s="2434">
        <v>4</v>
      </c>
      <c r="P75" s="2435">
        <v>323</v>
      </c>
    </row>
    <row r="76" spans="1:16" ht="24.95" customHeight="1" x14ac:dyDescent="0.3">
      <c r="A76" s="2410" t="s">
        <v>297</v>
      </c>
      <c r="B76" s="2482">
        <v>0</v>
      </c>
      <c r="C76" s="2436">
        <v>0</v>
      </c>
      <c r="D76" s="2437">
        <v>0</v>
      </c>
      <c r="E76" s="2482">
        <v>0</v>
      </c>
      <c r="F76" s="2436">
        <v>0</v>
      </c>
      <c r="G76" s="2437">
        <v>0</v>
      </c>
      <c r="H76" s="2482">
        <v>15</v>
      </c>
      <c r="I76" s="2436">
        <v>0</v>
      </c>
      <c r="J76" s="2437">
        <v>15</v>
      </c>
      <c r="K76" s="2482">
        <v>0</v>
      </c>
      <c r="L76" s="2436">
        <v>0</v>
      </c>
      <c r="M76" s="2437">
        <v>0</v>
      </c>
      <c r="N76" s="2438">
        <v>15</v>
      </c>
      <c r="O76" s="2439">
        <v>0</v>
      </c>
      <c r="P76" s="2440">
        <v>15</v>
      </c>
    </row>
    <row r="77" spans="1:16" ht="24.95" customHeight="1" x14ac:dyDescent="0.3">
      <c r="A77" s="2465" t="s">
        <v>298</v>
      </c>
      <c r="B77" s="2483">
        <v>51</v>
      </c>
      <c r="C77" s="2484">
        <v>0</v>
      </c>
      <c r="D77" s="2485">
        <v>51</v>
      </c>
      <c r="E77" s="2561">
        <v>59</v>
      </c>
      <c r="F77" s="2562">
        <v>0</v>
      </c>
      <c r="G77" s="2563">
        <v>59</v>
      </c>
      <c r="H77" s="2602">
        <v>37</v>
      </c>
      <c r="I77" s="2603">
        <v>1</v>
      </c>
      <c r="J77" s="2604">
        <v>38</v>
      </c>
      <c r="K77" s="2602">
        <v>1</v>
      </c>
      <c r="L77" s="2603">
        <v>0</v>
      </c>
      <c r="M77" s="2604">
        <v>1</v>
      </c>
      <c r="N77" s="2638">
        <v>148</v>
      </c>
      <c r="O77" s="2416">
        <v>1</v>
      </c>
      <c r="P77" s="2417">
        <v>149</v>
      </c>
    </row>
    <row r="78" spans="1:16" ht="24.95" customHeight="1" x14ac:dyDescent="0.3">
      <c r="A78" s="2465" t="s">
        <v>299</v>
      </c>
      <c r="B78" s="2483">
        <v>14</v>
      </c>
      <c r="C78" s="2484">
        <v>0</v>
      </c>
      <c r="D78" s="2485">
        <v>14</v>
      </c>
      <c r="E78" s="2561">
        <v>14</v>
      </c>
      <c r="F78" s="2562">
        <v>0</v>
      </c>
      <c r="G78" s="2563">
        <v>14</v>
      </c>
      <c r="H78" s="2602">
        <v>13</v>
      </c>
      <c r="I78" s="2603">
        <v>1</v>
      </c>
      <c r="J78" s="2604">
        <v>14</v>
      </c>
      <c r="K78" s="2602">
        <v>1</v>
      </c>
      <c r="L78" s="2603">
        <v>0</v>
      </c>
      <c r="M78" s="2604">
        <v>1</v>
      </c>
      <c r="N78" s="2638">
        <v>42</v>
      </c>
      <c r="O78" s="2416">
        <v>1</v>
      </c>
      <c r="P78" s="2417">
        <v>43</v>
      </c>
    </row>
    <row r="79" spans="1:16" ht="24.95" customHeight="1" x14ac:dyDescent="0.3">
      <c r="A79" s="2465" t="s">
        <v>300</v>
      </c>
      <c r="B79" s="2512">
        <v>8</v>
      </c>
      <c r="C79" s="2513">
        <v>0</v>
      </c>
      <c r="D79" s="2514">
        <v>8</v>
      </c>
      <c r="E79" s="2576">
        <v>9</v>
      </c>
      <c r="F79" s="2577">
        <v>1</v>
      </c>
      <c r="G79" s="2578">
        <v>10</v>
      </c>
      <c r="H79" s="2614">
        <v>9</v>
      </c>
      <c r="I79" s="2615">
        <v>0</v>
      </c>
      <c r="J79" s="2616">
        <v>9</v>
      </c>
      <c r="K79" s="2614">
        <v>0</v>
      </c>
      <c r="L79" s="2615">
        <v>0</v>
      </c>
      <c r="M79" s="2616">
        <v>0</v>
      </c>
      <c r="N79" s="2638">
        <v>26</v>
      </c>
      <c r="O79" s="2416">
        <v>1</v>
      </c>
      <c r="P79" s="2417">
        <v>27</v>
      </c>
    </row>
    <row r="80" spans="1:16" ht="24.95" customHeight="1" x14ac:dyDescent="0.3">
      <c r="A80" s="2465" t="s">
        <v>301</v>
      </c>
      <c r="B80" s="2512">
        <v>17</v>
      </c>
      <c r="C80" s="2513">
        <v>0</v>
      </c>
      <c r="D80" s="2514">
        <v>17</v>
      </c>
      <c r="E80" s="2576">
        <v>11</v>
      </c>
      <c r="F80" s="2577">
        <v>0</v>
      </c>
      <c r="G80" s="2578">
        <v>11</v>
      </c>
      <c r="H80" s="2614">
        <v>16</v>
      </c>
      <c r="I80" s="2615">
        <v>0</v>
      </c>
      <c r="J80" s="2616">
        <v>16</v>
      </c>
      <c r="K80" s="2614">
        <v>0</v>
      </c>
      <c r="L80" s="2615">
        <v>0</v>
      </c>
      <c r="M80" s="2616">
        <v>0</v>
      </c>
      <c r="N80" s="2638">
        <v>44</v>
      </c>
      <c r="O80" s="2416">
        <v>0</v>
      </c>
      <c r="P80" s="2417">
        <v>44</v>
      </c>
    </row>
    <row r="81" spans="1:20" ht="24.95" customHeight="1" x14ac:dyDescent="0.3">
      <c r="A81" s="2465" t="s">
        <v>302</v>
      </c>
      <c r="B81" s="2512">
        <v>7</v>
      </c>
      <c r="C81" s="2513">
        <v>0</v>
      </c>
      <c r="D81" s="2514">
        <v>7</v>
      </c>
      <c r="E81" s="2576">
        <v>4</v>
      </c>
      <c r="F81" s="2577">
        <v>0</v>
      </c>
      <c r="G81" s="2578">
        <v>4</v>
      </c>
      <c r="H81" s="2614">
        <v>6</v>
      </c>
      <c r="I81" s="2615">
        <v>1</v>
      </c>
      <c r="J81" s="2616">
        <v>7</v>
      </c>
      <c r="K81" s="2614">
        <v>0</v>
      </c>
      <c r="L81" s="2615">
        <v>0</v>
      </c>
      <c r="M81" s="2616">
        <v>0</v>
      </c>
      <c r="N81" s="2638">
        <v>17</v>
      </c>
      <c r="O81" s="2416">
        <v>1</v>
      </c>
      <c r="P81" s="2417">
        <v>18</v>
      </c>
    </row>
    <row r="82" spans="1:20" ht="24.95" customHeight="1" thickBot="1" x14ac:dyDescent="0.35">
      <c r="A82" s="2412" t="s">
        <v>303</v>
      </c>
      <c r="B82" s="2515">
        <v>7</v>
      </c>
      <c r="C82" s="2516">
        <v>0</v>
      </c>
      <c r="D82" s="2517">
        <v>7</v>
      </c>
      <c r="E82" s="2515">
        <v>11</v>
      </c>
      <c r="F82" s="2516">
        <v>0</v>
      </c>
      <c r="G82" s="2517">
        <v>11</v>
      </c>
      <c r="H82" s="2515">
        <v>9</v>
      </c>
      <c r="I82" s="2516">
        <v>0</v>
      </c>
      <c r="J82" s="2517">
        <v>9</v>
      </c>
      <c r="K82" s="2515">
        <v>0</v>
      </c>
      <c r="L82" s="2516">
        <v>0</v>
      </c>
      <c r="M82" s="2517">
        <v>0</v>
      </c>
      <c r="N82" s="2639">
        <v>27</v>
      </c>
      <c r="O82" s="2418">
        <v>0</v>
      </c>
      <c r="P82" s="2419">
        <v>27</v>
      </c>
    </row>
    <row r="83" spans="1:20" ht="24.95" customHeight="1" x14ac:dyDescent="0.3">
      <c r="A83" s="2413" t="s">
        <v>153</v>
      </c>
      <c r="B83" s="1042">
        <v>38</v>
      </c>
      <c r="C83" s="1043">
        <v>5</v>
      </c>
      <c r="D83" s="1044">
        <v>43</v>
      </c>
      <c r="E83" s="2579">
        <v>30</v>
      </c>
      <c r="F83" s="2580">
        <v>2</v>
      </c>
      <c r="G83" s="1045">
        <v>32</v>
      </c>
      <c r="H83" s="1042">
        <v>31</v>
      </c>
      <c r="I83" s="1043">
        <v>4</v>
      </c>
      <c r="J83" s="1044">
        <v>35</v>
      </c>
      <c r="K83" s="2579">
        <v>0</v>
      </c>
      <c r="L83" s="2580">
        <v>0</v>
      </c>
      <c r="M83" s="1045">
        <v>0</v>
      </c>
      <c r="N83" s="2442">
        <v>99</v>
      </c>
      <c r="O83" s="2405">
        <v>11</v>
      </c>
      <c r="P83" s="2406">
        <v>110</v>
      </c>
    </row>
    <row r="84" spans="1:20" ht="24.95" customHeight="1" x14ac:dyDescent="0.3">
      <c r="A84" s="2407" t="s">
        <v>154</v>
      </c>
      <c r="B84" s="2518">
        <v>32</v>
      </c>
      <c r="C84" s="2519">
        <v>3</v>
      </c>
      <c r="D84" s="2520">
        <v>35</v>
      </c>
      <c r="E84" s="2581">
        <v>29</v>
      </c>
      <c r="F84" s="2582">
        <v>1</v>
      </c>
      <c r="G84" s="2583">
        <v>30</v>
      </c>
      <c r="H84" s="2617">
        <v>28</v>
      </c>
      <c r="I84" s="2618">
        <v>2</v>
      </c>
      <c r="J84" s="2619">
        <v>30</v>
      </c>
      <c r="K84" s="2581">
        <v>0</v>
      </c>
      <c r="L84" s="2582">
        <v>0</v>
      </c>
      <c r="M84" s="2583">
        <v>0</v>
      </c>
      <c r="N84" s="2442">
        <v>89</v>
      </c>
      <c r="O84" s="2405">
        <v>6</v>
      </c>
      <c r="P84" s="2406">
        <v>95</v>
      </c>
    </row>
    <row r="85" spans="1:20" ht="24.95" customHeight="1" x14ac:dyDescent="0.3">
      <c r="A85" s="2407" t="s">
        <v>260</v>
      </c>
      <c r="B85" s="2483">
        <v>18</v>
      </c>
      <c r="C85" s="2484">
        <v>2</v>
      </c>
      <c r="D85" s="2485">
        <v>20</v>
      </c>
      <c r="E85" s="2561">
        <v>10</v>
      </c>
      <c r="F85" s="2562">
        <v>1</v>
      </c>
      <c r="G85" s="2563">
        <v>11</v>
      </c>
      <c r="H85" s="2602">
        <v>12</v>
      </c>
      <c r="I85" s="2603">
        <v>0</v>
      </c>
      <c r="J85" s="2604">
        <v>12</v>
      </c>
      <c r="K85" s="2602">
        <v>0</v>
      </c>
      <c r="L85" s="2603">
        <v>0</v>
      </c>
      <c r="M85" s="2604">
        <v>0</v>
      </c>
      <c r="N85" s="2442">
        <v>40</v>
      </c>
      <c r="O85" s="2405">
        <v>3</v>
      </c>
      <c r="P85" s="2406">
        <v>43</v>
      </c>
    </row>
    <row r="86" spans="1:20" ht="24.95" customHeight="1" x14ac:dyDescent="0.3">
      <c r="A86" s="2407" t="s">
        <v>261</v>
      </c>
      <c r="B86" s="2483">
        <v>14</v>
      </c>
      <c r="C86" s="2484">
        <v>0</v>
      </c>
      <c r="D86" s="2485">
        <v>14</v>
      </c>
      <c r="E86" s="2561">
        <v>15</v>
      </c>
      <c r="F86" s="2562">
        <v>0</v>
      </c>
      <c r="G86" s="2563">
        <v>15</v>
      </c>
      <c r="H86" s="2602">
        <v>16</v>
      </c>
      <c r="I86" s="2603">
        <v>2</v>
      </c>
      <c r="J86" s="2604">
        <v>18</v>
      </c>
      <c r="K86" s="2602">
        <v>0</v>
      </c>
      <c r="L86" s="2603">
        <v>0</v>
      </c>
      <c r="M86" s="2604">
        <v>0</v>
      </c>
      <c r="N86" s="2442">
        <v>45</v>
      </c>
      <c r="O86" s="2405">
        <v>2</v>
      </c>
      <c r="P86" s="2406">
        <v>47</v>
      </c>
    </row>
    <row r="87" spans="1:20" ht="24.95" customHeight="1" x14ac:dyDescent="0.3">
      <c r="A87" s="2407" t="s">
        <v>155</v>
      </c>
      <c r="B87" s="2521">
        <v>16</v>
      </c>
      <c r="C87" s="2522">
        <v>9</v>
      </c>
      <c r="D87" s="2523">
        <v>25</v>
      </c>
      <c r="E87" s="2584">
        <v>28</v>
      </c>
      <c r="F87" s="2585">
        <v>4</v>
      </c>
      <c r="G87" s="2586">
        <v>32</v>
      </c>
      <c r="H87" s="2620">
        <v>20</v>
      </c>
      <c r="I87" s="2621">
        <v>6</v>
      </c>
      <c r="J87" s="2622">
        <v>26</v>
      </c>
      <c r="K87" s="2620">
        <v>0</v>
      </c>
      <c r="L87" s="2621">
        <v>0</v>
      </c>
      <c r="M87" s="2622">
        <v>0</v>
      </c>
      <c r="N87" s="2442">
        <v>64</v>
      </c>
      <c r="O87" s="2405">
        <v>19</v>
      </c>
      <c r="P87" s="2406">
        <v>83</v>
      </c>
    </row>
    <row r="88" spans="1:20" ht="40.5" x14ac:dyDescent="0.3">
      <c r="A88" s="2407" t="s">
        <v>262</v>
      </c>
      <c r="B88" s="2521">
        <v>9</v>
      </c>
      <c r="C88" s="2522">
        <v>6</v>
      </c>
      <c r="D88" s="2523">
        <v>15</v>
      </c>
      <c r="E88" s="2584">
        <v>17</v>
      </c>
      <c r="F88" s="2585">
        <v>1</v>
      </c>
      <c r="G88" s="2586">
        <v>18</v>
      </c>
      <c r="H88" s="2620">
        <v>9</v>
      </c>
      <c r="I88" s="2621">
        <v>1</v>
      </c>
      <c r="J88" s="2622">
        <v>10</v>
      </c>
      <c r="K88" s="2620">
        <v>0</v>
      </c>
      <c r="L88" s="2621">
        <v>0</v>
      </c>
      <c r="M88" s="2622">
        <v>0</v>
      </c>
      <c r="N88" s="2442">
        <v>35</v>
      </c>
      <c r="O88" s="2405">
        <v>8</v>
      </c>
      <c r="P88" s="2406">
        <v>43</v>
      </c>
    </row>
    <row r="89" spans="1:20" ht="25.5" customHeight="1" x14ac:dyDescent="0.3">
      <c r="A89" s="2407" t="s">
        <v>156</v>
      </c>
      <c r="B89" s="2483">
        <v>0</v>
      </c>
      <c r="C89" s="2484">
        <v>0</v>
      </c>
      <c r="D89" s="2485">
        <v>0</v>
      </c>
      <c r="E89" s="2561">
        <v>13</v>
      </c>
      <c r="F89" s="2562">
        <v>2</v>
      </c>
      <c r="G89" s="2563">
        <v>15</v>
      </c>
      <c r="H89" s="2602">
        <v>10</v>
      </c>
      <c r="I89" s="2603">
        <v>6</v>
      </c>
      <c r="J89" s="2604">
        <v>16</v>
      </c>
      <c r="K89" s="2602">
        <v>0</v>
      </c>
      <c r="L89" s="2603">
        <v>0</v>
      </c>
      <c r="M89" s="2604">
        <v>0</v>
      </c>
      <c r="N89" s="2442">
        <v>23</v>
      </c>
      <c r="O89" s="2405">
        <v>8</v>
      </c>
      <c r="P89" s="2406">
        <v>31</v>
      </c>
    </row>
    <row r="90" spans="1:20" ht="24.95" customHeight="1" thickBot="1" x14ac:dyDescent="0.35">
      <c r="A90" s="2420" t="s">
        <v>157</v>
      </c>
      <c r="B90" s="2433">
        <v>16</v>
      </c>
      <c r="C90" s="1040">
        <v>0</v>
      </c>
      <c r="D90" s="1041">
        <v>16</v>
      </c>
      <c r="E90" s="2433">
        <v>13</v>
      </c>
      <c r="F90" s="1040">
        <v>0</v>
      </c>
      <c r="G90" s="1041">
        <v>13</v>
      </c>
      <c r="H90" s="2433">
        <v>17</v>
      </c>
      <c r="I90" s="1040">
        <v>0</v>
      </c>
      <c r="J90" s="1041">
        <v>17</v>
      </c>
      <c r="K90" s="2433">
        <v>0</v>
      </c>
      <c r="L90" s="1040">
        <v>1</v>
      </c>
      <c r="M90" s="1041">
        <v>1</v>
      </c>
      <c r="N90" s="1037">
        <v>46</v>
      </c>
      <c r="O90" s="1032">
        <v>1</v>
      </c>
      <c r="P90" s="1033">
        <v>47</v>
      </c>
    </row>
    <row r="91" spans="1:20" ht="24.95" customHeight="1" thickBot="1" x14ac:dyDescent="0.35">
      <c r="A91" s="2476" t="s">
        <v>8</v>
      </c>
      <c r="B91" s="2524">
        <v>742</v>
      </c>
      <c r="C91" s="2525">
        <v>189</v>
      </c>
      <c r="D91" s="2526">
        <v>931</v>
      </c>
      <c r="E91" s="2524">
        <v>825</v>
      </c>
      <c r="F91" s="2525">
        <v>218</v>
      </c>
      <c r="G91" s="2526">
        <v>1043</v>
      </c>
      <c r="H91" s="2524">
        <v>771</v>
      </c>
      <c r="I91" s="2525">
        <v>134</v>
      </c>
      <c r="J91" s="2526">
        <v>905</v>
      </c>
      <c r="K91" s="2524">
        <v>6</v>
      </c>
      <c r="L91" s="2525">
        <v>2</v>
      </c>
      <c r="M91" s="2526">
        <v>8</v>
      </c>
      <c r="N91" s="2480">
        <v>2344</v>
      </c>
      <c r="O91" s="2434">
        <v>543</v>
      </c>
      <c r="P91" s="2435">
        <v>2887</v>
      </c>
    </row>
    <row r="92" spans="1:20" ht="33" customHeight="1" thickBot="1" x14ac:dyDescent="0.35">
      <c r="A92" s="2477" t="s">
        <v>25</v>
      </c>
      <c r="B92" s="2527"/>
      <c r="C92" s="2528"/>
      <c r="D92" s="2529"/>
      <c r="E92" s="2527"/>
      <c r="F92" s="2528"/>
      <c r="G92" s="2529"/>
      <c r="H92" s="2527"/>
      <c r="I92" s="2528"/>
      <c r="J92" s="2529"/>
      <c r="K92" s="2527"/>
      <c r="L92" s="2528"/>
      <c r="M92" s="2529"/>
      <c r="N92" s="2648"/>
      <c r="O92" s="2424"/>
      <c r="P92" s="2441"/>
    </row>
    <row r="93" spans="1:20" ht="24" customHeight="1" x14ac:dyDescent="0.3">
      <c r="A93" s="2429" t="s">
        <v>255</v>
      </c>
      <c r="B93" s="2530">
        <v>0</v>
      </c>
      <c r="C93" s="2531">
        <v>0</v>
      </c>
      <c r="D93" s="2532">
        <v>0</v>
      </c>
      <c r="E93" s="2530">
        <v>3</v>
      </c>
      <c r="F93" s="2531">
        <v>0</v>
      </c>
      <c r="G93" s="2532">
        <v>3</v>
      </c>
      <c r="H93" s="2530">
        <v>0</v>
      </c>
      <c r="I93" s="2531">
        <v>0</v>
      </c>
      <c r="J93" s="2532">
        <v>0</v>
      </c>
      <c r="K93" s="2530">
        <v>0</v>
      </c>
      <c r="L93" s="2531">
        <v>0</v>
      </c>
      <c r="M93" s="2532">
        <v>0</v>
      </c>
      <c r="N93" s="2442">
        <v>3</v>
      </c>
      <c r="O93" s="2405">
        <v>0</v>
      </c>
      <c r="P93" s="2406">
        <v>3</v>
      </c>
    </row>
    <row r="94" spans="1:20" ht="24" customHeight="1" x14ac:dyDescent="0.3">
      <c r="A94" s="2407" t="s">
        <v>143</v>
      </c>
      <c r="B94" s="2521">
        <v>0</v>
      </c>
      <c r="C94" s="2522">
        <v>0</v>
      </c>
      <c r="D94" s="2523">
        <v>0</v>
      </c>
      <c r="E94" s="2584">
        <v>0</v>
      </c>
      <c r="F94" s="2585">
        <v>0</v>
      </c>
      <c r="G94" s="2586">
        <v>0</v>
      </c>
      <c r="H94" s="2620">
        <v>0</v>
      </c>
      <c r="I94" s="2621">
        <v>0</v>
      </c>
      <c r="J94" s="2622">
        <v>0</v>
      </c>
      <c r="K94" s="2620">
        <v>0</v>
      </c>
      <c r="L94" s="2621">
        <v>0</v>
      </c>
      <c r="M94" s="2622">
        <v>0</v>
      </c>
      <c r="N94" s="2442">
        <v>0</v>
      </c>
      <c r="O94" s="2405">
        <v>0</v>
      </c>
      <c r="P94" s="2406">
        <v>0</v>
      </c>
    </row>
    <row r="95" spans="1:20" ht="24" customHeight="1" x14ac:dyDescent="0.3">
      <c r="A95" s="2407" t="s">
        <v>256</v>
      </c>
      <c r="B95" s="2521">
        <v>0</v>
      </c>
      <c r="C95" s="2522">
        <v>0</v>
      </c>
      <c r="D95" s="2523">
        <v>0</v>
      </c>
      <c r="E95" s="2584">
        <v>1</v>
      </c>
      <c r="F95" s="2585">
        <v>0</v>
      </c>
      <c r="G95" s="2586">
        <v>1</v>
      </c>
      <c r="H95" s="2620">
        <v>2</v>
      </c>
      <c r="I95" s="2621">
        <v>0</v>
      </c>
      <c r="J95" s="2622">
        <v>2</v>
      </c>
      <c r="K95" s="2620">
        <v>0</v>
      </c>
      <c r="L95" s="2621">
        <v>0</v>
      </c>
      <c r="M95" s="2622">
        <v>0</v>
      </c>
      <c r="N95" s="2442">
        <v>3</v>
      </c>
      <c r="O95" s="2405">
        <v>0</v>
      </c>
      <c r="P95" s="2406">
        <v>3</v>
      </c>
    </row>
    <row r="96" spans="1:20" ht="24" customHeight="1" x14ac:dyDescent="0.3">
      <c r="A96" s="2407" t="s">
        <v>257</v>
      </c>
      <c r="B96" s="2521">
        <v>1</v>
      </c>
      <c r="C96" s="2522">
        <v>0</v>
      </c>
      <c r="D96" s="2523">
        <v>1</v>
      </c>
      <c r="E96" s="2584">
        <v>0</v>
      </c>
      <c r="F96" s="2585">
        <v>0</v>
      </c>
      <c r="G96" s="2586">
        <v>0</v>
      </c>
      <c r="H96" s="2620">
        <v>1</v>
      </c>
      <c r="I96" s="2621">
        <v>0</v>
      </c>
      <c r="J96" s="2622">
        <v>1</v>
      </c>
      <c r="K96" s="2620">
        <v>0</v>
      </c>
      <c r="L96" s="2621">
        <v>0</v>
      </c>
      <c r="M96" s="2622">
        <v>0</v>
      </c>
      <c r="N96" s="2442">
        <v>2</v>
      </c>
      <c r="O96" s="2405">
        <v>0</v>
      </c>
      <c r="P96" s="2406">
        <v>2</v>
      </c>
      <c r="Q96" s="764"/>
      <c r="R96" s="764"/>
      <c r="S96" s="764"/>
      <c r="T96" s="764"/>
    </row>
    <row r="97" spans="1:16" ht="24" customHeight="1" x14ac:dyDescent="0.3">
      <c r="A97" s="2473" t="s">
        <v>144</v>
      </c>
      <c r="B97" s="2521">
        <v>0</v>
      </c>
      <c r="C97" s="2522">
        <v>0</v>
      </c>
      <c r="D97" s="2523">
        <v>0</v>
      </c>
      <c r="E97" s="2584">
        <v>0</v>
      </c>
      <c r="F97" s="2585">
        <v>0</v>
      </c>
      <c r="G97" s="2586">
        <v>0</v>
      </c>
      <c r="H97" s="2620">
        <v>1</v>
      </c>
      <c r="I97" s="2621">
        <v>0</v>
      </c>
      <c r="J97" s="2622">
        <v>1</v>
      </c>
      <c r="K97" s="2620">
        <v>0</v>
      </c>
      <c r="L97" s="2621">
        <v>0</v>
      </c>
      <c r="M97" s="2622">
        <v>0</v>
      </c>
      <c r="N97" s="2442">
        <v>1</v>
      </c>
      <c r="O97" s="2405">
        <v>0</v>
      </c>
      <c r="P97" s="2406">
        <v>1</v>
      </c>
    </row>
    <row r="98" spans="1:16" ht="24" customHeight="1" x14ac:dyDescent="0.3">
      <c r="A98" s="2407" t="s">
        <v>258</v>
      </c>
      <c r="B98" s="2521">
        <v>0</v>
      </c>
      <c r="C98" s="2522">
        <v>0</v>
      </c>
      <c r="D98" s="2523">
        <v>0</v>
      </c>
      <c r="E98" s="2584">
        <v>0</v>
      </c>
      <c r="F98" s="2585">
        <v>0</v>
      </c>
      <c r="G98" s="2586">
        <v>0</v>
      </c>
      <c r="H98" s="2620">
        <v>2</v>
      </c>
      <c r="I98" s="2621">
        <v>0</v>
      </c>
      <c r="J98" s="2622">
        <v>2</v>
      </c>
      <c r="K98" s="2620">
        <v>0</v>
      </c>
      <c r="L98" s="2621">
        <v>0</v>
      </c>
      <c r="M98" s="2622">
        <v>0</v>
      </c>
      <c r="N98" s="2442">
        <v>2</v>
      </c>
      <c r="O98" s="2405">
        <v>0</v>
      </c>
      <c r="P98" s="2406">
        <v>2</v>
      </c>
    </row>
    <row r="99" spans="1:16" ht="24" customHeight="1" x14ac:dyDescent="0.3">
      <c r="A99" s="2407" t="s">
        <v>145</v>
      </c>
      <c r="B99" s="2521">
        <v>3</v>
      </c>
      <c r="C99" s="2522">
        <v>0</v>
      </c>
      <c r="D99" s="2523">
        <v>3</v>
      </c>
      <c r="E99" s="2584">
        <v>1</v>
      </c>
      <c r="F99" s="2585">
        <v>0</v>
      </c>
      <c r="G99" s="2586">
        <v>1</v>
      </c>
      <c r="H99" s="2620">
        <v>1</v>
      </c>
      <c r="I99" s="2621">
        <v>0</v>
      </c>
      <c r="J99" s="2622">
        <v>1</v>
      </c>
      <c r="K99" s="2620">
        <v>0</v>
      </c>
      <c r="L99" s="2621">
        <v>0</v>
      </c>
      <c r="M99" s="2622">
        <v>0</v>
      </c>
      <c r="N99" s="2442">
        <v>5</v>
      </c>
      <c r="O99" s="2405">
        <v>0</v>
      </c>
      <c r="P99" s="2406">
        <v>5</v>
      </c>
    </row>
    <row r="100" spans="1:16" ht="24" customHeight="1" x14ac:dyDescent="0.3">
      <c r="A100" s="2407" t="s">
        <v>175</v>
      </c>
      <c r="B100" s="2521">
        <v>0</v>
      </c>
      <c r="C100" s="2522">
        <v>0</v>
      </c>
      <c r="D100" s="2523">
        <v>0</v>
      </c>
      <c r="E100" s="2584">
        <v>0</v>
      </c>
      <c r="F100" s="2585">
        <v>0</v>
      </c>
      <c r="G100" s="2586">
        <v>0</v>
      </c>
      <c r="H100" s="2620">
        <v>0</v>
      </c>
      <c r="I100" s="2621">
        <v>0</v>
      </c>
      <c r="J100" s="2622">
        <v>0</v>
      </c>
      <c r="K100" s="2620">
        <v>0</v>
      </c>
      <c r="L100" s="2621">
        <v>0</v>
      </c>
      <c r="M100" s="2622">
        <v>0</v>
      </c>
      <c r="N100" s="2442">
        <v>0</v>
      </c>
      <c r="O100" s="2405">
        <v>0</v>
      </c>
      <c r="P100" s="2406">
        <v>0</v>
      </c>
    </row>
    <row r="101" spans="1:16" ht="46.5" customHeight="1" x14ac:dyDescent="0.3">
      <c r="A101" s="2407" t="s">
        <v>176</v>
      </c>
      <c r="B101" s="2521">
        <v>0</v>
      </c>
      <c r="C101" s="2522">
        <v>0</v>
      </c>
      <c r="D101" s="2523">
        <v>0</v>
      </c>
      <c r="E101" s="2584">
        <v>0</v>
      </c>
      <c r="F101" s="2585">
        <v>0</v>
      </c>
      <c r="G101" s="2586">
        <v>0</v>
      </c>
      <c r="H101" s="2620">
        <v>0</v>
      </c>
      <c r="I101" s="2621">
        <v>0</v>
      </c>
      <c r="J101" s="2622">
        <v>0</v>
      </c>
      <c r="K101" s="2620">
        <v>0</v>
      </c>
      <c r="L101" s="2621">
        <v>0</v>
      </c>
      <c r="M101" s="2622">
        <v>0</v>
      </c>
      <c r="N101" s="2442">
        <v>0</v>
      </c>
      <c r="O101" s="2405">
        <v>0</v>
      </c>
      <c r="P101" s="2406">
        <v>0</v>
      </c>
    </row>
    <row r="102" spans="1:16" ht="24" customHeight="1" x14ac:dyDescent="0.3">
      <c r="A102" s="2407" t="s">
        <v>146</v>
      </c>
      <c r="B102" s="2521">
        <v>1</v>
      </c>
      <c r="C102" s="2522">
        <v>0</v>
      </c>
      <c r="D102" s="2523">
        <v>1</v>
      </c>
      <c r="E102" s="2584">
        <v>0</v>
      </c>
      <c r="F102" s="2585">
        <v>0</v>
      </c>
      <c r="G102" s="2586">
        <v>0</v>
      </c>
      <c r="H102" s="2620">
        <v>1</v>
      </c>
      <c r="I102" s="2621">
        <v>0</v>
      </c>
      <c r="J102" s="2622">
        <v>1</v>
      </c>
      <c r="K102" s="2620">
        <v>0</v>
      </c>
      <c r="L102" s="2621">
        <v>0</v>
      </c>
      <c r="M102" s="2622">
        <v>0</v>
      </c>
      <c r="N102" s="2442">
        <v>2</v>
      </c>
      <c r="O102" s="2405">
        <v>0</v>
      </c>
      <c r="P102" s="2406">
        <v>2</v>
      </c>
    </row>
    <row r="103" spans="1:16" ht="24" customHeight="1" thickBot="1" x14ac:dyDescent="0.35">
      <c r="A103" s="2407" t="s">
        <v>147</v>
      </c>
      <c r="B103" s="2498">
        <v>1</v>
      </c>
      <c r="C103" s="2499">
        <v>2</v>
      </c>
      <c r="D103" s="2500">
        <v>3</v>
      </c>
      <c r="E103" s="2567">
        <v>1</v>
      </c>
      <c r="F103" s="2568">
        <v>0</v>
      </c>
      <c r="G103" s="2569">
        <v>1</v>
      </c>
      <c r="H103" s="2605">
        <v>2</v>
      </c>
      <c r="I103" s="2606">
        <v>0</v>
      </c>
      <c r="J103" s="2607">
        <v>2</v>
      </c>
      <c r="K103" s="2605">
        <v>1</v>
      </c>
      <c r="L103" s="2606">
        <v>0</v>
      </c>
      <c r="M103" s="2607">
        <v>1</v>
      </c>
      <c r="N103" s="2639">
        <v>5</v>
      </c>
      <c r="O103" s="2418">
        <v>2</v>
      </c>
      <c r="P103" s="2419">
        <v>7</v>
      </c>
    </row>
    <row r="104" spans="1:16" ht="24" customHeight="1" thickBot="1" x14ac:dyDescent="0.35">
      <c r="A104" s="2414" t="s">
        <v>148</v>
      </c>
      <c r="B104" s="2533">
        <v>2</v>
      </c>
      <c r="C104" s="2534">
        <v>3</v>
      </c>
      <c r="D104" s="2535">
        <v>5</v>
      </c>
      <c r="E104" s="2533">
        <v>1</v>
      </c>
      <c r="F104" s="2534">
        <v>2</v>
      </c>
      <c r="G104" s="2535">
        <v>3</v>
      </c>
      <c r="H104" s="2533">
        <v>1</v>
      </c>
      <c r="I104" s="2534">
        <v>1</v>
      </c>
      <c r="J104" s="2535">
        <v>2</v>
      </c>
      <c r="K104" s="2533">
        <v>0</v>
      </c>
      <c r="L104" s="2534">
        <v>0</v>
      </c>
      <c r="M104" s="2535">
        <v>0</v>
      </c>
      <c r="N104" s="2442">
        <v>4</v>
      </c>
      <c r="O104" s="2405">
        <v>6</v>
      </c>
      <c r="P104" s="2406">
        <v>10</v>
      </c>
    </row>
    <row r="105" spans="1:16" ht="24" customHeight="1" x14ac:dyDescent="0.3">
      <c r="A105" s="2410" t="s">
        <v>293</v>
      </c>
      <c r="B105" s="2501">
        <v>0</v>
      </c>
      <c r="C105" s="2431">
        <v>0</v>
      </c>
      <c r="D105" s="2432">
        <v>0</v>
      </c>
      <c r="E105" s="2501">
        <v>0</v>
      </c>
      <c r="F105" s="2431">
        <v>0</v>
      </c>
      <c r="G105" s="2432">
        <v>0</v>
      </c>
      <c r="H105" s="2501">
        <v>0</v>
      </c>
      <c r="I105" s="2431">
        <v>0</v>
      </c>
      <c r="J105" s="2432">
        <v>0</v>
      </c>
      <c r="K105" s="2501">
        <v>0</v>
      </c>
      <c r="L105" s="2431">
        <v>0</v>
      </c>
      <c r="M105" s="2432">
        <v>0</v>
      </c>
      <c r="N105" s="2438">
        <v>0</v>
      </c>
      <c r="O105" s="2439">
        <v>0</v>
      </c>
      <c r="P105" s="2443">
        <v>0</v>
      </c>
    </row>
    <row r="106" spans="1:16" ht="24" customHeight="1" x14ac:dyDescent="0.3">
      <c r="A106" s="2465" t="s">
        <v>294</v>
      </c>
      <c r="B106" s="2502">
        <v>0</v>
      </c>
      <c r="C106" s="2503">
        <v>2</v>
      </c>
      <c r="D106" s="2504">
        <v>2</v>
      </c>
      <c r="E106" s="2570">
        <v>0</v>
      </c>
      <c r="F106" s="2571">
        <v>0</v>
      </c>
      <c r="G106" s="2572">
        <v>0</v>
      </c>
      <c r="H106" s="2608">
        <v>0</v>
      </c>
      <c r="I106" s="2609">
        <v>0</v>
      </c>
      <c r="J106" s="2610">
        <v>0</v>
      </c>
      <c r="K106" s="2608">
        <v>0</v>
      </c>
      <c r="L106" s="2609">
        <v>0</v>
      </c>
      <c r="M106" s="2610">
        <v>0</v>
      </c>
      <c r="N106" s="2638">
        <v>0</v>
      </c>
      <c r="O106" s="2416">
        <v>2</v>
      </c>
      <c r="P106" s="2444">
        <v>2</v>
      </c>
    </row>
    <row r="107" spans="1:16" ht="24" customHeight="1" x14ac:dyDescent="0.3">
      <c r="A107" s="2465" t="s">
        <v>295</v>
      </c>
      <c r="B107" s="2536">
        <v>2</v>
      </c>
      <c r="C107" s="2537">
        <v>1</v>
      </c>
      <c r="D107" s="2538">
        <v>3</v>
      </c>
      <c r="E107" s="2587">
        <v>1</v>
      </c>
      <c r="F107" s="2588">
        <v>2</v>
      </c>
      <c r="G107" s="2589">
        <v>3</v>
      </c>
      <c r="H107" s="2623">
        <v>1</v>
      </c>
      <c r="I107" s="2624">
        <v>1</v>
      </c>
      <c r="J107" s="2625">
        <v>2</v>
      </c>
      <c r="K107" s="2623">
        <v>0</v>
      </c>
      <c r="L107" s="2624">
        <v>0</v>
      </c>
      <c r="M107" s="2625">
        <v>0</v>
      </c>
      <c r="N107" s="2649">
        <v>4</v>
      </c>
      <c r="O107" s="2449">
        <v>4</v>
      </c>
      <c r="P107" s="2466">
        <v>8</v>
      </c>
    </row>
    <row r="108" spans="1:16" ht="24" customHeight="1" x14ac:dyDescent="0.3">
      <c r="A108" s="2465" t="s">
        <v>322</v>
      </c>
      <c r="B108" s="2502">
        <v>0</v>
      </c>
      <c r="C108" s="2503">
        <v>0</v>
      </c>
      <c r="D108" s="2504">
        <v>0</v>
      </c>
      <c r="E108" s="2570">
        <v>0</v>
      </c>
      <c r="F108" s="2571">
        <v>0</v>
      </c>
      <c r="G108" s="2572">
        <v>0</v>
      </c>
      <c r="H108" s="2608">
        <v>0</v>
      </c>
      <c r="I108" s="2609">
        <v>0</v>
      </c>
      <c r="J108" s="2610">
        <v>0</v>
      </c>
      <c r="K108" s="2608">
        <v>0</v>
      </c>
      <c r="L108" s="2609">
        <v>0</v>
      </c>
      <c r="M108" s="2610">
        <v>0</v>
      </c>
      <c r="N108" s="2638">
        <v>0</v>
      </c>
      <c r="O108" s="2416">
        <v>0</v>
      </c>
      <c r="P108" s="2444">
        <v>0</v>
      </c>
    </row>
    <row r="109" spans="1:16" ht="55.15" customHeight="1" x14ac:dyDescent="0.3">
      <c r="A109" s="2465" t="s">
        <v>323</v>
      </c>
      <c r="B109" s="2502">
        <v>0</v>
      </c>
      <c r="C109" s="2503">
        <v>0</v>
      </c>
      <c r="D109" s="2504">
        <v>0</v>
      </c>
      <c r="E109" s="2570">
        <v>0</v>
      </c>
      <c r="F109" s="2571">
        <v>0</v>
      </c>
      <c r="G109" s="2572">
        <v>0</v>
      </c>
      <c r="H109" s="2608">
        <v>0</v>
      </c>
      <c r="I109" s="2609">
        <v>0</v>
      </c>
      <c r="J109" s="2610">
        <v>0</v>
      </c>
      <c r="K109" s="2608">
        <v>0</v>
      </c>
      <c r="L109" s="2609">
        <v>0</v>
      </c>
      <c r="M109" s="2610">
        <v>0</v>
      </c>
      <c r="N109" s="2638">
        <v>0</v>
      </c>
      <c r="O109" s="2416">
        <v>0</v>
      </c>
      <c r="P109" s="2444">
        <v>0</v>
      </c>
    </row>
    <row r="110" spans="1:16" ht="24" customHeight="1" thickBot="1" x14ac:dyDescent="0.35">
      <c r="A110" s="2412" t="s">
        <v>296</v>
      </c>
      <c r="B110" s="2463">
        <v>0</v>
      </c>
      <c r="C110" s="2505">
        <v>0</v>
      </c>
      <c r="D110" s="2506">
        <v>0</v>
      </c>
      <c r="E110" s="2463">
        <v>0</v>
      </c>
      <c r="F110" s="2505">
        <v>0</v>
      </c>
      <c r="G110" s="2506">
        <v>0</v>
      </c>
      <c r="H110" s="2463">
        <v>0</v>
      </c>
      <c r="I110" s="2505">
        <v>0</v>
      </c>
      <c r="J110" s="2506">
        <v>0</v>
      </c>
      <c r="K110" s="2463">
        <v>0</v>
      </c>
      <c r="L110" s="2505">
        <v>0</v>
      </c>
      <c r="M110" s="2506">
        <v>0</v>
      </c>
      <c r="N110" s="2639">
        <v>0</v>
      </c>
      <c r="O110" s="2418">
        <v>0</v>
      </c>
      <c r="P110" s="2445">
        <v>0</v>
      </c>
    </row>
    <row r="111" spans="1:16" ht="24" customHeight="1" x14ac:dyDescent="0.3">
      <c r="A111" s="2407" t="s">
        <v>149</v>
      </c>
      <c r="B111" s="1036">
        <v>2</v>
      </c>
      <c r="C111" s="2447">
        <v>0</v>
      </c>
      <c r="D111" s="2448">
        <v>2</v>
      </c>
      <c r="E111" s="2446">
        <v>1</v>
      </c>
      <c r="F111" s="2447">
        <v>0</v>
      </c>
      <c r="G111" s="2448">
        <v>1</v>
      </c>
      <c r="H111" s="2446">
        <v>1</v>
      </c>
      <c r="I111" s="2447">
        <v>1</v>
      </c>
      <c r="J111" s="2448">
        <v>2</v>
      </c>
      <c r="K111" s="2446">
        <v>0</v>
      </c>
      <c r="L111" s="2447">
        <v>0</v>
      </c>
      <c r="M111" s="2448">
        <v>0</v>
      </c>
      <c r="N111" s="2442">
        <v>4</v>
      </c>
      <c r="O111" s="2405">
        <v>1</v>
      </c>
      <c r="P111" s="2406">
        <v>5</v>
      </c>
    </row>
    <row r="112" spans="1:16" ht="24" customHeight="1" x14ac:dyDescent="0.3">
      <c r="A112" s="2407" t="s">
        <v>259</v>
      </c>
      <c r="B112" s="2521">
        <v>0</v>
      </c>
      <c r="C112" s="2522">
        <v>0</v>
      </c>
      <c r="D112" s="2523">
        <v>0</v>
      </c>
      <c r="E112" s="2584">
        <v>0</v>
      </c>
      <c r="F112" s="2585">
        <v>1</v>
      </c>
      <c r="G112" s="2586">
        <v>1</v>
      </c>
      <c r="H112" s="2620">
        <v>1</v>
      </c>
      <c r="I112" s="2621">
        <v>0</v>
      </c>
      <c r="J112" s="2622">
        <v>1</v>
      </c>
      <c r="K112" s="2620">
        <v>0</v>
      </c>
      <c r="L112" s="2621">
        <v>0</v>
      </c>
      <c r="M112" s="2622">
        <v>0</v>
      </c>
      <c r="N112" s="2442">
        <v>1</v>
      </c>
      <c r="O112" s="2405">
        <v>1</v>
      </c>
      <c r="P112" s="2406">
        <v>2</v>
      </c>
    </row>
    <row r="113" spans="1:16" ht="24" customHeight="1" x14ac:dyDescent="0.3">
      <c r="A113" s="2407" t="s">
        <v>150</v>
      </c>
      <c r="B113" s="2521">
        <v>0</v>
      </c>
      <c r="C113" s="2522">
        <v>2</v>
      </c>
      <c r="D113" s="2523">
        <v>2</v>
      </c>
      <c r="E113" s="2584">
        <v>1</v>
      </c>
      <c r="F113" s="2585">
        <v>1</v>
      </c>
      <c r="G113" s="2586">
        <v>2</v>
      </c>
      <c r="H113" s="2620">
        <v>0</v>
      </c>
      <c r="I113" s="2621">
        <v>0</v>
      </c>
      <c r="J113" s="2622">
        <v>0</v>
      </c>
      <c r="K113" s="2620">
        <v>0</v>
      </c>
      <c r="L113" s="2621">
        <v>0</v>
      </c>
      <c r="M113" s="2622">
        <v>0</v>
      </c>
      <c r="N113" s="2442">
        <v>1</v>
      </c>
      <c r="O113" s="2405">
        <v>3</v>
      </c>
      <c r="P113" s="2406">
        <v>4</v>
      </c>
    </row>
    <row r="114" spans="1:16" ht="24" customHeight="1" x14ac:dyDescent="0.3">
      <c r="A114" s="2407" t="s">
        <v>177</v>
      </c>
      <c r="B114" s="2521">
        <v>0</v>
      </c>
      <c r="C114" s="2522">
        <v>0</v>
      </c>
      <c r="D114" s="2523">
        <v>0</v>
      </c>
      <c r="E114" s="2584">
        <v>0</v>
      </c>
      <c r="F114" s="2585">
        <v>0</v>
      </c>
      <c r="G114" s="2586">
        <v>0</v>
      </c>
      <c r="H114" s="2620">
        <v>0</v>
      </c>
      <c r="I114" s="2621">
        <v>0</v>
      </c>
      <c r="J114" s="2622">
        <v>0</v>
      </c>
      <c r="K114" s="2620">
        <v>0</v>
      </c>
      <c r="L114" s="2621">
        <v>0</v>
      </c>
      <c r="M114" s="2622">
        <v>0</v>
      </c>
      <c r="N114" s="2442">
        <v>0</v>
      </c>
      <c r="O114" s="2405">
        <v>0</v>
      </c>
      <c r="P114" s="2406">
        <v>0</v>
      </c>
    </row>
    <row r="115" spans="1:16" ht="24" customHeight="1" x14ac:dyDescent="0.3">
      <c r="A115" s="2407" t="s">
        <v>151</v>
      </c>
      <c r="B115" s="2539">
        <v>1</v>
      </c>
      <c r="C115" s="2540">
        <v>1</v>
      </c>
      <c r="D115" s="2541">
        <v>2</v>
      </c>
      <c r="E115" s="2590">
        <v>2</v>
      </c>
      <c r="F115" s="2591">
        <v>0</v>
      </c>
      <c r="G115" s="2592">
        <v>2</v>
      </c>
      <c r="H115" s="2626">
        <v>1</v>
      </c>
      <c r="I115" s="2627">
        <v>0</v>
      </c>
      <c r="J115" s="2628">
        <v>1</v>
      </c>
      <c r="K115" s="2626">
        <v>0</v>
      </c>
      <c r="L115" s="2627">
        <v>0</v>
      </c>
      <c r="M115" s="2628">
        <v>0</v>
      </c>
      <c r="N115" s="1037">
        <v>4</v>
      </c>
      <c r="O115" s="1032">
        <v>1</v>
      </c>
      <c r="P115" s="1033">
        <v>5</v>
      </c>
    </row>
    <row r="116" spans="1:16" ht="24" customHeight="1" thickBot="1" x14ac:dyDescent="0.35">
      <c r="A116" s="2420" t="s">
        <v>341</v>
      </c>
      <c r="B116" s="2470">
        <v>0</v>
      </c>
      <c r="C116" s="2542">
        <v>0</v>
      </c>
      <c r="D116" s="2543">
        <v>0</v>
      </c>
      <c r="E116" s="2470">
        <v>3</v>
      </c>
      <c r="F116" s="2542">
        <v>0</v>
      </c>
      <c r="G116" s="2543">
        <v>3</v>
      </c>
      <c r="H116" s="2470">
        <v>1</v>
      </c>
      <c r="I116" s="2542">
        <v>0</v>
      </c>
      <c r="J116" s="2543">
        <v>1</v>
      </c>
      <c r="K116" s="2470">
        <v>0</v>
      </c>
      <c r="L116" s="2542">
        <v>0</v>
      </c>
      <c r="M116" s="2543">
        <v>0</v>
      </c>
      <c r="N116" s="2639">
        <v>4</v>
      </c>
      <c r="O116" s="2418">
        <v>0</v>
      </c>
      <c r="P116" s="2419">
        <v>4</v>
      </c>
    </row>
    <row r="117" spans="1:16" ht="26.25" customHeight="1" thickBot="1" x14ac:dyDescent="0.35">
      <c r="A117" s="2467" t="s">
        <v>152</v>
      </c>
      <c r="B117" s="2468">
        <v>7</v>
      </c>
      <c r="C117" s="2544">
        <v>2</v>
      </c>
      <c r="D117" s="2545">
        <v>9</v>
      </c>
      <c r="E117" s="2468">
        <v>9</v>
      </c>
      <c r="F117" s="2544">
        <v>1</v>
      </c>
      <c r="G117" s="2545">
        <v>10</v>
      </c>
      <c r="H117" s="2468">
        <v>1</v>
      </c>
      <c r="I117" s="2544">
        <v>0</v>
      </c>
      <c r="J117" s="2545">
        <v>1</v>
      </c>
      <c r="K117" s="2468">
        <v>0</v>
      </c>
      <c r="L117" s="2544">
        <v>0</v>
      </c>
      <c r="M117" s="2545">
        <v>0</v>
      </c>
      <c r="N117" s="2481">
        <v>17</v>
      </c>
      <c r="O117" s="2468">
        <v>3</v>
      </c>
      <c r="P117" s="2469">
        <v>20</v>
      </c>
    </row>
    <row r="118" spans="1:16" ht="24" customHeight="1" x14ac:dyDescent="0.3">
      <c r="A118" s="2410" t="s">
        <v>297</v>
      </c>
      <c r="B118" s="2546">
        <v>0</v>
      </c>
      <c r="C118" s="2547">
        <v>0</v>
      </c>
      <c r="D118" s="2548">
        <v>0</v>
      </c>
      <c r="E118" s="2546">
        <v>0</v>
      </c>
      <c r="F118" s="2547">
        <v>0</v>
      </c>
      <c r="G118" s="2548">
        <v>0</v>
      </c>
      <c r="H118" s="2546">
        <v>0</v>
      </c>
      <c r="I118" s="2547">
        <v>0</v>
      </c>
      <c r="J118" s="2548">
        <v>0</v>
      </c>
      <c r="K118" s="2546">
        <v>0</v>
      </c>
      <c r="L118" s="2547">
        <v>0</v>
      </c>
      <c r="M118" s="2548">
        <v>0</v>
      </c>
      <c r="N118" s="2438">
        <v>0</v>
      </c>
      <c r="O118" s="2439">
        <v>0</v>
      </c>
      <c r="P118" s="2440">
        <v>0</v>
      </c>
    </row>
    <row r="119" spans="1:16" ht="24" customHeight="1" x14ac:dyDescent="0.3">
      <c r="A119" s="2465" t="s">
        <v>298</v>
      </c>
      <c r="B119" s="2549">
        <v>4</v>
      </c>
      <c r="C119" s="2550">
        <v>0</v>
      </c>
      <c r="D119" s="2551">
        <v>4</v>
      </c>
      <c r="E119" s="2593">
        <v>5</v>
      </c>
      <c r="F119" s="2594">
        <v>1</v>
      </c>
      <c r="G119" s="2595">
        <v>6</v>
      </c>
      <c r="H119" s="2629">
        <v>1</v>
      </c>
      <c r="I119" s="2630">
        <v>0</v>
      </c>
      <c r="J119" s="2631">
        <v>1</v>
      </c>
      <c r="K119" s="2629">
        <v>0</v>
      </c>
      <c r="L119" s="2630">
        <v>0</v>
      </c>
      <c r="M119" s="2631">
        <v>0</v>
      </c>
      <c r="N119" s="2638">
        <v>10</v>
      </c>
      <c r="O119" s="2416">
        <v>1</v>
      </c>
      <c r="P119" s="2417">
        <v>11</v>
      </c>
    </row>
    <row r="120" spans="1:16" ht="24" customHeight="1" x14ac:dyDescent="0.3">
      <c r="A120" s="2471" t="s">
        <v>299</v>
      </c>
      <c r="B120" s="2552">
        <v>0</v>
      </c>
      <c r="C120" s="2553">
        <v>0</v>
      </c>
      <c r="D120" s="2554">
        <v>0</v>
      </c>
      <c r="E120" s="2596">
        <v>1</v>
      </c>
      <c r="F120" s="2597">
        <v>0</v>
      </c>
      <c r="G120" s="2598">
        <v>1</v>
      </c>
      <c r="H120" s="2632">
        <v>0</v>
      </c>
      <c r="I120" s="2633">
        <v>0</v>
      </c>
      <c r="J120" s="2634">
        <v>0</v>
      </c>
      <c r="K120" s="2632">
        <v>0</v>
      </c>
      <c r="L120" s="2633">
        <v>0</v>
      </c>
      <c r="M120" s="2634">
        <v>0</v>
      </c>
      <c r="N120" s="2649">
        <v>1</v>
      </c>
      <c r="O120" s="2449">
        <v>0</v>
      </c>
      <c r="P120" s="2450">
        <v>1</v>
      </c>
    </row>
    <row r="121" spans="1:16" ht="24" customHeight="1" x14ac:dyDescent="0.3">
      <c r="A121" s="2465" t="s">
        <v>300</v>
      </c>
      <c r="B121" s="2555">
        <v>1</v>
      </c>
      <c r="C121" s="2556">
        <v>1</v>
      </c>
      <c r="D121" s="2557">
        <v>2</v>
      </c>
      <c r="E121" s="2599">
        <v>1</v>
      </c>
      <c r="F121" s="2600">
        <v>0</v>
      </c>
      <c r="G121" s="2601">
        <v>1</v>
      </c>
      <c r="H121" s="2635">
        <v>0</v>
      </c>
      <c r="I121" s="2636">
        <v>0</v>
      </c>
      <c r="J121" s="2637">
        <v>0</v>
      </c>
      <c r="K121" s="2635">
        <v>0</v>
      </c>
      <c r="L121" s="2636">
        <v>0</v>
      </c>
      <c r="M121" s="2637">
        <v>0</v>
      </c>
      <c r="N121" s="2638">
        <v>2</v>
      </c>
      <c r="O121" s="2416">
        <v>1</v>
      </c>
      <c r="P121" s="2417">
        <v>3</v>
      </c>
    </row>
    <row r="122" spans="1:16" ht="24" customHeight="1" x14ac:dyDescent="0.3">
      <c r="A122" s="2465" t="s">
        <v>301</v>
      </c>
      <c r="B122" s="2555">
        <v>2</v>
      </c>
      <c r="C122" s="2556">
        <v>0</v>
      </c>
      <c r="D122" s="2557">
        <v>2</v>
      </c>
      <c r="E122" s="2599">
        <v>1</v>
      </c>
      <c r="F122" s="2600">
        <v>0</v>
      </c>
      <c r="G122" s="2601">
        <v>1</v>
      </c>
      <c r="H122" s="2635">
        <v>0</v>
      </c>
      <c r="I122" s="2636">
        <v>0</v>
      </c>
      <c r="J122" s="2637">
        <v>0</v>
      </c>
      <c r="K122" s="2635">
        <v>0</v>
      </c>
      <c r="L122" s="2636">
        <v>0</v>
      </c>
      <c r="M122" s="2637">
        <v>0</v>
      </c>
      <c r="N122" s="2638">
        <v>3</v>
      </c>
      <c r="O122" s="2416">
        <v>0</v>
      </c>
      <c r="P122" s="2417">
        <v>3</v>
      </c>
    </row>
    <row r="123" spans="1:16" ht="24" customHeight="1" x14ac:dyDescent="0.3">
      <c r="A123" s="2465" t="s">
        <v>302</v>
      </c>
      <c r="B123" s="2555">
        <v>0</v>
      </c>
      <c r="C123" s="2556">
        <v>0</v>
      </c>
      <c r="D123" s="2557">
        <v>0</v>
      </c>
      <c r="E123" s="2599">
        <v>1</v>
      </c>
      <c r="F123" s="2600">
        <v>0</v>
      </c>
      <c r="G123" s="2601">
        <v>1</v>
      </c>
      <c r="H123" s="2635">
        <v>0</v>
      </c>
      <c r="I123" s="2636">
        <v>0</v>
      </c>
      <c r="J123" s="2637">
        <v>0</v>
      </c>
      <c r="K123" s="2635">
        <v>0</v>
      </c>
      <c r="L123" s="2636">
        <v>0</v>
      </c>
      <c r="M123" s="2637">
        <v>0</v>
      </c>
      <c r="N123" s="2638">
        <v>1</v>
      </c>
      <c r="O123" s="2416">
        <v>0</v>
      </c>
      <c r="P123" s="2417">
        <v>1</v>
      </c>
    </row>
    <row r="124" spans="1:16" ht="24" customHeight="1" thickBot="1" x14ac:dyDescent="0.35">
      <c r="A124" s="2412" t="s">
        <v>303</v>
      </c>
      <c r="B124" s="2558">
        <v>0</v>
      </c>
      <c r="C124" s="2559">
        <v>1</v>
      </c>
      <c r="D124" s="2560">
        <v>1</v>
      </c>
      <c r="E124" s="2558">
        <v>0</v>
      </c>
      <c r="F124" s="2559">
        <v>0</v>
      </c>
      <c r="G124" s="2560">
        <v>0</v>
      </c>
      <c r="H124" s="2558">
        <v>0</v>
      </c>
      <c r="I124" s="2559">
        <v>0</v>
      </c>
      <c r="J124" s="2560">
        <v>0</v>
      </c>
      <c r="K124" s="2558">
        <v>0</v>
      </c>
      <c r="L124" s="2559">
        <v>0</v>
      </c>
      <c r="M124" s="2560">
        <v>0</v>
      </c>
      <c r="N124" s="2639">
        <v>0</v>
      </c>
      <c r="O124" s="2418">
        <v>1</v>
      </c>
      <c r="P124" s="2419">
        <v>1</v>
      </c>
    </row>
    <row r="125" spans="1:16" ht="24" customHeight="1" x14ac:dyDescent="0.3">
      <c r="A125" s="2413" t="s">
        <v>153</v>
      </c>
      <c r="B125" s="1042">
        <v>0</v>
      </c>
      <c r="C125" s="1043">
        <v>0</v>
      </c>
      <c r="D125" s="1044">
        <v>0</v>
      </c>
      <c r="E125" s="2579">
        <v>0</v>
      </c>
      <c r="F125" s="2580">
        <v>0</v>
      </c>
      <c r="G125" s="1045">
        <v>0</v>
      </c>
      <c r="H125" s="1042">
        <v>2</v>
      </c>
      <c r="I125" s="1043">
        <v>0</v>
      </c>
      <c r="J125" s="1044">
        <v>2</v>
      </c>
      <c r="K125" s="2579">
        <v>0</v>
      </c>
      <c r="L125" s="2580">
        <v>0</v>
      </c>
      <c r="M125" s="1045">
        <v>0</v>
      </c>
      <c r="N125" s="2442">
        <v>2</v>
      </c>
      <c r="O125" s="1030">
        <v>0</v>
      </c>
      <c r="P125" s="1031">
        <v>2</v>
      </c>
    </row>
    <row r="126" spans="1:16" ht="24" customHeight="1" x14ac:dyDescent="0.3">
      <c r="A126" s="2407" t="s">
        <v>154</v>
      </c>
      <c r="B126" s="2518">
        <v>2</v>
      </c>
      <c r="C126" s="2519">
        <v>0</v>
      </c>
      <c r="D126" s="2520">
        <v>2</v>
      </c>
      <c r="E126" s="2581">
        <v>0</v>
      </c>
      <c r="F126" s="2582">
        <v>0</v>
      </c>
      <c r="G126" s="2583">
        <v>0</v>
      </c>
      <c r="H126" s="2617">
        <v>0</v>
      </c>
      <c r="I126" s="2618">
        <v>1</v>
      </c>
      <c r="J126" s="2619">
        <v>1</v>
      </c>
      <c r="K126" s="2581">
        <v>0</v>
      </c>
      <c r="L126" s="2582">
        <v>0</v>
      </c>
      <c r="M126" s="2583">
        <v>0</v>
      </c>
      <c r="N126" s="2638">
        <v>2</v>
      </c>
      <c r="O126" s="2416">
        <v>1</v>
      </c>
      <c r="P126" s="2417">
        <v>3</v>
      </c>
    </row>
    <row r="127" spans="1:16" ht="24" customHeight="1" x14ac:dyDescent="0.3">
      <c r="A127" s="2407" t="s">
        <v>260</v>
      </c>
      <c r="B127" s="2521">
        <v>1</v>
      </c>
      <c r="C127" s="2522">
        <v>0</v>
      </c>
      <c r="D127" s="2523">
        <v>1</v>
      </c>
      <c r="E127" s="2584">
        <v>0</v>
      </c>
      <c r="F127" s="2585">
        <v>0</v>
      </c>
      <c r="G127" s="2586">
        <v>0</v>
      </c>
      <c r="H127" s="2620">
        <v>0</v>
      </c>
      <c r="I127" s="2621">
        <v>0</v>
      </c>
      <c r="J127" s="2622">
        <v>0</v>
      </c>
      <c r="K127" s="2620">
        <v>0</v>
      </c>
      <c r="L127" s="2621">
        <v>0</v>
      </c>
      <c r="M127" s="2622">
        <v>0</v>
      </c>
      <c r="N127" s="2638">
        <v>1</v>
      </c>
      <c r="O127" s="2416">
        <v>0</v>
      </c>
      <c r="P127" s="2417">
        <v>1</v>
      </c>
    </row>
    <row r="128" spans="1:16" ht="24" customHeight="1" x14ac:dyDescent="0.3">
      <c r="A128" s="2407" t="s">
        <v>261</v>
      </c>
      <c r="B128" s="2521">
        <v>0</v>
      </c>
      <c r="C128" s="2522">
        <v>0</v>
      </c>
      <c r="D128" s="2523">
        <v>0</v>
      </c>
      <c r="E128" s="2584">
        <v>1</v>
      </c>
      <c r="F128" s="2585">
        <v>0</v>
      </c>
      <c r="G128" s="2586">
        <v>1</v>
      </c>
      <c r="H128" s="2620">
        <v>0</v>
      </c>
      <c r="I128" s="2621">
        <v>0</v>
      </c>
      <c r="J128" s="2622">
        <v>0</v>
      </c>
      <c r="K128" s="2620">
        <v>0</v>
      </c>
      <c r="L128" s="2621">
        <v>0</v>
      </c>
      <c r="M128" s="2622">
        <v>0</v>
      </c>
      <c r="N128" s="2638">
        <v>1</v>
      </c>
      <c r="O128" s="2416">
        <v>0</v>
      </c>
      <c r="P128" s="2417">
        <v>1</v>
      </c>
    </row>
    <row r="129" spans="1:16" ht="24" customHeight="1" x14ac:dyDescent="0.3">
      <c r="A129" s="2407" t="s">
        <v>155</v>
      </c>
      <c r="B129" s="2521">
        <v>0</v>
      </c>
      <c r="C129" s="2522">
        <v>0</v>
      </c>
      <c r="D129" s="2523">
        <v>0</v>
      </c>
      <c r="E129" s="2584">
        <v>0</v>
      </c>
      <c r="F129" s="2585">
        <v>0</v>
      </c>
      <c r="G129" s="2586">
        <v>0</v>
      </c>
      <c r="H129" s="2620">
        <v>2</v>
      </c>
      <c r="I129" s="2621">
        <v>0</v>
      </c>
      <c r="J129" s="2622">
        <v>2</v>
      </c>
      <c r="K129" s="2620">
        <v>0</v>
      </c>
      <c r="L129" s="2621">
        <v>0</v>
      </c>
      <c r="M129" s="2622">
        <v>0</v>
      </c>
      <c r="N129" s="2638">
        <v>2</v>
      </c>
      <c r="O129" s="2416">
        <v>0</v>
      </c>
      <c r="P129" s="2417">
        <v>2</v>
      </c>
    </row>
    <row r="130" spans="1:16" ht="48.75" customHeight="1" x14ac:dyDescent="0.3">
      <c r="A130" s="2407" t="s">
        <v>262</v>
      </c>
      <c r="B130" s="2521">
        <v>1</v>
      </c>
      <c r="C130" s="2522">
        <v>0</v>
      </c>
      <c r="D130" s="2523">
        <v>1</v>
      </c>
      <c r="E130" s="2584">
        <v>1</v>
      </c>
      <c r="F130" s="2585">
        <v>0</v>
      </c>
      <c r="G130" s="2586">
        <v>1</v>
      </c>
      <c r="H130" s="2620">
        <v>1</v>
      </c>
      <c r="I130" s="2621">
        <v>0</v>
      </c>
      <c r="J130" s="2622">
        <v>1</v>
      </c>
      <c r="K130" s="2620">
        <v>0</v>
      </c>
      <c r="L130" s="2621">
        <v>0</v>
      </c>
      <c r="M130" s="2622">
        <v>0</v>
      </c>
      <c r="N130" s="2638">
        <v>3</v>
      </c>
      <c r="O130" s="2416">
        <v>0</v>
      </c>
      <c r="P130" s="2417">
        <v>3</v>
      </c>
    </row>
    <row r="131" spans="1:16" ht="24" customHeight="1" x14ac:dyDescent="0.3">
      <c r="A131" s="2407" t="s">
        <v>156</v>
      </c>
      <c r="B131" s="2483">
        <v>0</v>
      </c>
      <c r="C131" s="2484">
        <v>0</v>
      </c>
      <c r="D131" s="2485">
        <v>0</v>
      </c>
      <c r="E131" s="2561">
        <v>0</v>
      </c>
      <c r="F131" s="2562">
        <v>0</v>
      </c>
      <c r="G131" s="2563">
        <v>0</v>
      </c>
      <c r="H131" s="2602">
        <v>0</v>
      </c>
      <c r="I131" s="2603">
        <v>0</v>
      </c>
      <c r="J131" s="2604">
        <v>0</v>
      </c>
      <c r="K131" s="2602">
        <v>0</v>
      </c>
      <c r="L131" s="2603">
        <v>0</v>
      </c>
      <c r="M131" s="2604">
        <v>0</v>
      </c>
      <c r="N131" s="2638">
        <v>0</v>
      </c>
      <c r="O131" s="2416">
        <v>0</v>
      </c>
      <c r="P131" s="2417">
        <v>0</v>
      </c>
    </row>
    <row r="132" spans="1:16" ht="24" customHeight="1" thickBot="1" x14ac:dyDescent="0.35">
      <c r="A132" s="2420" t="s">
        <v>157</v>
      </c>
      <c r="B132" s="2451">
        <v>2</v>
      </c>
      <c r="C132" s="2452">
        <v>0</v>
      </c>
      <c r="D132" s="2453">
        <v>2</v>
      </c>
      <c r="E132" s="2451">
        <v>0</v>
      </c>
      <c r="F132" s="2452">
        <v>0</v>
      </c>
      <c r="G132" s="2453">
        <v>0</v>
      </c>
      <c r="H132" s="2451">
        <v>0</v>
      </c>
      <c r="I132" s="2452">
        <v>0</v>
      </c>
      <c r="J132" s="2453">
        <v>0</v>
      </c>
      <c r="K132" s="2451">
        <v>0</v>
      </c>
      <c r="L132" s="2452">
        <v>0</v>
      </c>
      <c r="M132" s="2453">
        <v>0</v>
      </c>
      <c r="N132" s="2649">
        <v>2</v>
      </c>
      <c r="O132" s="2449">
        <v>0</v>
      </c>
      <c r="P132" s="2450">
        <v>2</v>
      </c>
    </row>
    <row r="133" spans="1:16" ht="31.5" customHeight="1" thickBot="1" x14ac:dyDescent="0.35">
      <c r="A133" s="2454" t="s">
        <v>13</v>
      </c>
      <c r="B133" s="2455">
        <v>24</v>
      </c>
      <c r="C133" s="2455">
        <v>10</v>
      </c>
      <c r="D133" s="2455">
        <v>34</v>
      </c>
      <c r="E133" s="2455">
        <v>25</v>
      </c>
      <c r="F133" s="2455">
        <v>5</v>
      </c>
      <c r="G133" s="2455">
        <v>30</v>
      </c>
      <c r="H133" s="2455">
        <v>21</v>
      </c>
      <c r="I133" s="2455">
        <v>3</v>
      </c>
      <c r="J133" s="2455">
        <v>24</v>
      </c>
      <c r="K133" s="2455">
        <v>1</v>
      </c>
      <c r="L133" s="2455">
        <v>0</v>
      </c>
      <c r="M133" s="2455">
        <v>1</v>
      </c>
      <c r="N133" s="2434">
        <v>71</v>
      </c>
      <c r="O133" s="2434">
        <v>18</v>
      </c>
      <c r="P133" s="2434">
        <v>89</v>
      </c>
    </row>
    <row r="134" spans="1:16" ht="30.75" customHeight="1" thickBot="1" x14ac:dyDescent="0.35">
      <c r="A134" s="2426" t="s">
        <v>263</v>
      </c>
      <c r="B134" s="2650">
        <v>766</v>
      </c>
      <c r="C134" s="2650">
        <v>199</v>
      </c>
      <c r="D134" s="2650">
        <v>965</v>
      </c>
      <c r="E134" s="2650">
        <v>850</v>
      </c>
      <c r="F134" s="2650">
        <v>223</v>
      </c>
      <c r="G134" s="2650">
        <v>1073</v>
      </c>
      <c r="H134" s="2650">
        <v>792</v>
      </c>
      <c r="I134" s="2650">
        <v>137</v>
      </c>
      <c r="J134" s="2650">
        <v>929</v>
      </c>
      <c r="K134" s="2650">
        <v>7</v>
      </c>
      <c r="L134" s="2650">
        <v>2</v>
      </c>
      <c r="M134" s="2650">
        <v>9</v>
      </c>
      <c r="N134" s="2650">
        <v>2415</v>
      </c>
      <c r="O134" s="2650">
        <v>561</v>
      </c>
      <c r="P134" s="2651">
        <v>2976</v>
      </c>
    </row>
    <row r="135" spans="1:16" ht="30.75" customHeight="1" x14ac:dyDescent="0.3">
      <c r="A135" s="4427"/>
      <c r="B135" s="4427"/>
      <c r="C135" s="4427"/>
      <c r="D135" s="4427"/>
      <c r="E135" s="4427"/>
      <c r="F135" s="4427"/>
      <c r="G135" s="4427"/>
      <c r="H135" s="4427"/>
      <c r="I135" s="4427"/>
      <c r="J135" s="4427"/>
      <c r="K135" s="4427"/>
      <c r="L135" s="4427"/>
      <c r="M135" s="4427"/>
      <c r="N135" s="4427"/>
      <c r="O135" s="4427"/>
      <c r="P135" s="4427"/>
    </row>
    <row r="136" spans="1:16" x14ac:dyDescent="0.3">
      <c r="A136" s="763"/>
      <c r="B136" s="763"/>
      <c r="C136" s="763"/>
      <c r="D136" s="763"/>
      <c r="E136" s="763"/>
      <c r="F136" s="763"/>
      <c r="G136" s="763"/>
      <c r="H136" s="763"/>
      <c r="I136" s="763"/>
      <c r="J136" s="763"/>
      <c r="K136" s="763"/>
      <c r="L136" s="763"/>
      <c r="M136" s="763"/>
      <c r="N136" s="763"/>
      <c r="O136" s="763"/>
      <c r="P136" s="763"/>
    </row>
    <row r="137" spans="1:16" ht="45" customHeight="1" x14ac:dyDescent="0.3">
      <c r="A137" s="763"/>
      <c r="B137" s="765"/>
      <c r="C137" s="765"/>
      <c r="D137" s="765"/>
      <c r="E137" s="765"/>
      <c r="F137" s="765"/>
      <c r="G137" s="765"/>
      <c r="H137" s="765"/>
      <c r="I137" s="765"/>
      <c r="J137" s="765"/>
      <c r="K137" s="765"/>
      <c r="L137" s="765"/>
      <c r="M137" s="765"/>
      <c r="N137" s="765"/>
      <c r="O137" s="765"/>
      <c r="P137" s="765"/>
    </row>
  </sheetData>
  <mergeCells count="10">
    <mergeCell ref="A135:P135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83"/>
  <sheetViews>
    <sheetView topLeftCell="A52" zoomScale="60" zoomScaleNormal="60" workbookViewId="0">
      <selection activeCell="C84" sqref="C84"/>
    </sheetView>
  </sheetViews>
  <sheetFormatPr defaultRowHeight="20.25" x14ac:dyDescent="0.3"/>
  <cols>
    <col min="1" max="1" width="88.42578125" style="273" customWidth="1"/>
    <col min="2" max="18" width="9.42578125" style="273" customWidth="1"/>
    <col min="19" max="19" width="9.42578125" style="276" customWidth="1"/>
    <col min="20" max="256" width="9.140625" style="273"/>
    <col min="257" max="257" width="88.42578125" style="273" customWidth="1"/>
    <col min="258" max="275" width="9.42578125" style="273" customWidth="1"/>
    <col min="276" max="512" width="9.140625" style="273"/>
    <col min="513" max="513" width="88.42578125" style="273" customWidth="1"/>
    <col min="514" max="531" width="9.42578125" style="273" customWidth="1"/>
    <col min="532" max="768" width="9.140625" style="273"/>
    <col min="769" max="769" width="88.42578125" style="273" customWidth="1"/>
    <col min="770" max="787" width="9.42578125" style="273" customWidth="1"/>
    <col min="788" max="1024" width="9.140625" style="273"/>
    <col min="1025" max="1025" width="88.42578125" style="273" customWidth="1"/>
    <col min="1026" max="1043" width="9.42578125" style="273" customWidth="1"/>
    <col min="1044" max="1280" width="9.140625" style="273"/>
    <col min="1281" max="1281" width="88.42578125" style="273" customWidth="1"/>
    <col min="1282" max="1299" width="9.42578125" style="273" customWidth="1"/>
    <col min="1300" max="1536" width="9.140625" style="273"/>
    <col min="1537" max="1537" width="88.42578125" style="273" customWidth="1"/>
    <col min="1538" max="1555" width="9.42578125" style="273" customWidth="1"/>
    <col min="1556" max="1792" width="9.140625" style="273"/>
    <col min="1793" max="1793" width="88.42578125" style="273" customWidth="1"/>
    <col min="1794" max="1811" width="9.42578125" style="273" customWidth="1"/>
    <col min="1812" max="2048" width="9.140625" style="273"/>
    <col min="2049" max="2049" width="88.42578125" style="273" customWidth="1"/>
    <col min="2050" max="2067" width="9.42578125" style="273" customWidth="1"/>
    <col min="2068" max="2304" width="9.140625" style="273"/>
    <col min="2305" max="2305" width="88.42578125" style="273" customWidth="1"/>
    <col min="2306" max="2323" width="9.42578125" style="273" customWidth="1"/>
    <col min="2324" max="2560" width="9.140625" style="273"/>
    <col min="2561" max="2561" width="88.42578125" style="273" customWidth="1"/>
    <col min="2562" max="2579" width="9.42578125" style="273" customWidth="1"/>
    <col min="2580" max="2816" width="9.140625" style="273"/>
    <col min="2817" max="2817" width="88.42578125" style="273" customWidth="1"/>
    <col min="2818" max="2835" width="9.42578125" style="273" customWidth="1"/>
    <col min="2836" max="3072" width="9.140625" style="273"/>
    <col min="3073" max="3073" width="88.42578125" style="273" customWidth="1"/>
    <col min="3074" max="3091" width="9.42578125" style="273" customWidth="1"/>
    <col min="3092" max="3328" width="9.140625" style="273"/>
    <col min="3329" max="3329" width="88.42578125" style="273" customWidth="1"/>
    <col min="3330" max="3347" width="9.42578125" style="273" customWidth="1"/>
    <col min="3348" max="3584" width="9.140625" style="273"/>
    <col min="3585" max="3585" width="88.42578125" style="273" customWidth="1"/>
    <col min="3586" max="3603" width="9.42578125" style="273" customWidth="1"/>
    <col min="3604" max="3840" width="9.140625" style="273"/>
    <col min="3841" max="3841" width="88.42578125" style="273" customWidth="1"/>
    <col min="3842" max="3859" width="9.42578125" style="273" customWidth="1"/>
    <col min="3860" max="4096" width="9.140625" style="273"/>
    <col min="4097" max="4097" width="88.42578125" style="273" customWidth="1"/>
    <col min="4098" max="4115" width="9.42578125" style="273" customWidth="1"/>
    <col min="4116" max="4352" width="9.140625" style="273"/>
    <col min="4353" max="4353" width="88.42578125" style="273" customWidth="1"/>
    <col min="4354" max="4371" width="9.42578125" style="273" customWidth="1"/>
    <col min="4372" max="4608" width="9.140625" style="273"/>
    <col min="4609" max="4609" width="88.42578125" style="273" customWidth="1"/>
    <col min="4610" max="4627" width="9.42578125" style="273" customWidth="1"/>
    <col min="4628" max="4864" width="9.140625" style="273"/>
    <col min="4865" max="4865" width="88.42578125" style="273" customWidth="1"/>
    <col min="4866" max="4883" width="9.42578125" style="273" customWidth="1"/>
    <col min="4884" max="5120" width="9.140625" style="273"/>
    <col min="5121" max="5121" width="88.42578125" style="273" customWidth="1"/>
    <col min="5122" max="5139" width="9.42578125" style="273" customWidth="1"/>
    <col min="5140" max="5376" width="9.140625" style="273"/>
    <col min="5377" max="5377" width="88.42578125" style="273" customWidth="1"/>
    <col min="5378" max="5395" width="9.42578125" style="273" customWidth="1"/>
    <col min="5396" max="5632" width="9.140625" style="273"/>
    <col min="5633" max="5633" width="88.42578125" style="273" customWidth="1"/>
    <col min="5634" max="5651" width="9.42578125" style="273" customWidth="1"/>
    <col min="5652" max="5888" width="9.140625" style="273"/>
    <col min="5889" max="5889" width="88.42578125" style="273" customWidth="1"/>
    <col min="5890" max="5907" width="9.42578125" style="273" customWidth="1"/>
    <col min="5908" max="6144" width="9.140625" style="273"/>
    <col min="6145" max="6145" width="88.42578125" style="273" customWidth="1"/>
    <col min="6146" max="6163" width="9.42578125" style="273" customWidth="1"/>
    <col min="6164" max="6400" width="9.140625" style="273"/>
    <col min="6401" max="6401" width="88.42578125" style="273" customWidth="1"/>
    <col min="6402" max="6419" width="9.42578125" style="273" customWidth="1"/>
    <col min="6420" max="6656" width="9.140625" style="273"/>
    <col min="6657" max="6657" width="88.42578125" style="273" customWidth="1"/>
    <col min="6658" max="6675" width="9.42578125" style="273" customWidth="1"/>
    <col min="6676" max="6912" width="9.140625" style="273"/>
    <col min="6913" max="6913" width="88.42578125" style="273" customWidth="1"/>
    <col min="6914" max="6931" width="9.42578125" style="273" customWidth="1"/>
    <col min="6932" max="7168" width="9.140625" style="273"/>
    <col min="7169" max="7169" width="88.42578125" style="273" customWidth="1"/>
    <col min="7170" max="7187" width="9.42578125" style="273" customWidth="1"/>
    <col min="7188" max="7424" width="9.140625" style="273"/>
    <col min="7425" max="7425" width="88.42578125" style="273" customWidth="1"/>
    <col min="7426" max="7443" width="9.42578125" style="273" customWidth="1"/>
    <col min="7444" max="7680" width="9.140625" style="273"/>
    <col min="7681" max="7681" width="88.42578125" style="273" customWidth="1"/>
    <col min="7682" max="7699" width="9.42578125" style="273" customWidth="1"/>
    <col min="7700" max="7936" width="9.140625" style="273"/>
    <col min="7937" max="7937" width="88.42578125" style="273" customWidth="1"/>
    <col min="7938" max="7955" width="9.42578125" style="273" customWidth="1"/>
    <col min="7956" max="8192" width="9.140625" style="273"/>
    <col min="8193" max="8193" width="88.42578125" style="273" customWidth="1"/>
    <col min="8194" max="8211" width="9.42578125" style="273" customWidth="1"/>
    <col min="8212" max="8448" width="9.140625" style="273"/>
    <col min="8449" max="8449" width="88.42578125" style="273" customWidth="1"/>
    <col min="8450" max="8467" width="9.42578125" style="273" customWidth="1"/>
    <col min="8468" max="8704" width="9.140625" style="273"/>
    <col min="8705" max="8705" width="88.42578125" style="273" customWidth="1"/>
    <col min="8706" max="8723" width="9.42578125" style="273" customWidth="1"/>
    <col min="8724" max="8960" width="9.140625" style="273"/>
    <col min="8961" max="8961" width="88.42578125" style="273" customWidth="1"/>
    <col min="8962" max="8979" width="9.42578125" style="273" customWidth="1"/>
    <col min="8980" max="9216" width="9.140625" style="273"/>
    <col min="9217" max="9217" width="88.42578125" style="273" customWidth="1"/>
    <col min="9218" max="9235" width="9.42578125" style="273" customWidth="1"/>
    <col min="9236" max="9472" width="9.140625" style="273"/>
    <col min="9473" max="9473" width="88.42578125" style="273" customWidth="1"/>
    <col min="9474" max="9491" width="9.42578125" style="273" customWidth="1"/>
    <col min="9492" max="9728" width="9.140625" style="273"/>
    <col min="9729" max="9729" width="88.42578125" style="273" customWidth="1"/>
    <col min="9730" max="9747" width="9.42578125" style="273" customWidth="1"/>
    <col min="9748" max="9984" width="9.140625" style="273"/>
    <col min="9985" max="9985" width="88.42578125" style="273" customWidth="1"/>
    <col min="9986" max="10003" width="9.42578125" style="273" customWidth="1"/>
    <col min="10004" max="10240" width="9.140625" style="273"/>
    <col min="10241" max="10241" width="88.42578125" style="273" customWidth="1"/>
    <col min="10242" max="10259" width="9.42578125" style="273" customWidth="1"/>
    <col min="10260" max="10496" width="9.140625" style="273"/>
    <col min="10497" max="10497" width="88.42578125" style="273" customWidth="1"/>
    <col min="10498" max="10515" width="9.42578125" style="273" customWidth="1"/>
    <col min="10516" max="10752" width="9.140625" style="273"/>
    <col min="10753" max="10753" width="88.42578125" style="273" customWidth="1"/>
    <col min="10754" max="10771" width="9.42578125" style="273" customWidth="1"/>
    <col min="10772" max="11008" width="9.140625" style="273"/>
    <col min="11009" max="11009" width="88.42578125" style="273" customWidth="1"/>
    <col min="11010" max="11027" width="9.42578125" style="273" customWidth="1"/>
    <col min="11028" max="11264" width="9.140625" style="273"/>
    <col min="11265" max="11265" width="88.42578125" style="273" customWidth="1"/>
    <col min="11266" max="11283" width="9.42578125" style="273" customWidth="1"/>
    <col min="11284" max="11520" width="9.140625" style="273"/>
    <col min="11521" max="11521" width="88.42578125" style="273" customWidth="1"/>
    <col min="11522" max="11539" width="9.42578125" style="273" customWidth="1"/>
    <col min="11540" max="11776" width="9.140625" style="273"/>
    <col min="11777" max="11777" width="88.42578125" style="273" customWidth="1"/>
    <col min="11778" max="11795" width="9.42578125" style="273" customWidth="1"/>
    <col min="11796" max="12032" width="9.140625" style="273"/>
    <col min="12033" max="12033" width="88.42578125" style="273" customWidth="1"/>
    <col min="12034" max="12051" width="9.42578125" style="273" customWidth="1"/>
    <col min="12052" max="12288" width="9.140625" style="273"/>
    <col min="12289" max="12289" width="88.42578125" style="273" customWidth="1"/>
    <col min="12290" max="12307" width="9.42578125" style="273" customWidth="1"/>
    <col min="12308" max="12544" width="9.140625" style="273"/>
    <col min="12545" max="12545" width="88.42578125" style="273" customWidth="1"/>
    <col min="12546" max="12563" width="9.42578125" style="273" customWidth="1"/>
    <col min="12564" max="12800" width="9.140625" style="273"/>
    <col min="12801" max="12801" width="88.42578125" style="273" customWidth="1"/>
    <col min="12802" max="12819" width="9.42578125" style="273" customWidth="1"/>
    <col min="12820" max="13056" width="9.140625" style="273"/>
    <col min="13057" max="13057" width="88.42578125" style="273" customWidth="1"/>
    <col min="13058" max="13075" width="9.42578125" style="273" customWidth="1"/>
    <col min="13076" max="13312" width="9.140625" style="273"/>
    <col min="13313" max="13313" width="88.42578125" style="273" customWidth="1"/>
    <col min="13314" max="13331" width="9.42578125" style="273" customWidth="1"/>
    <col min="13332" max="13568" width="9.140625" style="273"/>
    <col min="13569" max="13569" width="88.42578125" style="273" customWidth="1"/>
    <col min="13570" max="13587" width="9.42578125" style="273" customWidth="1"/>
    <col min="13588" max="13824" width="9.140625" style="273"/>
    <col min="13825" max="13825" width="88.42578125" style="273" customWidth="1"/>
    <col min="13826" max="13843" width="9.42578125" style="273" customWidth="1"/>
    <col min="13844" max="14080" width="9.140625" style="273"/>
    <col min="14081" max="14081" width="88.42578125" style="273" customWidth="1"/>
    <col min="14082" max="14099" width="9.42578125" style="273" customWidth="1"/>
    <col min="14100" max="14336" width="9.140625" style="273"/>
    <col min="14337" max="14337" width="88.42578125" style="273" customWidth="1"/>
    <col min="14338" max="14355" width="9.42578125" style="273" customWidth="1"/>
    <col min="14356" max="14592" width="9.140625" style="273"/>
    <col min="14593" max="14593" width="88.42578125" style="273" customWidth="1"/>
    <col min="14594" max="14611" width="9.42578125" style="273" customWidth="1"/>
    <col min="14612" max="14848" width="9.140625" style="273"/>
    <col min="14849" max="14849" width="88.42578125" style="273" customWidth="1"/>
    <col min="14850" max="14867" width="9.42578125" style="273" customWidth="1"/>
    <col min="14868" max="15104" width="9.140625" style="273"/>
    <col min="15105" max="15105" width="88.42578125" style="273" customWidth="1"/>
    <col min="15106" max="15123" width="9.42578125" style="273" customWidth="1"/>
    <col min="15124" max="15360" width="9.140625" style="273"/>
    <col min="15361" max="15361" width="88.42578125" style="273" customWidth="1"/>
    <col min="15362" max="15379" width="9.42578125" style="273" customWidth="1"/>
    <col min="15380" max="15616" width="9.140625" style="273"/>
    <col min="15617" max="15617" width="88.42578125" style="273" customWidth="1"/>
    <col min="15618" max="15635" width="9.42578125" style="273" customWidth="1"/>
    <col min="15636" max="15872" width="9.140625" style="273"/>
    <col min="15873" max="15873" width="88.42578125" style="273" customWidth="1"/>
    <col min="15874" max="15891" width="9.42578125" style="273" customWidth="1"/>
    <col min="15892" max="16128" width="9.140625" style="273"/>
    <col min="16129" max="16129" width="88.42578125" style="273" customWidth="1"/>
    <col min="16130" max="16147" width="9.42578125" style="273" customWidth="1"/>
    <col min="16148" max="16384" width="9.140625" style="273"/>
  </cols>
  <sheetData>
    <row r="1" spans="1:19" ht="36.75" customHeight="1" x14ac:dyDescent="0.3">
      <c r="A1" s="4445" t="s">
        <v>142</v>
      </c>
      <c r="B1" s="4445"/>
      <c r="C1" s="4445"/>
      <c r="D1" s="4445"/>
      <c r="E1" s="4445"/>
      <c r="F1" s="4445"/>
      <c r="G1" s="4445"/>
      <c r="H1" s="4445"/>
      <c r="I1" s="4445"/>
      <c r="J1" s="4445"/>
      <c r="K1" s="4445"/>
      <c r="L1" s="4445"/>
      <c r="M1" s="4445"/>
      <c r="N1" s="4445"/>
      <c r="O1" s="4445"/>
      <c r="P1" s="4445"/>
      <c r="Q1" s="4445"/>
      <c r="R1" s="4445"/>
      <c r="S1" s="4445"/>
    </row>
    <row r="2" spans="1:19" ht="27.75" customHeight="1" x14ac:dyDescent="0.3">
      <c r="A2" s="4445" t="s">
        <v>379</v>
      </c>
      <c r="B2" s="4445"/>
      <c r="C2" s="4445"/>
      <c r="D2" s="4445"/>
      <c r="E2" s="4445"/>
      <c r="F2" s="4445"/>
      <c r="G2" s="4445"/>
      <c r="H2" s="4445"/>
      <c r="I2" s="4445"/>
      <c r="J2" s="4445"/>
      <c r="K2" s="4445"/>
      <c r="L2" s="4445"/>
      <c r="M2" s="4445"/>
      <c r="N2" s="4445"/>
      <c r="O2" s="4445"/>
      <c r="P2" s="4445"/>
      <c r="Q2" s="4445"/>
      <c r="R2" s="4445"/>
      <c r="S2" s="4445"/>
    </row>
    <row r="3" spans="1:19" ht="9" customHeight="1" thickBot="1" x14ac:dyDescent="0.35">
      <c r="A3" s="1797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3"/>
    </row>
    <row r="4" spans="1:19" ht="33" customHeight="1" x14ac:dyDescent="0.3">
      <c r="A4" s="4446" t="s">
        <v>9</v>
      </c>
      <c r="B4" s="4449" t="s">
        <v>0</v>
      </c>
      <c r="C4" s="4450"/>
      <c r="D4" s="4450"/>
      <c r="E4" s="4449" t="s">
        <v>1</v>
      </c>
      <c r="F4" s="4450"/>
      <c r="G4" s="4453"/>
      <c r="H4" s="4457" t="s">
        <v>2</v>
      </c>
      <c r="I4" s="4450"/>
      <c r="J4" s="4450"/>
      <c r="K4" s="4449" t="s">
        <v>3</v>
      </c>
      <c r="L4" s="4450"/>
      <c r="M4" s="4453"/>
      <c r="N4" s="4449">
        <v>5</v>
      </c>
      <c r="O4" s="4450"/>
      <c r="P4" s="4450"/>
      <c r="Q4" s="4438" t="s">
        <v>6</v>
      </c>
      <c r="R4" s="4439"/>
      <c r="S4" s="4440"/>
    </row>
    <row r="5" spans="1:19" ht="10.5" customHeight="1" thickBot="1" x14ac:dyDescent="0.35">
      <c r="A5" s="4447"/>
      <c r="B5" s="4451"/>
      <c r="C5" s="4452"/>
      <c r="D5" s="4452"/>
      <c r="E5" s="4454"/>
      <c r="F5" s="4455"/>
      <c r="G5" s="4456"/>
      <c r="H5" s="4455"/>
      <c r="I5" s="4455"/>
      <c r="J5" s="4455"/>
      <c r="K5" s="4458"/>
      <c r="L5" s="4459"/>
      <c r="M5" s="4460"/>
      <c r="N5" s="4451"/>
      <c r="O5" s="4452"/>
      <c r="P5" s="4452"/>
      <c r="Q5" s="4441"/>
      <c r="R5" s="4442"/>
      <c r="S5" s="4443"/>
    </row>
    <row r="6" spans="1:19" ht="174" customHeight="1" thickBot="1" x14ac:dyDescent="0.35">
      <c r="A6" s="4448"/>
      <c r="B6" s="2819" t="s">
        <v>26</v>
      </c>
      <c r="C6" s="2819" t="s">
        <v>27</v>
      </c>
      <c r="D6" s="2819" t="s">
        <v>4</v>
      </c>
      <c r="E6" s="2819" t="s">
        <v>26</v>
      </c>
      <c r="F6" s="2819" t="s">
        <v>27</v>
      </c>
      <c r="G6" s="2819" t="s">
        <v>4</v>
      </c>
      <c r="H6" s="2819" t="s">
        <v>26</v>
      </c>
      <c r="I6" s="2819" t="s">
        <v>27</v>
      </c>
      <c r="J6" s="2819" t="s">
        <v>4</v>
      </c>
      <c r="K6" s="2819" t="s">
        <v>26</v>
      </c>
      <c r="L6" s="2819" t="s">
        <v>27</v>
      </c>
      <c r="M6" s="2819" t="s">
        <v>4</v>
      </c>
      <c r="N6" s="2819" t="s">
        <v>26</v>
      </c>
      <c r="O6" s="2819" t="s">
        <v>27</v>
      </c>
      <c r="P6" s="2819" t="s">
        <v>4</v>
      </c>
      <c r="Q6" s="2819" t="s">
        <v>26</v>
      </c>
      <c r="R6" s="2819" t="s">
        <v>27</v>
      </c>
      <c r="S6" s="3037" t="s">
        <v>4</v>
      </c>
    </row>
    <row r="7" spans="1:19" ht="34.5" customHeight="1" thickBot="1" x14ac:dyDescent="0.35">
      <c r="A7" s="2752" t="s">
        <v>22</v>
      </c>
      <c r="B7" s="2820"/>
      <c r="C7" s="2821"/>
      <c r="D7" s="2822"/>
      <c r="E7" s="2823"/>
      <c r="F7" s="2823"/>
      <c r="G7" s="2824"/>
      <c r="H7" s="2820"/>
      <c r="I7" s="2823"/>
      <c r="J7" s="2825"/>
      <c r="K7" s="2823"/>
      <c r="L7" s="2823"/>
      <c r="M7" s="2824"/>
      <c r="N7" s="2820"/>
      <c r="O7" s="2823"/>
      <c r="P7" s="2825"/>
      <c r="Q7" s="2826"/>
      <c r="R7" s="2826"/>
      <c r="S7" s="2827"/>
    </row>
    <row r="8" spans="1:19" ht="28.5" customHeight="1" x14ac:dyDescent="0.3">
      <c r="A8" s="2735" t="s">
        <v>144</v>
      </c>
      <c r="B8" s="2864">
        <v>12</v>
      </c>
      <c r="C8" s="2865">
        <v>1</v>
      </c>
      <c r="D8" s="2866">
        <v>13</v>
      </c>
      <c r="E8" s="2940">
        <v>0</v>
      </c>
      <c r="F8" s="2865">
        <v>0</v>
      </c>
      <c r="G8" s="2866">
        <v>0</v>
      </c>
      <c r="H8" s="2940">
        <v>0</v>
      </c>
      <c r="I8" s="2865">
        <v>0</v>
      </c>
      <c r="J8" s="2866">
        <v>0</v>
      </c>
      <c r="K8" s="2940">
        <v>0</v>
      </c>
      <c r="L8" s="2865">
        <v>0</v>
      </c>
      <c r="M8" s="2866">
        <v>0</v>
      </c>
      <c r="N8" s="2940">
        <v>0</v>
      </c>
      <c r="O8" s="2865">
        <v>0</v>
      </c>
      <c r="P8" s="2866">
        <v>0</v>
      </c>
      <c r="Q8" s="2940">
        <v>12</v>
      </c>
      <c r="R8" s="2865">
        <v>1</v>
      </c>
      <c r="S8" s="2866">
        <v>13</v>
      </c>
    </row>
    <row r="9" spans="1:19" ht="28.5" customHeight="1" x14ac:dyDescent="0.3">
      <c r="A9" s="2735" t="s">
        <v>145</v>
      </c>
      <c r="B9" s="2867">
        <v>0</v>
      </c>
      <c r="C9" s="2868">
        <v>29</v>
      </c>
      <c r="D9" s="2869">
        <v>29</v>
      </c>
      <c r="E9" s="2941">
        <v>0</v>
      </c>
      <c r="F9" s="2942">
        <v>24</v>
      </c>
      <c r="G9" s="2943">
        <v>24</v>
      </c>
      <c r="H9" s="2986">
        <v>0</v>
      </c>
      <c r="I9" s="2987">
        <v>14</v>
      </c>
      <c r="J9" s="2988">
        <v>14</v>
      </c>
      <c r="K9" s="2986">
        <v>0</v>
      </c>
      <c r="L9" s="2987">
        <v>0</v>
      </c>
      <c r="M9" s="2988">
        <v>0</v>
      </c>
      <c r="N9" s="2986">
        <v>0</v>
      </c>
      <c r="O9" s="2987">
        <v>0</v>
      </c>
      <c r="P9" s="2988">
        <v>0</v>
      </c>
      <c r="Q9" s="2986">
        <v>0</v>
      </c>
      <c r="R9" s="2987">
        <v>67</v>
      </c>
      <c r="S9" s="2988">
        <v>67</v>
      </c>
    </row>
    <row r="10" spans="1:19" ht="40.5" customHeight="1" x14ac:dyDescent="0.3">
      <c r="A10" s="2735" t="s">
        <v>176</v>
      </c>
      <c r="B10" s="2867">
        <v>7</v>
      </c>
      <c r="C10" s="2868">
        <v>2</v>
      </c>
      <c r="D10" s="2869">
        <v>9</v>
      </c>
      <c r="E10" s="2941">
        <v>10</v>
      </c>
      <c r="F10" s="2942">
        <v>1</v>
      </c>
      <c r="G10" s="2943">
        <v>11</v>
      </c>
      <c r="H10" s="2986">
        <v>9</v>
      </c>
      <c r="I10" s="2987">
        <v>0</v>
      </c>
      <c r="J10" s="2988">
        <v>9</v>
      </c>
      <c r="K10" s="2986">
        <v>5</v>
      </c>
      <c r="L10" s="2987">
        <v>0</v>
      </c>
      <c r="M10" s="2988">
        <v>5</v>
      </c>
      <c r="N10" s="2986">
        <v>0</v>
      </c>
      <c r="O10" s="2987">
        <v>0</v>
      </c>
      <c r="P10" s="2988">
        <v>0</v>
      </c>
      <c r="Q10" s="2986">
        <v>31</v>
      </c>
      <c r="R10" s="2987">
        <v>3</v>
      </c>
      <c r="S10" s="2988">
        <v>34</v>
      </c>
    </row>
    <row r="11" spans="1:19" ht="28.5" customHeight="1" thickBot="1" x14ac:dyDescent="0.35">
      <c r="A11" s="2735" t="s">
        <v>147</v>
      </c>
      <c r="B11" s="2828">
        <v>0</v>
      </c>
      <c r="C11" s="2870">
        <v>30</v>
      </c>
      <c r="D11" s="2871">
        <v>30</v>
      </c>
      <c r="E11" s="2828">
        <v>10</v>
      </c>
      <c r="F11" s="2870">
        <v>23</v>
      </c>
      <c r="G11" s="2871">
        <v>33</v>
      </c>
      <c r="H11" s="2828">
        <v>10</v>
      </c>
      <c r="I11" s="2870">
        <v>22</v>
      </c>
      <c r="J11" s="2871">
        <v>32</v>
      </c>
      <c r="K11" s="2828">
        <v>10</v>
      </c>
      <c r="L11" s="2870">
        <v>23</v>
      </c>
      <c r="M11" s="2871">
        <v>33</v>
      </c>
      <c r="N11" s="2828">
        <v>0</v>
      </c>
      <c r="O11" s="2870">
        <v>0</v>
      </c>
      <c r="P11" s="2871">
        <v>0</v>
      </c>
      <c r="Q11" s="2828">
        <v>30</v>
      </c>
      <c r="R11" s="2870">
        <v>98</v>
      </c>
      <c r="S11" s="2988">
        <v>128</v>
      </c>
    </row>
    <row r="12" spans="1:19" ht="28.5" customHeight="1" thickBot="1" x14ac:dyDescent="0.35">
      <c r="A12" s="2856" t="s">
        <v>148</v>
      </c>
      <c r="B12" s="2872">
        <v>0</v>
      </c>
      <c r="C12" s="2873">
        <v>0</v>
      </c>
      <c r="D12" s="2874">
        <v>0</v>
      </c>
      <c r="E12" s="2872">
        <v>0</v>
      </c>
      <c r="F12" s="2873">
        <v>4</v>
      </c>
      <c r="G12" s="2874">
        <v>4</v>
      </c>
      <c r="H12" s="2872">
        <v>0</v>
      </c>
      <c r="I12" s="2873">
        <v>8</v>
      </c>
      <c r="J12" s="2874">
        <v>8</v>
      </c>
      <c r="K12" s="2872">
        <v>20</v>
      </c>
      <c r="L12" s="2873">
        <v>51</v>
      </c>
      <c r="M12" s="2874">
        <v>71</v>
      </c>
      <c r="N12" s="2872">
        <v>0</v>
      </c>
      <c r="O12" s="2873">
        <v>1</v>
      </c>
      <c r="P12" s="2874">
        <v>1</v>
      </c>
      <c r="Q12" s="2872">
        <v>20</v>
      </c>
      <c r="R12" s="2873">
        <v>64</v>
      </c>
      <c r="S12" s="2874">
        <v>84</v>
      </c>
    </row>
    <row r="13" spans="1:19" ht="22.5" customHeight="1" x14ac:dyDescent="0.3">
      <c r="A13" s="2857" t="s">
        <v>295</v>
      </c>
      <c r="B13" s="2875">
        <v>0</v>
      </c>
      <c r="C13" s="2876">
        <v>0</v>
      </c>
      <c r="D13" s="2877">
        <v>0</v>
      </c>
      <c r="E13" s="2944">
        <v>0</v>
      </c>
      <c r="F13" s="2876">
        <v>4</v>
      </c>
      <c r="G13" s="2877">
        <v>4</v>
      </c>
      <c r="H13" s="2944">
        <v>0</v>
      </c>
      <c r="I13" s="2876">
        <v>8</v>
      </c>
      <c r="J13" s="2877">
        <v>8</v>
      </c>
      <c r="K13" s="2944">
        <v>20</v>
      </c>
      <c r="L13" s="2876">
        <v>51</v>
      </c>
      <c r="M13" s="2877">
        <v>71</v>
      </c>
      <c r="N13" s="2944">
        <v>0</v>
      </c>
      <c r="O13" s="2876">
        <v>1</v>
      </c>
      <c r="P13" s="2877">
        <v>1</v>
      </c>
      <c r="Q13" s="2944">
        <v>20</v>
      </c>
      <c r="R13" s="2876">
        <v>64</v>
      </c>
      <c r="S13" s="2877">
        <v>84</v>
      </c>
    </row>
    <row r="14" spans="1:19" ht="28.5" customHeight="1" x14ac:dyDescent="0.3">
      <c r="A14" s="2853" t="s">
        <v>149</v>
      </c>
      <c r="B14" s="2867">
        <v>0</v>
      </c>
      <c r="C14" s="2868">
        <v>0</v>
      </c>
      <c r="D14" s="2869">
        <v>0</v>
      </c>
      <c r="E14" s="2941">
        <v>0</v>
      </c>
      <c r="F14" s="2942">
        <v>0</v>
      </c>
      <c r="G14" s="2943">
        <v>0</v>
      </c>
      <c r="H14" s="2986">
        <v>0</v>
      </c>
      <c r="I14" s="2987">
        <v>0</v>
      </c>
      <c r="J14" s="2988">
        <v>0</v>
      </c>
      <c r="K14" s="2986">
        <v>0</v>
      </c>
      <c r="L14" s="2987">
        <v>0</v>
      </c>
      <c r="M14" s="2988">
        <v>0</v>
      </c>
      <c r="N14" s="2986">
        <v>0</v>
      </c>
      <c r="O14" s="2987">
        <v>0</v>
      </c>
      <c r="P14" s="2988">
        <v>0</v>
      </c>
      <c r="Q14" s="2986">
        <v>0</v>
      </c>
      <c r="R14" s="2987">
        <v>0</v>
      </c>
      <c r="S14" s="2988">
        <v>0</v>
      </c>
    </row>
    <row r="15" spans="1:19" ht="28.5" customHeight="1" x14ac:dyDescent="0.3">
      <c r="A15" s="2853" t="s">
        <v>150</v>
      </c>
      <c r="B15" s="2867">
        <v>10</v>
      </c>
      <c r="C15" s="2868">
        <v>7</v>
      </c>
      <c r="D15" s="2869">
        <v>17</v>
      </c>
      <c r="E15" s="2941">
        <v>15</v>
      </c>
      <c r="F15" s="2942">
        <v>6</v>
      </c>
      <c r="G15" s="2943">
        <v>21</v>
      </c>
      <c r="H15" s="2986">
        <v>17</v>
      </c>
      <c r="I15" s="2987">
        <v>1</v>
      </c>
      <c r="J15" s="2988">
        <v>18</v>
      </c>
      <c r="K15" s="2986">
        <v>12</v>
      </c>
      <c r="L15" s="2987">
        <v>6</v>
      </c>
      <c r="M15" s="2988">
        <v>18</v>
      </c>
      <c r="N15" s="2986">
        <v>0</v>
      </c>
      <c r="O15" s="2987">
        <v>0</v>
      </c>
      <c r="P15" s="2988">
        <v>0</v>
      </c>
      <c r="Q15" s="2986">
        <v>54</v>
      </c>
      <c r="R15" s="2987">
        <v>20</v>
      </c>
      <c r="S15" s="2988">
        <v>74</v>
      </c>
    </row>
    <row r="16" spans="1:19" ht="28.5" customHeight="1" x14ac:dyDescent="0.3">
      <c r="A16" s="2853" t="s">
        <v>177</v>
      </c>
      <c r="B16" s="2867">
        <v>10</v>
      </c>
      <c r="C16" s="2868">
        <v>3</v>
      </c>
      <c r="D16" s="2869">
        <v>13</v>
      </c>
      <c r="E16" s="2941">
        <v>9</v>
      </c>
      <c r="F16" s="2942">
        <v>1</v>
      </c>
      <c r="G16" s="2943">
        <v>10</v>
      </c>
      <c r="H16" s="2986">
        <v>9</v>
      </c>
      <c r="I16" s="2987">
        <v>2</v>
      </c>
      <c r="J16" s="2988">
        <v>11</v>
      </c>
      <c r="K16" s="2986">
        <v>2</v>
      </c>
      <c r="L16" s="2987">
        <v>4</v>
      </c>
      <c r="M16" s="2988">
        <v>6</v>
      </c>
      <c r="N16" s="2986">
        <v>0</v>
      </c>
      <c r="O16" s="2987">
        <v>0</v>
      </c>
      <c r="P16" s="2988">
        <v>0</v>
      </c>
      <c r="Q16" s="2986">
        <v>30</v>
      </c>
      <c r="R16" s="2987">
        <v>10</v>
      </c>
      <c r="S16" s="2988">
        <v>40</v>
      </c>
    </row>
    <row r="17" spans="1:29" ht="28.5" customHeight="1" x14ac:dyDescent="0.3">
      <c r="A17" s="2853" t="s">
        <v>151</v>
      </c>
      <c r="B17" s="2867">
        <v>7</v>
      </c>
      <c r="C17" s="2868">
        <v>4</v>
      </c>
      <c r="D17" s="2869">
        <v>11</v>
      </c>
      <c r="E17" s="2941">
        <v>7</v>
      </c>
      <c r="F17" s="2942">
        <v>10</v>
      </c>
      <c r="G17" s="2943">
        <v>17</v>
      </c>
      <c r="H17" s="2986">
        <v>14</v>
      </c>
      <c r="I17" s="2987">
        <v>12</v>
      </c>
      <c r="J17" s="2988">
        <v>26</v>
      </c>
      <c r="K17" s="2986">
        <v>15</v>
      </c>
      <c r="L17" s="2987">
        <v>16</v>
      </c>
      <c r="M17" s="2988">
        <v>31</v>
      </c>
      <c r="N17" s="2986">
        <v>0</v>
      </c>
      <c r="O17" s="2987">
        <v>0</v>
      </c>
      <c r="P17" s="2988">
        <v>0</v>
      </c>
      <c r="Q17" s="2986">
        <v>43</v>
      </c>
      <c r="R17" s="2987">
        <v>42</v>
      </c>
      <c r="S17" s="2988">
        <v>85</v>
      </c>
    </row>
    <row r="18" spans="1:29" ht="28.5" customHeight="1" thickBot="1" x14ac:dyDescent="0.35">
      <c r="A18" s="2420" t="s">
        <v>342</v>
      </c>
      <c r="B18" s="2828">
        <v>13</v>
      </c>
      <c r="C18" s="2870">
        <v>8</v>
      </c>
      <c r="D18" s="2871">
        <v>21</v>
      </c>
      <c r="E18" s="2828">
        <v>6</v>
      </c>
      <c r="F18" s="2870">
        <v>4</v>
      </c>
      <c r="G18" s="2871">
        <v>10</v>
      </c>
      <c r="H18" s="2828">
        <v>6</v>
      </c>
      <c r="I18" s="2870">
        <v>0</v>
      </c>
      <c r="J18" s="2871">
        <v>6</v>
      </c>
      <c r="K18" s="2828">
        <v>10</v>
      </c>
      <c r="L18" s="2870">
        <v>4</v>
      </c>
      <c r="M18" s="2871">
        <v>14</v>
      </c>
      <c r="N18" s="2828">
        <v>0</v>
      </c>
      <c r="O18" s="2870">
        <v>0</v>
      </c>
      <c r="P18" s="2871">
        <v>0</v>
      </c>
      <c r="Q18" s="2828">
        <v>35</v>
      </c>
      <c r="R18" s="2870">
        <v>16</v>
      </c>
      <c r="S18" s="2871">
        <v>51</v>
      </c>
    </row>
    <row r="19" spans="1:29" ht="27.75" customHeight="1" thickBot="1" x14ac:dyDescent="0.35">
      <c r="A19" s="2858" t="s">
        <v>152</v>
      </c>
      <c r="B19" s="2878">
        <v>27</v>
      </c>
      <c r="C19" s="2879">
        <v>0</v>
      </c>
      <c r="D19" s="2880">
        <v>27</v>
      </c>
      <c r="E19" s="2878">
        <v>31</v>
      </c>
      <c r="F19" s="2879">
        <v>2</v>
      </c>
      <c r="G19" s="2880">
        <v>33</v>
      </c>
      <c r="H19" s="2878">
        <v>20</v>
      </c>
      <c r="I19" s="2879">
        <v>3</v>
      </c>
      <c r="J19" s="2880">
        <v>23</v>
      </c>
      <c r="K19" s="2878">
        <v>27</v>
      </c>
      <c r="L19" s="2879">
        <v>5</v>
      </c>
      <c r="M19" s="2880">
        <v>32</v>
      </c>
      <c r="N19" s="2878">
        <v>0</v>
      </c>
      <c r="O19" s="2879">
        <v>0</v>
      </c>
      <c r="P19" s="2880">
        <v>0</v>
      </c>
      <c r="Q19" s="2878">
        <v>105</v>
      </c>
      <c r="R19" s="2879">
        <v>10</v>
      </c>
      <c r="S19" s="2880">
        <v>115</v>
      </c>
      <c r="T19" s="292"/>
      <c r="U19" s="292"/>
      <c r="V19" s="292"/>
      <c r="W19" s="292"/>
      <c r="X19" s="292"/>
      <c r="Y19" s="292"/>
      <c r="Z19" s="290"/>
      <c r="AA19" s="290"/>
      <c r="AB19" s="290"/>
      <c r="AC19" s="290"/>
    </row>
    <row r="20" spans="1:29" ht="23.25" customHeight="1" x14ac:dyDescent="0.3">
      <c r="A20" s="2859" t="s">
        <v>298</v>
      </c>
      <c r="B20" s="2881">
        <v>17</v>
      </c>
      <c r="C20" s="2882">
        <v>0</v>
      </c>
      <c r="D20" s="2883">
        <v>17</v>
      </c>
      <c r="E20" s="2945">
        <v>22</v>
      </c>
      <c r="F20" s="2882">
        <v>1</v>
      </c>
      <c r="G20" s="2883">
        <v>23</v>
      </c>
      <c r="H20" s="2945">
        <v>13</v>
      </c>
      <c r="I20" s="2882">
        <v>2</v>
      </c>
      <c r="J20" s="2883">
        <v>15</v>
      </c>
      <c r="K20" s="2945">
        <v>19</v>
      </c>
      <c r="L20" s="2882">
        <v>5</v>
      </c>
      <c r="M20" s="2883">
        <v>24</v>
      </c>
      <c r="N20" s="2945">
        <v>0</v>
      </c>
      <c r="O20" s="2882">
        <v>0</v>
      </c>
      <c r="P20" s="2883">
        <v>0</v>
      </c>
      <c r="Q20" s="2945">
        <v>71</v>
      </c>
      <c r="R20" s="2882">
        <v>8</v>
      </c>
      <c r="S20" s="2883">
        <v>79</v>
      </c>
      <c r="T20" s="290"/>
    </row>
    <row r="21" spans="1:29" ht="23.25" customHeight="1" x14ac:dyDescent="0.3">
      <c r="A21" s="2724" t="s">
        <v>299</v>
      </c>
      <c r="B21" s="2884">
        <v>0</v>
      </c>
      <c r="C21" s="2885">
        <v>0</v>
      </c>
      <c r="D21" s="2886">
        <v>0</v>
      </c>
      <c r="E21" s="2946">
        <v>0</v>
      </c>
      <c r="F21" s="2947">
        <v>0</v>
      </c>
      <c r="G21" s="2948">
        <v>0</v>
      </c>
      <c r="H21" s="2989">
        <v>0</v>
      </c>
      <c r="I21" s="2990">
        <v>0</v>
      </c>
      <c r="J21" s="2991">
        <v>0</v>
      </c>
      <c r="K21" s="2989">
        <v>0</v>
      </c>
      <c r="L21" s="2990">
        <v>0</v>
      </c>
      <c r="M21" s="2991">
        <v>0</v>
      </c>
      <c r="N21" s="2989">
        <v>0</v>
      </c>
      <c r="O21" s="2990">
        <v>0</v>
      </c>
      <c r="P21" s="2991">
        <v>0</v>
      </c>
      <c r="Q21" s="2989">
        <v>0</v>
      </c>
      <c r="R21" s="2990">
        <v>0</v>
      </c>
      <c r="S21" s="2991">
        <v>0</v>
      </c>
    </row>
    <row r="22" spans="1:29" ht="23.25" customHeight="1" thickBot="1" x14ac:dyDescent="0.35">
      <c r="A22" s="2724" t="s">
        <v>301</v>
      </c>
      <c r="B22" s="2829">
        <v>10</v>
      </c>
      <c r="C22" s="2887">
        <v>0</v>
      </c>
      <c r="D22" s="2888">
        <v>10</v>
      </c>
      <c r="E22" s="2829">
        <v>9</v>
      </c>
      <c r="F22" s="2887">
        <v>1</v>
      </c>
      <c r="G22" s="2888">
        <v>10</v>
      </c>
      <c r="H22" s="2829">
        <v>7</v>
      </c>
      <c r="I22" s="2887">
        <v>1</v>
      </c>
      <c r="J22" s="2888">
        <v>8</v>
      </c>
      <c r="K22" s="2829">
        <v>8</v>
      </c>
      <c r="L22" s="2887">
        <v>0</v>
      </c>
      <c r="M22" s="2888">
        <v>8</v>
      </c>
      <c r="N22" s="2829">
        <v>0</v>
      </c>
      <c r="O22" s="2887">
        <v>0</v>
      </c>
      <c r="P22" s="2888">
        <v>0</v>
      </c>
      <c r="Q22" s="2829">
        <v>34</v>
      </c>
      <c r="R22" s="2887">
        <v>2</v>
      </c>
      <c r="S22" s="2888">
        <v>36</v>
      </c>
    </row>
    <row r="23" spans="1:29" ht="28.5" customHeight="1" x14ac:dyDescent="0.3">
      <c r="A23" s="2856" t="s">
        <v>153</v>
      </c>
      <c r="B23" s="1057">
        <v>12</v>
      </c>
      <c r="C23" s="1063">
        <v>3</v>
      </c>
      <c r="D23" s="1064">
        <v>15</v>
      </c>
      <c r="E23" s="1057">
        <v>8</v>
      </c>
      <c r="F23" s="1063">
        <v>4</v>
      </c>
      <c r="G23" s="1064">
        <v>12</v>
      </c>
      <c r="H23" s="1057">
        <v>6</v>
      </c>
      <c r="I23" s="1063">
        <v>7</v>
      </c>
      <c r="J23" s="1064">
        <v>13</v>
      </c>
      <c r="K23" s="1057">
        <v>6</v>
      </c>
      <c r="L23" s="1063">
        <v>4</v>
      </c>
      <c r="M23" s="1064">
        <v>10</v>
      </c>
      <c r="N23" s="1057">
        <v>0</v>
      </c>
      <c r="O23" s="1063">
        <v>0</v>
      </c>
      <c r="P23" s="1064">
        <v>0</v>
      </c>
      <c r="Q23" s="1057">
        <v>32</v>
      </c>
      <c r="R23" s="1063">
        <v>18</v>
      </c>
      <c r="S23" s="1064">
        <v>50</v>
      </c>
    </row>
    <row r="24" spans="1:29" ht="27" customHeight="1" x14ac:dyDescent="0.3">
      <c r="A24" s="2735" t="s">
        <v>154</v>
      </c>
      <c r="B24" s="2867">
        <v>11</v>
      </c>
      <c r="C24" s="2868">
        <v>8</v>
      </c>
      <c r="D24" s="2869">
        <v>19</v>
      </c>
      <c r="E24" s="2941">
        <v>9</v>
      </c>
      <c r="F24" s="2942">
        <v>9</v>
      </c>
      <c r="G24" s="2943">
        <v>18</v>
      </c>
      <c r="H24" s="2986">
        <v>10</v>
      </c>
      <c r="I24" s="2987">
        <v>4</v>
      </c>
      <c r="J24" s="2988">
        <v>14</v>
      </c>
      <c r="K24" s="2986">
        <v>10</v>
      </c>
      <c r="L24" s="2987">
        <v>5</v>
      </c>
      <c r="M24" s="2988">
        <v>15</v>
      </c>
      <c r="N24" s="2986">
        <v>0</v>
      </c>
      <c r="O24" s="2987">
        <v>0</v>
      </c>
      <c r="P24" s="2988">
        <v>0</v>
      </c>
      <c r="Q24" s="2986">
        <v>40</v>
      </c>
      <c r="R24" s="2987">
        <v>26</v>
      </c>
      <c r="S24" s="2988">
        <v>66</v>
      </c>
    </row>
    <row r="25" spans="1:29" ht="23.25" customHeight="1" x14ac:dyDescent="0.3">
      <c r="A25" s="2735" t="s">
        <v>155</v>
      </c>
      <c r="B25" s="2867">
        <v>1</v>
      </c>
      <c r="C25" s="2868">
        <v>20</v>
      </c>
      <c r="D25" s="2869">
        <v>21</v>
      </c>
      <c r="E25" s="2941">
        <v>4</v>
      </c>
      <c r="F25" s="2942">
        <v>26</v>
      </c>
      <c r="G25" s="2943">
        <v>30</v>
      </c>
      <c r="H25" s="2986">
        <v>11</v>
      </c>
      <c r="I25" s="2987">
        <v>8</v>
      </c>
      <c r="J25" s="2988">
        <v>19</v>
      </c>
      <c r="K25" s="2986">
        <v>23</v>
      </c>
      <c r="L25" s="2987">
        <v>11</v>
      </c>
      <c r="M25" s="2988">
        <v>34</v>
      </c>
      <c r="N25" s="2986">
        <v>1</v>
      </c>
      <c r="O25" s="2987">
        <v>0</v>
      </c>
      <c r="P25" s="2988">
        <v>1</v>
      </c>
      <c r="Q25" s="2986">
        <v>40</v>
      </c>
      <c r="R25" s="2987">
        <v>65</v>
      </c>
      <c r="S25" s="2988">
        <v>105</v>
      </c>
    </row>
    <row r="26" spans="1:29" ht="48.75" customHeight="1" x14ac:dyDescent="0.3">
      <c r="A26" s="2735" t="s">
        <v>158</v>
      </c>
      <c r="B26" s="2867">
        <v>1</v>
      </c>
      <c r="C26" s="2868">
        <v>18</v>
      </c>
      <c r="D26" s="2869">
        <v>19</v>
      </c>
      <c r="E26" s="2941">
        <v>5</v>
      </c>
      <c r="F26" s="2942">
        <v>14</v>
      </c>
      <c r="G26" s="2943">
        <v>19</v>
      </c>
      <c r="H26" s="2986">
        <v>9</v>
      </c>
      <c r="I26" s="2987">
        <v>4</v>
      </c>
      <c r="J26" s="2988">
        <v>13</v>
      </c>
      <c r="K26" s="2986">
        <v>11</v>
      </c>
      <c r="L26" s="2987">
        <v>19</v>
      </c>
      <c r="M26" s="2988">
        <v>30</v>
      </c>
      <c r="N26" s="2986">
        <v>0</v>
      </c>
      <c r="O26" s="2987">
        <v>1</v>
      </c>
      <c r="P26" s="2988">
        <v>1</v>
      </c>
      <c r="Q26" s="2986">
        <v>26</v>
      </c>
      <c r="R26" s="2987">
        <v>56</v>
      </c>
      <c r="S26" s="2988">
        <v>82</v>
      </c>
    </row>
    <row r="27" spans="1:29" ht="24.75" customHeight="1" x14ac:dyDescent="0.3">
      <c r="A27" s="2735" t="s">
        <v>156</v>
      </c>
      <c r="B27" s="2867">
        <v>0</v>
      </c>
      <c r="C27" s="2868">
        <v>0</v>
      </c>
      <c r="D27" s="2869">
        <v>0</v>
      </c>
      <c r="E27" s="2941">
        <v>0</v>
      </c>
      <c r="F27" s="2942">
        <v>1</v>
      </c>
      <c r="G27" s="2943">
        <v>1</v>
      </c>
      <c r="H27" s="2986">
        <v>0</v>
      </c>
      <c r="I27" s="2987">
        <v>0</v>
      </c>
      <c r="J27" s="2988">
        <v>0</v>
      </c>
      <c r="K27" s="2986">
        <v>5</v>
      </c>
      <c r="L27" s="2987">
        <v>1</v>
      </c>
      <c r="M27" s="2988">
        <v>6</v>
      </c>
      <c r="N27" s="2986">
        <v>0</v>
      </c>
      <c r="O27" s="2987">
        <v>0</v>
      </c>
      <c r="P27" s="2988">
        <v>0</v>
      </c>
      <c r="Q27" s="2986">
        <v>5</v>
      </c>
      <c r="R27" s="2987">
        <v>2</v>
      </c>
      <c r="S27" s="2988">
        <v>7</v>
      </c>
    </row>
    <row r="28" spans="1:29" ht="26.25" customHeight="1" thickBot="1" x14ac:dyDescent="0.35">
      <c r="A28" s="2420" t="s">
        <v>157</v>
      </c>
      <c r="B28" s="2828">
        <v>0</v>
      </c>
      <c r="C28" s="2870">
        <v>0</v>
      </c>
      <c r="D28" s="2871">
        <v>0</v>
      </c>
      <c r="E28" s="2828">
        <v>0</v>
      </c>
      <c r="F28" s="2870">
        <v>0</v>
      </c>
      <c r="G28" s="2871">
        <v>0</v>
      </c>
      <c r="H28" s="2828">
        <v>0</v>
      </c>
      <c r="I28" s="2870">
        <v>0</v>
      </c>
      <c r="J28" s="2871">
        <v>0</v>
      </c>
      <c r="K28" s="2828">
        <v>0</v>
      </c>
      <c r="L28" s="2870">
        <v>7</v>
      </c>
      <c r="M28" s="2871">
        <v>7</v>
      </c>
      <c r="N28" s="2828">
        <v>0</v>
      </c>
      <c r="O28" s="2870">
        <v>0</v>
      </c>
      <c r="P28" s="2871">
        <v>0</v>
      </c>
      <c r="Q28" s="2828">
        <v>0</v>
      </c>
      <c r="R28" s="2870">
        <v>7</v>
      </c>
      <c r="S28" s="2871">
        <v>7</v>
      </c>
    </row>
    <row r="29" spans="1:29" ht="34.5" customHeight="1" thickBot="1" x14ac:dyDescent="0.35">
      <c r="A29" s="2860" t="s">
        <v>16</v>
      </c>
      <c r="B29" s="2889">
        <v>111</v>
      </c>
      <c r="C29" s="2890">
        <v>133</v>
      </c>
      <c r="D29" s="2891">
        <v>244</v>
      </c>
      <c r="E29" s="2889">
        <v>114</v>
      </c>
      <c r="F29" s="2890">
        <v>129</v>
      </c>
      <c r="G29" s="2891">
        <v>243</v>
      </c>
      <c r="H29" s="2889">
        <v>121</v>
      </c>
      <c r="I29" s="2890">
        <v>85</v>
      </c>
      <c r="J29" s="2891">
        <v>206</v>
      </c>
      <c r="K29" s="2889">
        <v>156</v>
      </c>
      <c r="L29" s="2890">
        <v>156</v>
      </c>
      <c r="M29" s="2891">
        <v>312</v>
      </c>
      <c r="N29" s="2889">
        <v>1</v>
      </c>
      <c r="O29" s="2890">
        <v>2</v>
      </c>
      <c r="P29" s="2891">
        <v>3</v>
      </c>
      <c r="Q29" s="2889">
        <v>503</v>
      </c>
      <c r="R29" s="2890">
        <v>505</v>
      </c>
      <c r="S29" s="2891">
        <v>1008</v>
      </c>
    </row>
    <row r="30" spans="1:29" ht="21.75" customHeight="1" thickBot="1" x14ac:dyDescent="0.35">
      <c r="A30" s="2704" t="s">
        <v>23</v>
      </c>
      <c r="B30" s="2892"/>
      <c r="C30" s="2893"/>
      <c r="D30" s="2894"/>
      <c r="E30" s="2892"/>
      <c r="F30" s="2893"/>
      <c r="G30" s="2949"/>
      <c r="H30" s="2892"/>
      <c r="I30" s="2893"/>
      <c r="J30" s="2949"/>
      <c r="K30" s="2892"/>
      <c r="L30" s="2893"/>
      <c r="M30" s="2949"/>
      <c r="N30" s="2892"/>
      <c r="O30" s="2893"/>
      <c r="P30" s="2949"/>
      <c r="Q30" s="3024"/>
      <c r="R30" s="3025"/>
      <c r="S30" s="3026"/>
    </row>
    <row r="31" spans="1:29" ht="30.75" customHeight="1" thickBot="1" x14ac:dyDescent="0.35">
      <c r="A31" s="2861" t="s">
        <v>11</v>
      </c>
      <c r="B31" s="2895"/>
      <c r="C31" s="2896"/>
      <c r="D31" s="2897"/>
      <c r="E31" s="2895"/>
      <c r="F31" s="2896"/>
      <c r="G31" s="2950"/>
      <c r="H31" s="2895"/>
      <c r="I31" s="2896"/>
      <c r="J31" s="2950"/>
      <c r="K31" s="2895"/>
      <c r="L31" s="2896"/>
      <c r="M31" s="2950"/>
      <c r="N31" s="3022"/>
      <c r="O31" s="3023"/>
      <c r="P31" s="2950"/>
      <c r="Q31" s="3027"/>
      <c r="R31" s="2830"/>
      <c r="S31" s="2831"/>
    </row>
    <row r="32" spans="1:29" ht="29.25" customHeight="1" x14ac:dyDescent="0.3">
      <c r="A32" s="2862" t="s">
        <v>144</v>
      </c>
      <c r="B32" s="2898">
        <v>12</v>
      </c>
      <c r="C32" s="2899">
        <v>1</v>
      </c>
      <c r="D32" s="2900">
        <v>13</v>
      </c>
      <c r="E32" s="2951">
        <v>0</v>
      </c>
      <c r="F32" s="2899">
        <v>0</v>
      </c>
      <c r="G32" s="2900">
        <v>0</v>
      </c>
      <c r="H32" s="2951">
        <v>0</v>
      </c>
      <c r="I32" s="2899">
        <v>0</v>
      </c>
      <c r="J32" s="2900">
        <v>0</v>
      </c>
      <c r="K32" s="2951">
        <v>0</v>
      </c>
      <c r="L32" s="2899">
        <v>0</v>
      </c>
      <c r="M32" s="2900">
        <v>0</v>
      </c>
      <c r="N32" s="2951">
        <v>0</v>
      </c>
      <c r="O32" s="2899">
        <v>0</v>
      </c>
      <c r="P32" s="2900">
        <v>0</v>
      </c>
      <c r="Q32" s="2848">
        <v>12</v>
      </c>
      <c r="R32" s="2842">
        <v>1</v>
      </c>
      <c r="S32" s="2843">
        <v>13</v>
      </c>
    </row>
    <row r="33" spans="1:23" ht="29.25" customHeight="1" x14ac:dyDescent="0.3">
      <c r="A33" s="2853" t="s">
        <v>145</v>
      </c>
      <c r="B33" s="2901">
        <v>0</v>
      </c>
      <c r="C33" s="2902">
        <v>28</v>
      </c>
      <c r="D33" s="2903">
        <v>28</v>
      </c>
      <c r="E33" s="2952">
        <v>0</v>
      </c>
      <c r="F33" s="2953">
        <v>23</v>
      </c>
      <c r="G33" s="2954">
        <v>23</v>
      </c>
      <c r="H33" s="2992">
        <v>0</v>
      </c>
      <c r="I33" s="2993">
        <v>14</v>
      </c>
      <c r="J33" s="2994">
        <v>14</v>
      </c>
      <c r="K33" s="2992">
        <v>0</v>
      </c>
      <c r="L33" s="2993">
        <v>0</v>
      </c>
      <c r="M33" s="2994">
        <v>0</v>
      </c>
      <c r="N33" s="2992">
        <v>0</v>
      </c>
      <c r="O33" s="2993">
        <v>0</v>
      </c>
      <c r="P33" s="2994">
        <v>0</v>
      </c>
      <c r="Q33" s="3028">
        <v>0</v>
      </c>
      <c r="R33" s="3029">
        <v>65</v>
      </c>
      <c r="S33" s="3030">
        <v>65</v>
      </c>
    </row>
    <row r="34" spans="1:23" ht="40.5" x14ac:dyDescent="0.3">
      <c r="A34" s="2853" t="s">
        <v>176</v>
      </c>
      <c r="B34" s="2901">
        <v>7</v>
      </c>
      <c r="C34" s="2902">
        <v>2</v>
      </c>
      <c r="D34" s="2903">
        <v>9</v>
      </c>
      <c r="E34" s="2952">
        <v>10</v>
      </c>
      <c r="F34" s="2953">
        <v>1</v>
      </c>
      <c r="G34" s="2954">
        <v>11</v>
      </c>
      <c r="H34" s="2992">
        <v>9</v>
      </c>
      <c r="I34" s="2993">
        <v>0</v>
      </c>
      <c r="J34" s="2994">
        <v>9</v>
      </c>
      <c r="K34" s="2992">
        <v>5</v>
      </c>
      <c r="L34" s="2993">
        <v>0</v>
      </c>
      <c r="M34" s="2994">
        <v>5</v>
      </c>
      <c r="N34" s="2992">
        <v>0</v>
      </c>
      <c r="O34" s="2993">
        <v>0</v>
      </c>
      <c r="P34" s="2994">
        <v>0</v>
      </c>
      <c r="Q34" s="3028">
        <v>31</v>
      </c>
      <c r="R34" s="3029">
        <v>3</v>
      </c>
      <c r="S34" s="3030">
        <v>34</v>
      </c>
    </row>
    <row r="35" spans="1:23" ht="36" customHeight="1" thickBot="1" x14ac:dyDescent="0.35">
      <c r="A35" s="2420" t="s">
        <v>147</v>
      </c>
      <c r="B35" s="2835">
        <v>0</v>
      </c>
      <c r="C35" s="2836">
        <v>28</v>
      </c>
      <c r="D35" s="2837">
        <v>28</v>
      </c>
      <c r="E35" s="2835">
        <v>8</v>
      </c>
      <c r="F35" s="2836">
        <v>20</v>
      </c>
      <c r="G35" s="2837">
        <v>28</v>
      </c>
      <c r="H35" s="2835">
        <v>9</v>
      </c>
      <c r="I35" s="2836">
        <v>22</v>
      </c>
      <c r="J35" s="2837">
        <v>31</v>
      </c>
      <c r="K35" s="2835">
        <v>10</v>
      </c>
      <c r="L35" s="2836">
        <v>23</v>
      </c>
      <c r="M35" s="2837">
        <v>33</v>
      </c>
      <c r="N35" s="2835">
        <v>0</v>
      </c>
      <c r="O35" s="2836">
        <v>0</v>
      </c>
      <c r="P35" s="2837">
        <v>0</v>
      </c>
      <c r="Q35" s="2834">
        <v>27</v>
      </c>
      <c r="R35" s="2838">
        <v>93</v>
      </c>
      <c r="S35" s="2839">
        <v>120</v>
      </c>
    </row>
    <row r="36" spans="1:23" ht="30.75" customHeight="1" thickBot="1" x14ac:dyDescent="0.35">
      <c r="A36" s="2851" t="s">
        <v>148</v>
      </c>
      <c r="B36" s="2904">
        <v>0</v>
      </c>
      <c r="C36" s="2905">
        <v>0</v>
      </c>
      <c r="D36" s="2906">
        <v>0</v>
      </c>
      <c r="E36" s="2904">
        <v>0</v>
      </c>
      <c r="F36" s="2905">
        <v>4</v>
      </c>
      <c r="G36" s="2906">
        <v>4</v>
      </c>
      <c r="H36" s="2904">
        <v>0</v>
      </c>
      <c r="I36" s="2905">
        <v>8</v>
      </c>
      <c r="J36" s="2906">
        <v>8</v>
      </c>
      <c r="K36" s="2904">
        <v>20</v>
      </c>
      <c r="L36" s="2905">
        <v>50</v>
      </c>
      <c r="M36" s="2906">
        <v>70</v>
      </c>
      <c r="N36" s="2904">
        <v>0</v>
      </c>
      <c r="O36" s="2905">
        <v>1</v>
      </c>
      <c r="P36" s="2906">
        <v>1</v>
      </c>
      <c r="Q36" s="2904">
        <v>20</v>
      </c>
      <c r="R36" s="2905">
        <v>63</v>
      </c>
      <c r="S36" s="2891">
        <v>83</v>
      </c>
    </row>
    <row r="37" spans="1:23" ht="30" customHeight="1" x14ac:dyDescent="0.3">
      <c r="A37" s="2857" t="s">
        <v>295</v>
      </c>
      <c r="B37" s="2907">
        <v>0</v>
      </c>
      <c r="C37" s="2847">
        <v>0</v>
      </c>
      <c r="D37" s="2846">
        <v>0</v>
      </c>
      <c r="E37" s="2845">
        <v>0</v>
      </c>
      <c r="F37" s="2847">
        <v>4</v>
      </c>
      <c r="G37" s="2846">
        <v>4</v>
      </c>
      <c r="H37" s="2845">
        <v>0</v>
      </c>
      <c r="I37" s="2847">
        <v>8</v>
      </c>
      <c r="J37" s="2846">
        <v>8</v>
      </c>
      <c r="K37" s="2845">
        <v>20</v>
      </c>
      <c r="L37" s="2847">
        <v>50</v>
      </c>
      <c r="M37" s="2846">
        <v>70</v>
      </c>
      <c r="N37" s="2845">
        <v>0</v>
      </c>
      <c r="O37" s="2847">
        <v>1</v>
      </c>
      <c r="P37" s="2846">
        <v>1</v>
      </c>
      <c r="Q37" s="2848">
        <v>20</v>
      </c>
      <c r="R37" s="2842">
        <v>63</v>
      </c>
      <c r="S37" s="2843">
        <v>83</v>
      </c>
    </row>
    <row r="38" spans="1:23" ht="36" customHeight="1" x14ac:dyDescent="0.3">
      <c r="A38" s="2853" t="s">
        <v>149</v>
      </c>
      <c r="B38" s="2901">
        <v>0</v>
      </c>
      <c r="C38" s="2902">
        <v>0</v>
      </c>
      <c r="D38" s="2903">
        <v>0</v>
      </c>
      <c r="E38" s="2952">
        <v>0</v>
      </c>
      <c r="F38" s="2953">
        <v>0</v>
      </c>
      <c r="G38" s="2954">
        <v>0</v>
      </c>
      <c r="H38" s="2992">
        <v>0</v>
      </c>
      <c r="I38" s="2993">
        <v>0</v>
      </c>
      <c r="J38" s="2994">
        <v>0</v>
      </c>
      <c r="K38" s="2992">
        <v>0</v>
      </c>
      <c r="L38" s="2993">
        <v>0</v>
      </c>
      <c r="M38" s="2994">
        <v>0</v>
      </c>
      <c r="N38" s="2992">
        <v>0</v>
      </c>
      <c r="O38" s="2993">
        <v>0</v>
      </c>
      <c r="P38" s="2994">
        <v>0</v>
      </c>
      <c r="Q38" s="3028">
        <v>0</v>
      </c>
      <c r="R38" s="3029">
        <v>0</v>
      </c>
      <c r="S38" s="3030">
        <v>0</v>
      </c>
    </row>
    <row r="39" spans="1:23" ht="36" customHeight="1" x14ac:dyDescent="0.3">
      <c r="A39" s="2853" t="s">
        <v>150</v>
      </c>
      <c r="B39" s="2901">
        <v>10</v>
      </c>
      <c r="C39" s="2902">
        <v>7</v>
      </c>
      <c r="D39" s="2903">
        <v>17</v>
      </c>
      <c r="E39" s="2952">
        <v>14</v>
      </c>
      <c r="F39" s="2953">
        <v>6</v>
      </c>
      <c r="G39" s="2954">
        <v>20</v>
      </c>
      <c r="H39" s="2992">
        <v>15</v>
      </c>
      <c r="I39" s="2993">
        <v>1</v>
      </c>
      <c r="J39" s="2994">
        <v>16</v>
      </c>
      <c r="K39" s="2992">
        <v>11</v>
      </c>
      <c r="L39" s="2993">
        <v>6</v>
      </c>
      <c r="M39" s="2994">
        <v>17</v>
      </c>
      <c r="N39" s="2992">
        <v>0</v>
      </c>
      <c r="O39" s="2993">
        <v>0</v>
      </c>
      <c r="P39" s="2994">
        <v>0</v>
      </c>
      <c r="Q39" s="3028">
        <v>50</v>
      </c>
      <c r="R39" s="3029">
        <v>20</v>
      </c>
      <c r="S39" s="3030">
        <v>70</v>
      </c>
    </row>
    <row r="40" spans="1:23" ht="36" customHeight="1" x14ac:dyDescent="0.3">
      <c r="A40" s="2853" t="s">
        <v>177</v>
      </c>
      <c r="B40" s="2901">
        <v>10</v>
      </c>
      <c r="C40" s="2902">
        <v>3</v>
      </c>
      <c r="D40" s="2903">
        <v>13</v>
      </c>
      <c r="E40" s="2952">
        <v>9</v>
      </c>
      <c r="F40" s="2953">
        <v>1</v>
      </c>
      <c r="G40" s="2954">
        <v>10</v>
      </c>
      <c r="H40" s="2992">
        <v>9</v>
      </c>
      <c r="I40" s="2993">
        <v>2</v>
      </c>
      <c r="J40" s="2994">
        <v>11</v>
      </c>
      <c r="K40" s="2992">
        <v>2</v>
      </c>
      <c r="L40" s="2993">
        <v>4</v>
      </c>
      <c r="M40" s="2994">
        <v>6</v>
      </c>
      <c r="N40" s="2992">
        <v>0</v>
      </c>
      <c r="O40" s="2993">
        <v>0</v>
      </c>
      <c r="P40" s="2994">
        <v>0</v>
      </c>
      <c r="Q40" s="3028">
        <v>30</v>
      </c>
      <c r="R40" s="3029">
        <v>10</v>
      </c>
      <c r="S40" s="3030">
        <v>40</v>
      </c>
    </row>
    <row r="41" spans="1:23" ht="36" customHeight="1" x14ac:dyDescent="0.3">
      <c r="A41" s="2853" t="s">
        <v>151</v>
      </c>
      <c r="B41" s="2908">
        <v>6</v>
      </c>
      <c r="C41" s="2909">
        <v>4</v>
      </c>
      <c r="D41" s="2910">
        <v>10</v>
      </c>
      <c r="E41" s="2955">
        <v>6</v>
      </c>
      <c r="F41" s="2956">
        <v>10</v>
      </c>
      <c r="G41" s="2957">
        <v>16</v>
      </c>
      <c r="H41" s="2995">
        <v>13</v>
      </c>
      <c r="I41" s="2996">
        <v>12</v>
      </c>
      <c r="J41" s="2997">
        <v>25</v>
      </c>
      <c r="K41" s="2995">
        <v>15</v>
      </c>
      <c r="L41" s="2996">
        <v>16</v>
      </c>
      <c r="M41" s="2997">
        <v>31</v>
      </c>
      <c r="N41" s="2995">
        <v>0</v>
      </c>
      <c r="O41" s="2996">
        <v>0</v>
      </c>
      <c r="P41" s="2997">
        <v>0</v>
      </c>
      <c r="Q41" s="3028">
        <v>40</v>
      </c>
      <c r="R41" s="3029">
        <v>42</v>
      </c>
      <c r="S41" s="3030">
        <v>82</v>
      </c>
    </row>
    <row r="42" spans="1:23" ht="36" customHeight="1" thickBot="1" x14ac:dyDescent="0.35">
      <c r="A42" s="2420" t="s">
        <v>341</v>
      </c>
      <c r="B42" s="2515">
        <v>12</v>
      </c>
      <c r="C42" s="2516">
        <v>7</v>
      </c>
      <c r="D42" s="2517">
        <v>19</v>
      </c>
      <c r="E42" s="2515">
        <v>6</v>
      </c>
      <c r="F42" s="2516">
        <v>3</v>
      </c>
      <c r="G42" s="2517">
        <v>9</v>
      </c>
      <c r="H42" s="2515">
        <v>6</v>
      </c>
      <c r="I42" s="2516">
        <v>0</v>
      </c>
      <c r="J42" s="2517">
        <v>6</v>
      </c>
      <c r="K42" s="2515">
        <v>10</v>
      </c>
      <c r="L42" s="2516">
        <v>4</v>
      </c>
      <c r="M42" s="2517">
        <v>14</v>
      </c>
      <c r="N42" s="2515">
        <v>0</v>
      </c>
      <c r="O42" s="2516">
        <v>0</v>
      </c>
      <c r="P42" s="2517">
        <v>0</v>
      </c>
      <c r="Q42" s="2834">
        <v>34</v>
      </c>
      <c r="R42" s="2838">
        <v>14</v>
      </c>
      <c r="S42" s="2839">
        <v>48</v>
      </c>
    </row>
    <row r="43" spans="1:23" ht="26.25" customHeight="1" thickBot="1" x14ac:dyDescent="0.35">
      <c r="A43" s="2459" t="s">
        <v>152</v>
      </c>
      <c r="B43" s="2833">
        <v>27</v>
      </c>
      <c r="C43" s="1065">
        <v>0</v>
      </c>
      <c r="D43" s="1066">
        <v>27</v>
      </c>
      <c r="E43" s="2833">
        <v>30</v>
      </c>
      <c r="F43" s="1065">
        <v>2</v>
      </c>
      <c r="G43" s="1066">
        <v>32</v>
      </c>
      <c r="H43" s="2833">
        <v>20</v>
      </c>
      <c r="I43" s="1065">
        <v>3</v>
      </c>
      <c r="J43" s="1066">
        <v>23</v>
      </c>
      <c r="K43" s="2833">
        <v>27</v>
      </c>
      <c r="L43" s="1065">
        <v>5</v>
      </c>
      <c r="M43" s="1066">
        <v>32</v>
      </c>
      <c r="N43" s="2833">
        <v>0</v>
      </c>
      <c r="O43" s="1065">
        <v>0</v>
      </c>
      <c r="P43" s="1066">
        <v>0</v>
      </c>
      <c r="Q43" s="2844">
        <v>104</v>
      </c>
      <c r="R43" s="3031">
        <v>10</v>
      </c>
      <c r="S43" s="3032">
        <v>114</v>
      </c>
      <c r="T43" s="290"/>
      <c r="U43" s="290"/>
      <c r="V43" s="290"/>
      <c r="W43" s="290"/>
    </row>
    <row r="44" spans="1:23" ht="26.25" customHeight="1" x14ac:dyDescent="0.3">
      <c r="A44" s="2857" t="s">
        <v>298</v>
      </c>
      <c r="B44" s="2907">
        <v>17</v>
      </c>
      <c r="C44" s="2847">
        <v>0</v>
      </c>
      <c r="D44" s="2846">
        <v>17</v>
      </c>
      <c r="E44" s="2845">
        <v>21</v>
      </c>
      <c r="F44" s="2847">
        <v>1</v>
      </c>
      <c r="G44" s="2846">
        <v>22</v>
      </c>
      <c r="H44" s="2845">
        <v>13</v>
      </c>
      <c r="I44" s="2847">
        <v>2</v>
      </c>
      <c r="J44" s="2846">
        <v>15</v>
      </c>
      <c r="K44" s="2845">
        <v>19</v>
      </c>
      <c r="L44" s="2847">
        <v>5</v>
      </c>
      <c r="M44" s="2846">
        <v>24</v>
      </c>
      <c r="N44" s="2845">
        <v>0</v>
      </c>
      <c r="O44" s="2847">
        <v>0</v>
      </c>
      <c r="P44" s="2846">
        <v>0</v>
      </c>
      <c r="Q44" s="2848">
        <v>70</v>
      </c>
      <c r="R44" s="2842">
        <v>8</v>
      </c>
      <c r="S44" s="2843">
        <v>78</v>
      </c>
      <c r="T44" s="290"/>
      <c r="U44" s="290"/>
      <c r="V44" s="290"/>
      <c r="W44" s="290"/>
    </row>
    <row r="45" spans="1:23" ht="26.25" customHeight="1" x14ac:dyDescent="0.3">
      <c r="A45" s="2849" t="s">
        <v>299</v>
      </c>
      <c r="B45" s="2911">
        <v>0</v>
      </c>
      <c r="C45" s="2912">
        <v>0</v>
      </c>
      <c r="D45" s="2913">
        <v>0</v>
      </c>
      <c r="E45" s="2958">
        <v>0</v>
      </c>
      <c r="F45" s="2959">
        <v>0</v>
      </c>
      <c r="G45" s="2960">
        <v>0</v>
      </c>
      <c r="H45" s="2998">
        <v>0</v>
      </c>
      <c r="I45" s="2999">
        <v>0</v>
      </c>
      <c r="J45" s="3000">
        <v>0</v>
      </c>
      <c r="K45" s="2998">
        <v>0</v>
      </c>
      <c r="L45" s="2999">
        <v>0</v>
      </c>
      <c r="M45" s="3000">
        <v>0</v>
      </c>
      <c r="N45" s="2998">
        <v>0</v>
      </c>
      <c r="O45" s="2999">
        <v>0</v>
      </c>
      <c r="P45" s="3000">
        <v>0</v>
      </c>
      <c r="Q45" s="3028">
        <v>0</v>
      </c>
      <c r="R45" s="3029">
        <v>0</v>
      </c>
      <c r="S45" s="3030">
        <v>0</v>
      </c>
    </row>
    <row r="46" spans="1:23" ht="26.25" customHeight="1" thickBot="1" x14ac:dyDescent="0.35">
      <c r="A46" s="2850" t="s">
        <v>301</v>
      </c>
      <c r="B46" s="2515">
        <v>10</v>
      </c>
      <c r="C46" s="2516">
        <v>0</v>
      </c>
      <c r="D46" s="2517">
        <v>10</v>
      </c>
      <c r="E46" s="2515">
        <v>9</v>
      </c>
      <c r="F46" s="2516">
        <v>1</v>
      </c>
      <c r="G46" s="2517">
        <v>10</v>
      </c>
      <c r="H46" s="2515">
        <v>7</v>
      </c>
      <c r="I46" s="2516">
        <v>1</v>
      </c>
      <c r="J46" s="2517">
        <v>8</v>
      </c>
      <c r="K46" s="2515">
        <v>8</v>
      </c>
      <c r="L46" s="2516">
        <v>0</v>
      </c>
      <c r="M46" s="2517">
        <v>8</v>
      </c>
      <c r="N46" s="2515">
        <v>0</v>
      </c>
      <c r="O46" s="2516">
        <v>0</v>
      </c>
      <c r="P46" s="2517">
        <v>0</v>
      </c>
      <c r="Q46" s="2834">
        <v>34</v>
      </c>
      <c r="R46" s="2838">
        <v>2</v>
      </c>
      <c r="S46" s="2839">
        <v>36</v>
      </c>
    </row>
    <row r="47" spans="1:23" ht="24.75" customHeight="1" x14ac:dyDescent="0.3">
      <c r="A47" s="1052" t="s">
        <v>153</v>
      </c>
      <c r="B47" s="1067">
        <v>11</v>
      </c>
      <c r="C47" s="1068">
        <v>3</v>
      </c>
      <c r="D47" s="2914">
        <v>14</v>
      </c>
      <c r="E47" s="2806">
        <v>8</v>
      </c>
      <c r="F47" s="2807">
        <v>4</v>
      </c>
      <c r="G47" s="1070">
        <v>12</v>
      </c>
      <c r="H47" s="1067">
        <v>6</v>
      </c>
      <c r="I47" s="1068">
        <v>6</v>
      </c>
      <c r="J47" s="2914">
        <v>12</v>
      </c>
      <c r="K47" s="2806">
        <v>6</v>
      </c>
      <c r="L47" s="2807">
        <v>4</v>
      </c>
      <c r="M47" s="1070">
        <v>10</v>
      </c>
      <c r="N47" s="1067">
        <v>0</v>
      </c>
      <c r="O47" s="1068">
        <v>0</v>
      </c>
      <c r="P47" s="2914">
        <v>0</v>
      </c>
      <c r="Q47" s="2832">
        <v>31</v>
      </c>
      <c r="R47" s="1058">
        <v>17</v>
      </c>
      <c r="S47" s="1059">
        <v>48</v>
      </c>
    </row>
    <row r="48" spans="1:23" ht="24.75" customHeight="1" x14ac:dyDescent="0.3">
      <c r="A48" s="2735" t="s">
        <v>154</v>
      </c>
      <c r="B48" s="2915">
        <v>11</v>
      </c>
      <c r="C48" s="2916">
        <v>8</v>
      </c>
      <c r="D48" s="2917">
        <v>19</v>
      </c>
      <c r="E48" s="2961">
        <v>9</v>
      </c>
      <c r="F48" s="2962">
        <v>9</v>
      </c>
      <c r="G48" s="2963">
        <v>18</v>
      </c>
      <c r="H48" s="3001">
        <v>9</v>
      </c>
      <c r="I48" s="3002">
        <v>4</v>
      </c>
      <c r="J48" s="3003">
        <v>13</v>
      </c>
      <c r="K48" s="3019">
        <v>10</v>
      </c>
      <c r="L48" s="3020">
        <v>5</v>
      </c>
      <c r="M48" s="3021">
        <v>15</v>
      </c>
      <c r="N48" s="3016">
        <v>0</v>
      </c>
      <c r="O48" s="3017">
        <v>0</v>
      </c>
      <c r="P48" s="3018">
        <v>0</v>
      </c>
      <c r="Q48" s="2832">
        <v>39</v>
      </c>
      <c r="R48" s="1058">
        <v>26</v>
      </c>
      <c r="S48" s="1059">
        <v>65</v>
      </c>
    </row>
    <row r="49" spans="1:19" ht="24.75" customHeight="1" x14ac:dyDescent="0.3">
      <c r="A49" s="2853" t="s">
        <v>155</v>
      </c>
      <c r="B49" s="2918">
        <v>1</v>
      </c>
      <c r="C49" s="2919">
        <v>20</v>
      </c>
      <c r="D49" s="2920">
        <v>21</v>
      </c>
      <c r="E49" s="2964">
        <v>4</v>
      </c>
      <c r="F49" s="2965">
        <v>24</v>
      </c>
      <c r="G49" s="2966">
        <v>28</v>
      </c>
      <c r="H49" s="3004">
        <v>11</v>
      </c>
      <c r="I49" s="3005">
        <v>8</v>
      </c>
      <c r="J49" s="3006">
        <v>19</v>
      </c>
      <c r="K49" s="3004">
        <v>23</v>
      </c>
      <c r="L49" s="3005">
        <v>11</v>
      </c>
      <c r="M49" s="3006">
        <v>34</v>
      </c>
      <c r="N49" s="3004">
        <v>1</v>
      </c>
      <c r="O49" s="3005">
        <v>0</v>
      </c>
      <c r="P49" s="3006">
        <v>1</v>
      </c>
      <c r="Q49" s="2832">
        <v>40</v>
      </c>
      <c r="R49" s="1058">
        <v>63</v>
      </c>
      <c r="S49" s="1059">
        <v>103</v>
      </c>
    </row>
    <row r="50" spans="1:19" ht="40.5" x14ac:dyDescent="0.3">
      <c r="A50" s="2853" t="s">
        <v>158</v>
      </c>
      <c r="B50" s="2918">
        <v>1</v>
      </c>
      <c r="C50" s="2919">
        <v>18</v>
      </c>
      <c r="D50" s="2920">
        <v>19</v>
      </c>
      <c r="E50" s="2964">
        <v>5</v>
      </c>
      <c r="F50" s="2965">
        <v>14</v>
      </c>
      <c r="G50" s="2966">
        <v>19</v>
      </c>
      <c r="H50" s="3004">
        <v>9</v>
      </c>
      <c r="I50" s="3005">
        <v>4</v>
      </c>
      <c r="J50" s="3006">
        <v>13</v>
      </c>
      <c r="K50" s="3004">
        <v>11</v>
      </c>
      <c r="L50" s="3005">
        <v>19</v>
      </c>
      <c r="M50" s="3006">
        <v>30</v>
      </c>
      <c r="N50" s="3004">
        <v>0</v>
      </c>
      <c r="O50" s="3005">
        <v>1</v>
      </c>
      <c r="P50" s="3006">
        <v>1</v>
      </c>
      <c r="Q50" s="2832">
        <v>26</v>
      </c>
      <c r="R50" s="1058">
        <v>56</v>
      </c>
      <c r="S50" s="1059">
        <v>82</v>
      </c>
    </row>
    <row r="51" spans="1:19" x14ac:dyDescent="0.3">
      <c r="A51" s="2853" t="s">
        <v>156</v>
      </c>
      <c r="B51" s="2918">
        <v>0</v>
      </c>
      <c r="C51" s="2919">
        <v>0</v>
      </c>
      <c r="D51" s="2920">
        <v>0</v>
      </c>
      <c r="E51" s="2964">
        <v>0</v>
      </c>
      <c r="F51" s="2965">
        <v>1</v>
      </c>
      <c r="G51" s="2966">
        <v>1</v>
      </c>
      <c r="H51" s="3004">
        <v>0</v>
      </c>
      <c r="I51" s="3005">
        <v>0</v>
      </c>
      <c r="J51" s="3006">
        <v>0</v>
      </c>
      <c r="K51" s="3004">
        <v>5</v>
      </c>
      <c r="L51" s="3005">
        <v>1</v>
      </c>
      <c r="M51" s="3006">
        <v>6</v>
      </c>
      <c r="N51" s="3004">
        <v>0</v>
      </c>
      <c r="O51" s="3005">
        <v>0</v>
      </c>
      <c r="P51" s="3006">
        <v>0</v>
      </c>
      <c r="Q51" s="2832">
        <v>5</v>
      </c>
      <c r="R51" s="1058">
        <v>2</v>
      </c>
      <c r="S51" s="1059">
        <v>7</v>
      </c>
    </row>
    <row r="52" spans="1:19" ht="25.5" customHeight="1" thickBot="1" x14ac:dyDescent="0.35">
      <c r="A52" s="2420" t="s">
        <v>157</v>
      </c>
      <c r="B52" s="2835">
        <v>0</v>
      </c>
      <c r="C52" s="2836">
        <v>0</v>
      </c>
      <c r="D52" s="2837">
        <v>0</v>
      </c>
      <c r="E52" s="2835">
        <v>0</v>
      </c>
      <c r="F52" s="2836">
        <v>0</v>
      </c>
      <c r="G52" s="2837">
        <v>0</v>
      </c>
      <c r="H52" s="2835">
        <v>0</v>
      </c>
      <c r="I52" s="2836">
        <v>0</v>
      </c>
      <c r="J52" s="2837">
        <v>0</v>
      </c>
      <c r="K52" s="2835">
        <v>0</v>
      </c>
      <c r="L52" s="2836">
        <v>7</v>
      </c>
      <c r="M52" s="2837">
        <v>7</v>
      </c>
      <c r="N52" s="2835">
        <v>0</v>
      </c>
      <c r="O52" s="2836">
        <v>0</v>
      </c>
      <c r="P52" s="2837">
        <v>0</v>
      </c>
      <c r="Q52" s="2832">
        <v>0</v>
      </c>
      <c r="R52" s="1058">
        <v>7</v>
      </c>
      <c r="S52" s="1059">
        <v>7</v>
      </c>
    </row>
    <row r="53" spans="1:19" ht="33.75" customHeight="1" thickBot="1" x14ac:dyDescent="0.35">
      <c r="A53" s="2704" t="s">
        <v>8</v>
      </c>
      <c r="B53" s="2889">
        <v>108</v>
      </c>
      <c r="C53" s="2890">
        <v>129</v>
      </c>
      <c r="D53" s="2891">
        <v>237</v>
      </c>
      <c r="E53" s="2889">
        <v>109</v>
      </c>
      <c r="F53" s="2890">
        <v>122</v>
      </c>
      <c r="G53" s="2891">
        <v>231</v>
      </c>
      <c r="H53" s="2889">
        <v>116</v>
      </c>
      <c r="I53" s="2890">
        <v>84</v>
      </c>
      <c r="J53" s="2891">
        <v>200</v>
      </c>
      <c r="K53" s="2889">
        <v>155</v>
      </c>
      <c r="L53" s="2890">
        <v>155</v>
      </c>
      <c r="M53" s="2891">
        <v>310</v>
      </c>
      <c r="N53" s="2889">
        <v>1</v>
      </c>
      <c r="O53" s="2890">
        <v>2</v>
      </c>
      <c r="P53" s="2891">
        <v>3</v>
      </c>
      <c r="Q53" s="2889">
        <v>489</v>
      </c>
      <c r="R53" s="2890">
        <v>492</v>
      </c>
      <c r="S53" s="2891">
        <v>981</v>
      </c>
    </row>
    <row r="54" spans="1:19" ht="31.5" customHeight="1" thickBot="1" x14ac:dyDescent="0.35">
      <c r="A54" s="2863" t="s">
        <v>25</v>
      </c>
      <c r="B54" s="2895"/>
      <c r="C54" s="2896"/>
      <c r="D54" s="2921"/>
      <c r="E54" s="2895"/>
      <c r="F54" s="2896"/>
      <c r="G54" s="2921"/>
      <c r="H54" s="2895"/>
      <c r="I54" s="2896"/>
      <c r="J54" s="2921"/>
      <c r="K54" s="2895"/>
      <c r="L54" s="2896"/>
      <c r="M54" s="2921"/>
      <c r="N54" s="2895"/>
      <c r="O54" s="2896"/>
      <c r="P54" s="2921"/>
      <c r="Q54" s="3024"/>
      <c r="R54" s="3025"/>
      <c r="S54" s="3026"/>
    </row>
    <row r="55" spans="1:19" ht="24.95" customHeight="1" x14ac:dyDescent="0.3">
      <c r="A55" s="2853" t="s">
        <v>144</v>
      </c>
      <c r="B55" s="1060">
        <v>0</v>
      </c>
      <c r="C55" s="1061">
        <v>0</v>
      </c>
      <c r="D55" s="1062">
        <v>0</v>
      </c>
      <c r="E55" s="1060">
        <v>0</v>
      </c>
      <c r="F55" s="1061">
        <v>0</v>
      </c>
      <c r="G55" s="1062">
        <v>0</v>
      </c>
      <c r="H55" s="1060">
        <v>0</v>
      </c>
      <c r="I55" s="1061">
        <v>0</v>
      </c>
      <c r="J55" s="1062">
        <v>0</v>
      </c>
      <c r="K55" s="1060">
        <v>0</v>
      </c>
      <c r="L55" s="1061">
        <v>0</v>
      </c>
      <c r="M55" s="1062">
        <v>0</v>
      </c>
      <c r="N55" s="1060">
        <v>0</v>
      </c>
      <c r="O55" s="1061">
        <v>0</v>
      </c>
      <c r="P55" s="1062">
        <v>0</v>
      </c>
      <c r="Q55" s="2832">
        <v>0</v>
      </c>
      <c r="R55" s="1058">
        <v>0</v>
      </c>
      <c r="S55" s="1059">
        <v>0</v>
      </c>
    </row>
    <row r="56" spans="1:19" ht="24.95" customHeight="1" x14ac:dyDescent="0.3">
      <c r="A56" s="2853" t="s">
        <v>145</v>
      </c>
      <c r="B56" s="2918">
        <v>0</v>
      </c>
      <c r="C56" s="2919">
        <v>1</v>
      </c>
      <c r="D56" s="2920">
        <v>1</v>
      </c>
      <c r="E56" s="2964">
        <v>0</v>
      </c>
      <c r="F56" s="2965">
        <v>1</v>
      </c>
      <c r="G56" s="2966">
        <v>1</v>
      </c>
      <c r="H56" s="3004">
        <v>0</v>
      </c>
      <c r="I56" s="3005">
        <v>0</v>
      </c>
      <c r="J56" s="3006">
        <v>0</v>
      </c>
      <c r="K56" s="3004">
        <v>0</v>
      </c>
      <c r="L56" s="3005">
        <v>0</v>
      </c>
      <c r="M56" s="3006">
        <v>0</v>
      </c>
      <c r="N56" s="3004">
        <v>0</v>
      </c>
      <c r="O56" s="3005">
        <v>0</v>
      </c>
      <c r="P56" s="3006">
        <v>0</v>
      </c>
      <c r="Q56" s="2832">
        <v>0</v>
      </c>
      <c r="R56" s="1058">
        <v>2</v>
      </c>
      <c r="S56" s="1059">
        <v>2</v>
      </c>
    </row>
    <row r="57" spans="1:19" ht="40.5" x14ac:dyDescent="0.3">
      <c r="A57" s="2735" t="s">
        <v>176</v>
      </c>
      <c r="B57" s="2918">
        <v>0</v>
      </c>
      <c r="C57" s="2919">
        <v>0</v>
      </c>
      <c r="D57" s="2920">
        <v>0</v>
      </c>
      <c r="E57" s="2964">
        <v>0</v>
      </c>
      <c r="F57" s="2965">
        <v>0</v>
      </c>
      <c r="G57" s="2966">
        <v>0</v>
      </c>
      <c r="H57" s="3004">
        <v>0</v>
      </c>
      <c r="I57" s="3005">
        <v>0</v>
      </c>
      <c r="J57" s="3006">
        <v>0</v>
      </c>
      <c r="K57" s="3004">
        <v>0</v>
      </c>
      <c r="L57" s="3005">
        <v>0</v>
      </c>
      <c r="M57" s="3006">
        <v>0</v>
      </c>
      <c r="N57" s="3004">
        <v>0</v>
      </c>
      <c r="O57" s="3005">
        <v>0</v>
      </c>
      <c r="P57" s="3006">
        <v>0</v>
      </c>
      <c r="Q57" s="2832">
        <v>0</v>
      </c>
      <c r="R57" s="1058">
        <v>0</v>
      </c>
      <c r="S57" s="1059">
        <v>0</v>
      </c>
    </row>
    <row r="58" spans="1:19" ht="24.95" customHeight="1" thickBot="1" x14ac:dyDescent="0.35">
      <c r="A58" s="2735" t="s">
        <v>147</v>
      </c>
      <c r="B58" s="2922">
        <v>0</v>
      </c>
      <c r="C58" s="2923">
        <v>2</v>
      </c>
      <c r="D58" s="2924">
        <v>2</v>
      </c>
      <c r="E58" s="2967">
        <v>2</v>
      </c>
      <c r="F58" s="2968">
        <v>3</v>
      </c>
      <c r="G58" s="2969">
        <v>5</v>
      </c>
      <c r="H58" s="3007">
        <v>1</v>
      </c>
      <c r="I58" s="3008">
        <v>0</v>
      </c>
      <c r="J58" s="3009">
        <v>1</v>
      </c>
      <c r="K58" s="3007">
        <v>0</v>
      </c>
      <c r="L58" s="3008">
        <v>0</v>
      </c>
      <c r="M58" s="3009">
        <v>0</v>
      </c>
      <c r="N58" s="3007">
        <v>0</v>
      </c>
      <c r="O58" s="3008">
        <v>0</v>
      </c>
      <c r="P58" s="3009">
        <v>0</v>
      </c>
      <c r="Q58" s="2832">
        <v>3</v>
      </c>
      <c r="R58" s="1058">
        <v>5</v>
      </c>
      <c r="S58" s="1059">
        <v>8</v>
      </c>
    </row>
    <row r="59" spans="1:19" ht="24.95" customHeight="1" thickBot="1" x14ac:dyDescent="0.35">
      <c r="A59" s="2851" t="s">
        <v>148</v>
      </c>
      <c r="B59" s="2852">
        <v>0</v>
      </c>
      <c r="C59" s="2925">
        <v>0</v>
      </c>
      <c r="D59" s="2926">
        <v>0</v>
      </c>
      <c r="E59" s="2852">
        <v>0</v>
      </c>
      <c r="F59" s="2925">
        <v>0</v>
      </c>
      <c r="G59" s="2926">
        <v>0</v>
      </c>
      <c r="H59" s="2852">
        <v>0</v>
      </c>
      <c r="I59" s="2925">
        <v>0</v>
      </c>
      <c r="J59" s="2926">
        <v>0</v>
      </c>
      <c r="K59" s="2852">
        <v>0</v>
      </c>
      <c r="L59" s="2925">
        <v>1</v>
      </c>
      <c r="M59" s="2926">
        <v>1</v>
      </c>
      <c r="N59" s="2852">
        <v>0</v>
      </c>
      <c r="O59" s="2925">
        <v>0</v>
      </c>
      <c r="P59" s="2926">
        <v>0</v>
      </c>
      <c r="Q59" s="2852">
        <v>0</v>
      </c>
      <c r="R59" s="2925">
        <v>1</v>
      </c>
      <c r="S59" s="3033">
        <v>1</v>
      </c>
    </row>
    <row r="60" spans="1:19" ht="24.75" customHeight="1" x14ac:dyDescent="0.3">
      <c r="A60" s="2857" t="s">
        <v>295</v>
      </c>
      <c r="B60" s="2907">
        <v>0</v>
      </c>
      <c r="C60" s="2847">
        <v>0</v>
      </c>
      <c r="D60" s="2846">
        <v>0</v>
      </c>
      <c r="E60" s="2845">
        <v>0</v>
      </c>
      <c r="F60" s="2847">
        <v>0</v>
      </c>
      <c r="G60" s="2846">
        <v>0</v>
      </c>
      <c r="H60" s="2845">
        <v>0</v>
      </c>
      <c r="I60" s="2847">
        <v>0</v>
      </c>
      <c r="J60" s="2846">
        <v>0</v>
      </c>
      <c r="K60" s="2845">
        <v>0</v>
      </c>
      <c r="L60" s="2847">
        <v>1</v>
      </c>
      <c r="M60" s="2846">
        <v>1</v>
      </c>
      <c r="N60" s="2845">
        <v>0</v>
      </c>
      <c r="O60" s="2847">
        <v>0</v>
      </c>
      <c r="P60" s="2846">
        <v>0</v>
      </c>
      <c r="Q60" s="2848">
        <v>0</v>
      </c>
      <c r="R60" s="2842">
        <v>1</v>
      </c>
      <c r="S60" s="2843">
        <v>1</v>
      </c>
    </row>
    <row r="61" spans="1:19" ht="24.95" customHeight="1" x14ac:dyDescent="0.3">
      <c r="A61" s="2853" t="s">
        <v>149</v>
      </c>
      <c r="B61" s="2918">
        <v>0</v>
      </c>
      <c r="C61" s="2919">
        <v>0</v>
      </c>
      <c r="D61" s="2920">
        <v>0</v>
      </c>
      <c r="E61" s="2964">
        <v>0</v>
      </c>
      <c r="F61" s="2965">
        <v>0</v>
      </c>
      <c r="G61" s="2966">
        <v>0</v>
      </c>
      <c r="H61" s="3004">
        <v>0</v>
      </c>
      <c r="I61" s="3005">
        <v>0</v>
      </c>
      <c r="J61" s="3006">
        <v>0</v>
      </c>
      <c r="K61" s="3004">
        <v>0</v>
      </c>
      <c r="L61" s="3005">
        <v>0</v>
      </c>
      <c r="M61" s="3006">
        <v>0</v>
      </c>
      <c r="N61" s="3004">
        <v>0</v>
      </c>
      <c r="O61" s="3005">
        <v>0</v>
      </c>
      <c r="P61" s="3006">
        <v>0</v>
      </c>
      <c r="Q61" s="3028">
        <v>0</v>
      </c>
      <c r="R61" s="3029">
        <v>0</v>
      </c>
      <c r="S61" s="3030">
        <v>0</v>
      </c>
    </row>
    <row r="62" spans="1:19" ht="24.95" customHeight="1" x14ac:dyDescent="0.3">
      <c r="A62" s="2853" t="s">
        <v>150</v>
      </c>
      <c r="B62" s="2918">
        <v>0</v>
      </c>
      <c r="C62" s="2919">
        <v>0</v>
      </c>
      <c r="D62" s="2920">
        <v>0</v>
      </c>
      <c r="E62" s="2964">
        <v>1</v>
      </c>
      <c r="F62" s="2965">
        <v>0</v>
      </c>
      <c r="G62" s="2966">
        <v>1</v>
      </c>
      <c r="H62" s="3004">
        <v>2</v>
      </c>
      <c r="I62" s="3005">
        <v>0</v>
      </c>
      <c r="J62" s="3006">
        <v>2</v>
      </c>
      <c r="K62" s="3004">
        <v>1</v>
      </c>
      <c r="L62" s="3005">
        <v>0</v>
      </c>
      <c r="M62" s="3006">
        <v>1</v>
      </c>
      <c r="N62" s="3004">
        <v>0</v>
      </c>
      <c r="O62" s="3005">
        <v>0</v>
      </c>
      <c r="P62" s="3006">
        <v>0</v>
      </c>
      <c r="Q62" s="3028">
        <v>4</v>
      </c>
      <c r="R62" s="3029">
        <v>0</v>
      </c>
      <c r="S62" s="3030">
        <v>4</v>
      </c>
    </row>
    <row r="63" spans="1:19" ht="24.95" customHeight="1" x14ac:dyDescent="0.3">
      <c r="A63" s="2853" t="s">
        <v>177</v>
      </c>
      <c r="B63" s="2918">
        <v>0</v>
      </c>
      <c r="C63" s="2919">
        <v>0</v>
      </c>
      <c r="D63" s="2920">
        <v>0</v>
      </c>
      <c r="E63" s="2964">
        <v>0</v>
      </c>
      <c r="F63" s="2965">
        <v>0</v>
      </c>
      <c r="G63" s="2966">
        <v>0</v>
      </c>
      <c r="H63" s="3004">
        <v>0</v>
      </c>
      <c r="I63" s="3005">
        <v>0</v>
      </c>
      <c r="J63" s="3006">
        <v>0</v>
      </c>
      <c r="K63" s="3004">
        <v>0</v>
      </c>
      <c r="L63" s="3005">
        <v>0</v>
      </c>
      <c r="M63" s="3006">
        <v>0</v>
      </c>
      <c r="N63" s="3004">
        <v>0</v>
      </c>
      <c r="O63" s="3005">
        <v>0</v>
      </c>
      <c r="P63" s="3006">
        <v>0</v>
      </c>
      <c r="Q63" s="3028">
        <v>0</v>
      </c>
      <c r="R63" s="3029">
        <v>0</v>
      </c>
      <c r="S63" s="3030">
        <v>0</v>
      </c>
    </row>
    <row r="64" spans="1:19" ht="24.95" customHeight="1" x14ac:dyDescent="0.3">
      <c r="A64" s="2853" t="s">
        <v>151</v>
      </c>
      <c r="B64" s="2908">
        <v>1</v>
      </c>
      <c r="C64" s="2909">
        <v>0</v>
      </c>
      <c r="D64" s="2910">
        <v>1</v>
      </c>
      <c r="E64" s="2970">
        <v>1</v>
      </c>
      <c r="F64" s="2971">
        <v>0</v>
      </c>
      <c r="G64" s="2972">
        <v>1</v>
      </c>
      <c r="H64" s="2995">
        <v>1</v>
      </c>
      <c r="I64" s="2996">
        <v>0</v>
      </c>
      <c r="J64" s="2997">
        <v>1</v>
      </c>
      <c r="K64" s="2995">
        <v>0</v>
      </c>
      <c r="L64" s="2996">
        <v>0</v>
      </c>
      <c r="M64" s="2997">
        <v>0</v>
      </c>
      <c r="N64" s="2995">
        <v>0</v>
      </c>
      <c r="O64" s="2996">
        <v>0</v>
      </c>
      <c r="P64" s="2997">
        <v>0</v>
      </c>
      <c r="Q64" s="3028">
        <v>3</v>
      </c>
      <c r="R64" s="3029">
        <v>0</v>
      </c>
      <c r="S64" s="3030">
        <v>3</v>
      </c>
    </row>
    <row r="65" spans="1:19" ht="24.95" customHeight="1" thickBot="1" x14ac:dyDescent="0.35">
      <c r="A65" s="2420" t="s">
        <v>341</v>
      </c>
      <c r="B65" s="2515">
        <v>1</v>
      </c>
      <c r="C65" s="2516">
        <v>1</v>
      </c>
      <c r="D65" s="2517">
        <v>2</v>
      </c>
      <c r="E65" s="2515">
        <v>0</v>
      </c>
      <c r="F65" s="2516">
        <v>1</v>
      </c>
      <c r="G65" s="2517">
        <v>1</v>
      </c>
      <c r="H65" s="2515">
        <v>0</v>
      </c>
      <c r="I65" s="2516">
        <v>0</v>
      </c>
      <c r="J65" s="2517">
        <v>0</v>
      </c>
      <c r="K65" s="2515">
        <v>0</v>
      </c>
      <c r="L65" s="2516">
        <v>0</v>
      </c>
      <c r="M65" s="2517">
        <v>0</v>
      </c>
      <c r="N65" s="2515">
        <v>0</v>
      </c>
      <c r="O65" s="2516">
        <v>0</v>
      </c>
      <c r="P65" s="2517">
        <v>0</v>
      </c>
      <c r="Q65" s="2834">
        <v>1</v>
      </c>
      <c r="R65" s="2838">
        <v>2</v>
      </c>
      <c r="S65" s="2839">
        <v>3</v>
      </c>
    </row>
    <row r="66" spans="1:19" ht="24.95" customHeight="1" thickBot="1" x14ac:dyDescent="0.35">
      <c r="A66" s="2851" t="s">
        <v>152</v>
      </c>
      <c r="B66" s="2852">
        <v>0</v>
      </c>
      <c r="C66" s="2925">
        <v>0</v>
      </c>
      <c r="D66" s="2926">
        <v>0</v>
      </c>
      <c r="E66" s="2852">
        <v>1</v>
      </c>
      <c r="F66" s="2925">
        <v>0</v>
      </c>
      <c r="G66" s="2926">
        <v>1</v>
      </c>
      <c r="H66" s="2852">
        <v>0</v>
      </c>
      <c r="I66" s="2925">
        <v>0</v>
      </c>
      <c r="J66" s="2926">
        <v>0</v>
      </c>
      <c r="K66" s="2852">
        <v>0</v>
      </c>
      <c r="L66" s="2925">
        <v>0</v>
      </c>
      <c r="M66" s="2926">
        <v>0</v>
      </c>
      <c r="N66" s="2852">
        <v>0</v>
      </c>
      <c r="O66" s="2925">
        <v>0</v>
      </c>
      <c r="P66" s="2926">
        <v>0</v>
      </c>
      <c r="Q66" s="2852">
        <v>1</v>
      </c>
      <c r="R66" s="2925">
        <v>0</v>
      </c>
      <c r="S66" s="3033">
        <v>1</v>
      </c>
    </row>
    <row r="67" spans="1:19" ht="27" customHeight="1" x14ac:dyDescent="0.3">
      <c r="A67" s="2857" t="s">
        <v>298</v>
      </c>
      <c r="B67" s="2927">
        <v>0</v>
      </c>
      <c r="C67" s="2928">
        <v>0</v>
      </c>
      <c r="D67" s="2929">
        <v>0</v>
      </c>
      <c r="E67" s="2973">
        <v>1</v>
      </c>
      <c r="F67" s="2928">
        <v>0</v>
      </c>
      <c r="G67" s="2929">
        <v>1</v>
      </c>
      <c r="H67" s="2973">
        <v>0</v>
      </c>
      <c r="I67" s="2928">
        <v>0</v>
      </c>
      <c r="J67" s="2929">
        <v>0</v>
      </c>
      <c r="K67" s="2973">
        <v>0</v>
      </c>
      <c r="L67" s="2928">
        <v>0</v>
      </c>
      <c r="M67" s="2929">
        <v>0</v>
      </c>
      <c r="N67" s="2973">
        <v>0</v>
      </c>
      <c r="O67" s="2928">
        <v>0</v>
      </c>
      <c r="P67" s="2929">
        <v>0</v>
      </c>
      <c r="Q67" s="2848">
        <v>1</v>
      </c>
      <c r="R67" s="2842">
        <v>0</v>
      </c>
      <c r="S67" s="2843">
        <v>1</v>
      </c>
    </row>
    <row r="68" spans="1:19" ht="25.5" customHeight="1" x14ac:dyDescent="0.3">
      <c r="A68" s="2849" t="s">
        <v>299</v>
      </c>
      <c r="B68" s="2930">
        <v>0</v>
      </c>
      <c r="C68" s="2931">
        <v>0</v>
      </c>
      <c r="D68" s="2932">
        <v>0</v>
      </c>
      <c r="E68" s="2974">
        <v>0</v>
      </c>
      <c r="F68" s="2975">
        <v>0</v>
      </c>
      <c r="G68" s="2976">
        <v>0</v>
      </c>
      <c r="H68" s="3010">
        <v>0</v>
      </c>
      <c r="I68" s="3011">
        <v>0</v>
      </c>
      <c r="J68" s="3012">
        <v>0</v>
      </c>
      <c r="K68" s="3010">
        <v>0</v>
      </c>
      <c r="L68" s="3011">
        <v>0</v>
      </c>
      <c r="M68" s="3012">
        <v>0</v>
      </c>
      <c r="N68" s="3010">
        <v>0</v>
      </c>
      <c r="O68" s="3011">
        <v>0</v>
      </c>
      <c r="P68" s="3012">
        <v>0</v>
      </c>
      <c r="Q68" s="3028">
        <v>0</v>
      </c>
      <c r="R68" s="3029">
        <v>0</v>
      </c>
      <c r="S68" s="3030">
        <v>0</v>
      </c>
    </row>
    <row r="69" spans="1:19" ht="30.75" customHeight="1" thickBot="1" x14ac:dyDescent="0.35">
      <c r="A69" s="2854" t="s">
        <v>301</v>
      </c>
      <c r="B69" s="2933">
        <v>0</v>
      </c>
      <c r="C69" s="2934">
        <v>0</v>
      </c>
      <c r="D69" s="2935">
        <v>0</v>
      </c>
      <c r="E69" s="2977">
        <v>0</v>
      </c>
      <c r="F69" s="2978">
        <v>0</v>
      </c>
      <c r="G69" s="2979">
        <v>0</v>
      </c>
      <c r="H69" s="3013">
        <v>0</v>
      </c>
      <c r="I69" s="3014">
        <v>0</v>
      </c>
      <c r="J69" s="3015">
        <v>0</v>
      </c>
      <c r="K69" s="3013">
        <v>0</v>
      </c>
      <c r="L69" s="3014">
        <v>0</v>
      </c>
      <c r="M69" s="3015">
        <v>0</v>
      </c>
      <c r="N69" s="3013">
        <v>0</v>
      </c>
      <c r="O69" s="3014">
        <v>0</v>
      </c>
      <c r="P69" s="3015">
        <v>0</v>
      </c>
      <c r="Q69" s="3034">
        <v>0</v>
      </c>
      <c r="R69" s="3035">
        <v>0</v>
      </c>
      <c r="S69" s="3036">
        <v>0</v>
      </c>
    </row>
    <row r="70" spans="1:19" ht="24.95" customHeight="1" x14ac:dyDescent="0.3">
      <c r="A70" s="2862" t="s">
        <v>153</v>
      </c>
      <c r="B70" s="2936">
        <v>1</v>
      </c>
      <c r="C70" s="2937">
        <v>0</v>
      </c>
      <c r="D70" s="2938">
        <v>1</v>
      </c>
      <c r="E70" s="2980">
        <v>0</v>
      </c>
      <c r="F70" s="2981">
        <v>0</v>
      </c>
      <c r="G70" s="2982">
        <v>0</v>
      </c>
      <c r="H70" s="2936">
        <v>0</v>
      </c>
      <c r="I70" s="2937">
        <v>1</v>
      </c>
      <c r="J70" s="2938">
        <v>1</v>
      </c>
      <c r="K70" s="2980">
        <v>0</v>
      </c>
      <c r="L70" s="2981">
        <v>0</v>
      </c>
      <c r="M70" s="2982">
        <v>0</v>
      </c>
      <c r="N70" s="2936">
        <v>0</v>
      </c>
      <c r="O70" s="2937">
        <v>0</v>
      </c>
      <c r="P70" s="2938">
        <v>0</v>
      </c>
      <c r="Q70" s="2848">
        <v>1</v>
      </c>
      <c r="R70" s="2842">
        <v>1</v>
      </c>
      <c r="S70" s="2843">
        <v>2</v>
      </c>
    </row>
    <row r="71" spans="1:19" ht="24.95" customHeight="1" x14ac:dyDescent="0.3">
      <c r="A71" s="2735" t="s">
        <v>154</v>
      </c>
      <c r="B71" s="2915">
        <v>0</v>
      </c>
      <c r="C71" s="2916">
        <v>0</v>
      </c>
      <c r="D71" s="2917">
        <v>0</v>
      </c>
      <c r="E71" s="2961">
        <v>0</v>
      </c>
      <c r="F71" s="2962">
        <v>0</v>
      </c>
      <c r="G71" s="2963">
        <v>0</v>
      </c>
      <c r="H71" s="3016">
        <v>1</v>
      </c>
      <c r="I71" s="3017">
        <v>0</v>
      </c>
      <c r="J71" s="3018">
        <v>1</v>
      </c>
      <c r="K71" s="3019">
        <v>0</v>
      </c>
      <c r="L71" s="3020">
        <v>0</v>
      </c>
      <c r="M71" s="3021">
        <v>0</v>
      </c>
      <c r="N71" s="3016">
        <v>0</v>
      </c>
      <c r="O71" s="3017">
        <v>0</v>
      </c>
      <c r="P71" s="3018">
        <v>0</v>
      </c>
      <c r="Q71" s="3028">
        <v>1</v>
      </c>
      <c r="R71" s="3029">
        <v>0</v>
      </c>
      <c r="S71" s="3030">
        <v>1</v>
      </c>
    </row>
    <row r="72" spans="1:19" ht="24.95" customHeight="1" x14ac:dyDescent="0.3">
      <c r="A72" s="2853" t="s">
        <v>155</v>
      </c>
      <c r="B72" s="2918">
        <v>0</v>
      </c>
      <c r="C72" s="2939">
        <v>0</v>
      </c>
      <c r="D72" s="2920">
        <v>0</v>
      </c>
      <c r="E72" s="2983">
        <v>0</v>
      </c>
      <c r="F72" s="2984">
        <v>2</v>
      </c>
      <c r="G72" s="2985">
        <v>2</v>
      </c>
      <c r="H72" s="3004">
        <v>0</v>
      </c>
      <c r="I72" s="3005">
        <v>0</v>
      </c>
      <c r="J72" s="3006">
        <v>0</v>
      </c>
      <c r="K72" s="3004">
        <v>0</v>
      </c>
      <c r="L72" s="3005">
        <v>0</v>
      </c>
      <c r="M72" s="3006">
        <v>0</v>
      </c>
      <c r="N72" s="3004">
        <v>0</v>
      </c>
      <c r="O72" s="3005">
        <v>0</v>
      </c>
      <c r="P72" s="3006">
        <v>0</v>
      </c>
      <c r="Q72" s="3028">
        <v>0</v>
      </c>
      <c r="R72" s="3029">
        <v>2</v>
      </c>
      <c r="S72" s="3030">
        <v>2</v>
      </c>
    </row>
    <row r="73" spans="1:19" ht="40.5" x14ac:dyDescent="0.3">
      <c r="A73" s="2853" t="s">
        <v>158</v>
      </c>
      <c r="B73" s="2918">
        <v>0</v>
      </c>
      <c r="C73" s="2939">
        <v>0</v>
      </c>
      <c r="D73" s="2920">
        <v>0</v>
      </c>
      <c r="E73" s="2983">
        <v>0</v>
      </c>
      <c r="F73" s="2984">
        <v>0</v>
      </c>
      <c r="G73" s="2985">
        <v>0</v>
      </c>
      <c r="H73" s="3004">
        <v>0</v>
      </c>
      <c r="I73" s="3005">
        <v>0</v>
      </c>
      <c r="J73" s="3006">
        <v>0</v>
      </c>
      <c r="K73" s="3004">
        <v>0</v>
      </c>
      <c r="L73" s="3005">
        <v>0</v>
      </c>
      <c r="M73" s="3006">
        <v>0</v>
      </c>
      <c r="N73" s="3004">
        <v>0</v>
      </c>
      <c r="O73" s="3005">
        <v>0</v>
      </c>
      <c r="P73" s="3006">
        <v>0</v>
      </c>
      <c r="Q73" s="3028">
        <v>0</v>
      </c>
      <c r="R73" s="3029">
        <v>0</v>
      </c>
      <c r="S73" s="3030">
        <v>0</v>
      </c>
    </row>
    <row r="74" spans="1:19" ht="24" customHeight="1" x14ac:dyDescent="0.3">
      <c r="A74" s="2853" t="s">
        <v>156</v>
      </c>
      <c r="B74" s="2918">
        <v>0</v>
      </c>
      <c r="C74" s="2939">
        <v>0</v>
      </c>
      <c r="D74" s="2920">
        <v>0</v>
      </c>
      <c r="E74" s="2983">
        <v>0</v>
      </c>
      <c r="F74" s="2984">
        <v>0</v>
      </c>
      <c r="G74" s="2985">
        <v>0</v>
      </c>
      <c r="H74" s="3004">
        <v>0</v>
      </c>
      <c r="I74" s="3005">
        <v>0</v>
      </c>
      <c r="J74" s="3006">
        <v>0</v>
      </c>
      <c r="K74" s="3004">
        <v>0</v>
      </c>
      <c r="L74" s="3005">
        <v>0</v>
      </c>
      <c r="M74" s="3006">
        <v>0</v>
      </c>
      <c r="N74" s="3004">
        <v>0</v>
      </c>
      <c r="O74" s="3005">
        <v>0</v>
      </c>
      <c r="P74" s="3006">
        <v>0</v>
      </c>
      <c r="Q74" s="3028">
        <v>0</v>
      </c>
      <c r="R74" s="3029">
        <v>0</v>
      </c>
      <c r="S74" s="3030">
        <v>0</v>
      </c>
    </row>
    <row r="75" spans="1:19" ht="24" customHeight="1" thickBot="1" x14ac:dyDescent="0.35">
      <c r="A75" s="2420" t="s">
        <v>157</v>
      </c>
      <c r="B75" s="2835">
        <v>0</v>
      </c>
      <c r="C75" s="2836">
        <v>0</v>
      </c>
      <c r="D75" s="2837">
        <v>0</v>
      </c>
      <c r="E75" s="2835">
        <v>0</v>
      </c>
      <c r="F75" s="2836">
        <v>0</v>
      </c>
      <c r="G75" s="2837">
        <v>0</v>
      </c>
      <c r="H75" s="2835">
        <v>0</v>
      </c>
      <c r="I75" s="2836">
        <v>0</v>
      </c>
      <c r="J75" s="2837">
        <v>0</v>
      </c>
      <c r="K75" s="2835">
        <v>0</v>
      </c>
      <c r="L75" s="2836">
        <v>0</v>
      </c>
      <c r="M75" s="2837">
        <v>0</v>
      </c>
      <c r="N75" s="2835">
        <v>0</v>
      </c>
      <c r="O75" s="2836">
        <v>0</v>
      </c>
      <c r="P75" s="2837">
        <v>0</v>
      </c>
      <c r="Q75" s="2834">
        <v>0</v>
      </c>
      <c r="R75" s="2838">
        <v>0</v>
      </c>
      <c r="S75" s="2839">
        <v>0</v>
      </c>
    </row>
    <row r="76" spans="1:19" ht="33.75" customHeight="1" thickBot="1" x14ac:dyDescent="0.35">
      <c r="A76" s="2855" t="s">
        <v>13</v>
      </c>
      <c r="B76" s="2840">
        <v>3</v>
      </c>
      <c r="C76" s="2840">
        <v>4</v>
      </c>
      <c r="D76" s="2840">
        <v>7</v>
      </c>
      <c r="E76" s="2840">
        <v>5</v>
      </c>
      <c r="F76" s="2840">
        <v>7</v>
      </c>
      <c r="G76" s="2840">
        <v>12</v>
      </c>
      <c r="H76" s="2840">
        <v>5</v>
      </c>
      <c r="I76" s="2840">
        <v>1</v>
      </c>
      <c r="J76" s="2840">
        <v>6</v>
      </c>
      <c r="K76" s="2840">
        <v>1</v>
      </c>
      <c r="L76" s="2840">
        <v>1</v>
      </c>
      <c r="M76" s="2840">
        <v>2</v>
      </c>
      <c r="N76" s="2840">
        <v>0</v>
      </c>
      <c r="O76" s="2840">
        <v>0</v>
      </c>
      <c r="P76" s="2840">
        <v>0</v>
      </c>
      <c r="Q76" s="2840">
        <v>14</v>
      </c>
      <c r="R76" s="2840">
        <v>13</v>
      </c>
      <c r="S76" s="2840">
        <v>27</v>
      </c>
    </row>
    <row r="77" spans="1:19" ht="28.5" customHeight="1" thickBot="1" x14ac:dyDescent="0.35">
      <c r="A77" s="2841" t="s">
        <v>178</v>
      </c>
      <c r="B77" s="3038">
        <v>111</v>
      </c>
      <c r="C77" s="3038">
        <v>133</v>
      </c>
      <c r="D77" s="3038">
        <v>244</v>
      </c>
      <c r="E77" s="3038">
        <v>114</v>
      </c>
      <c r="F77" s="3038">
        <v>129</v>
      </c>
      <c r="G77" s="3038">
        <v>243</v>
      </c>
      <c r="H77" s="3038">
        <v>121</v>
      </c>
      <c r="I77" s="3038">
        <v>85</v>
      </c>
      <c r="J77" s="3038">
        <v>206</v>
      </c>
      <c r="K77" s="3038">
        <v>156</v>
      </c>
      <c r="L77" s="3038">
        <v>156</v>
      </c>
      <c r="M77" s="3038">
        <v>312</v>
      </c>
      <c r="N77" s="3038">
        <v>1</v>
      </c>
      <c r="O77" s="3038">
        <v>2</v>
      </c>
      <c r="P77" s="3038">
        <v>3</v>
      </c>
      <c r="Q77" s="3038">
        <v>503</v>
      </c>
      <c r="R77" s="3038">
        <v>505</v>
      </c>
      <c r="S77" s="3038">
        <v>1008</v>
      </c>
    </row>
    <row r="78" spans="1:19" x14ac:dyDescent="0.3">
      <c r="A78" s="294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</row>
    <row r="79" spans="1:19" x14ac:dyDescent="0.3">
      <c r="A79" s="294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</row>
    <row r="80" spans="1:19" x14ac:dyDescent="0.3">
      <c r="A80" s="4444"/>
      <c r="B80" s="4444"/>
      <c r="C80" s="4444"/>
      <c r="D80" s="4444"/>
      <c r="E80" s="4444"/>
      <c r="F80" s="4444"/>
      <c r="G80" s="4444"/>
      <c r="H80" s="4444"/>
      <c r="I80" s="4444"/>
      <c r="J80" s="4444"/>
      <c r="K80" s="4444"/>
      <c r="L80" s="4444"/>
      <c r="M80" s="4444"/>
      <c r="N80" s="4444"/>
      <c r="O80" s="4444"/>
      <c r="P80" s="4444"/>
      <c r="Q80" s="4444"/>
      <c r="R80" s="4444"/>
      <c r="S80" s="4444"/>
    </row>
    <row r="81" spans="1:19" x14ac:dyDescent="0.3">
      <c r="A81" s="294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</row>
    <row r="83" spans="1:19" x14ac:dyDescent="0.3">
      <c r="A83" s="291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</row>
  </sheetData>
  <mergeCells count="10">
    <mergeCell ref="Q4:S5"/>
    <mergeCell ref="A80:S80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2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topLeftCell="A4" zoomScale="60" zoomScaleNormal="60" workbookViewId="0">
      <selection activeCell="S38" sqref="S38"/>
    </sheetView>
  </sheetViews>
  <sheetFormatPr defaultRowHeight="20.25" x14ac:dyDescent="0.3"/>
  <cols>
    <col min="1" max="1" width="73.28515625" style="764" customWidth="1"/>
    <col min="2" max="2" width="9.140625" style="764"/>
    <col min="3" max="3" width="12.28515625" style="764" customWidth="1"/>
    <col min="4" max="5" width="9.140625" style="764"/>
    <col min="6" max="6" width="11.7109375" style="764" customWidth="1"/>
    <col min="7" max="8" width="9.140625" style="764"/>
    <col min="9" max="9" width="12.28515625" style="764" customWidth="1"/>
    <col min="10" max="11" width="9.140625" style="764"/>
    <col min="12" max="12" width="12" style="764" customWidth="1"/>
    <col min="13" max="14" width="9.140625" style="764"/>
    <col min="15" max="15" width="11.5703125" style="764" customWidth="1"/>
    <col min="16" max="16" width="9.140625" style="764"/>
    <col min="17" max="17" width="11.85546875" style="764" customWidth="1"/>
    <col min="18" max="18" width="12" style="764" customWidth="1"/>
    <col min="19" max="256" width="9.140625" style="764"/>
    <col min="257" max="257" width="73.28515625" style="764" customWidth="1"/>
    <col min="258" max="512" width="9.140625" style="764"/>
    <col min="513" max="513" width="73.28515625" style="764" customWidth="1"/>
    <col min="514" max="768" width="9.140625" style="764"/>
    <col min="769" max="769" width="73.28515625" style="764" customWidth="1"/>
    <col min="770" max="1024" width="9.140625" style="764"/>
    <col min="1025" max="1025" width="73.28515625" style="764" customWidth="1"/>
    <col min="1026" max="1280" width="9.140625" style="764"/>
    <col min="1281" max="1281" width="73.28515625" style="764" customWidth="1"/>
    <col min="1282" max="1536" width="9.140625" style="764"/>
    <col min="1537" max="1537" width="73.28515625" style="764" customWidth="1"/>
    <col min="1538" max="1792" width="9.140625" style="764"/>
    <col min="1793" max="1793" width="73.28515625" style="764" customWidth="1"/>
    <col min="1794" max="2048" width="9.140625" style="764"/>
    <col min="2049" max="2049" width="73.28515625" style="764" customWidth="1"/>
    <col min="2050" max="2304" width="9.140625" style="764"/>
    <col min="2305" max="2305" width="73.28515625" style="764" customWidth="1"/>
    <col min="2306" max="2560" width="9.140625" style="764"/>
    <col min="2561" max="2561" width="73.28515625" style="764" customWidth="1"/>
    <col min="2562" max="2816" width="9.140625" style="764"/>
    <col min="2817" max="2817" width="73.28515625" style="764" customWidth="1"/>
    <col min="2818" max="3072" width="9.140625" style="764"/>
    <col min="3073" max="3073" width="73.28515625" style="764" customWidth="1"/>
    <col min="3074" max="3328" width="9.140625" style="764"/>
    <col min="3329" max="3329" width="73.28515625" style="764" customWidth="1"/>
    <col min="3330" max="3584" width="9.140625" style="764"/>
    <col min="3585" max="3585" width="73.28515625" style="764" customWidth="1"/>
    <col min="3586" max="3840" width="9.140625" style="764"/>
    <col min="3841" max="3841" width="73.28515625" style="764" customWidth="1"/>
    <col min="3842" max="4096" width="9.140625" style="764"/>
    <col min="4097" max="4097" width="73.28515625" style="764" customWidth="1"/>
    <col min="4098" max="4352" width="9.140625" style="764"/>
    <col min="4353" max="4353" width="73.28515625" style="764" customWidth="1"/>
    <col min="4354" max="4608" width="9.140625" style="764"/>
    <col min="4609" max="4609" width="73.28515625" style="764" customWidth="1"/>
    <col min="4610" max="4864" width="9.140625" style="764"/>
    <col min="4865" max="4865" width="73.28515625" style="764" customWidth="1"/>
    <col min="4866" max="5120" width="9.140625" style="764"/>
    <col min="5121" max="5121" width="73.28515625" style="764" customWidth="1"/>
    <col min="5122" max="5376" width="9.140625" style="764"/>
    <col min="5377" max="5377" width="73.28515625" style="764" customWidth="1"/>
    <col min="5378" max="5632" width="9.140625" style="764"/>
    <col min="5633" max="5633" width="73.28515625" style="764" customWidth="1"/>
    <col min="5634" max="5888" width="9.140625" style="764"/>
    <col min="5889" max="5889" width="73.28515625" style="764" customWidth="1"/>
    <col min="5890" max="6144" width="9.140625" style="764"/>
    <col min="6145" max="6145" width="73.28515625" style="764" customWidth="1"/>
    <col min="6146" max="6400" width="9.140625" style="764"/>
    <col min="6401" max="6401" width="73.28515625" style="764" customWidth="1"/>
    <col min="6402" max="6656" width="9.140625" style="764"/>
    <col min="6657" max="6657" width="73.28515625" style="764" customWidth="1"/>
    <col min="6658" max="6912" width="9.140625" style="764"/>
    <col min="6913" max="6913" width="73.28515625" style="764" customWidth="1"/>
    <col min="6914" max="7168" width="9.140625" style="764"/>
    <col min="7169" max="7169" width="73.28515625" style="764" customWidth="1"/>
    <col min="7170" max="7424" width="9.140625" style="764"/>
    <col min="7425" max="7425" width="73.28515625" style="764" customWidth="1"/>
    <col min="7426" max="7680" width="9.140625" style="764"/>
    <col min="7681" max="7681" width="73.28515625" style="764" customWidth="1"/>
    <col min="7682" max="7936" width="9.140625" style="764"/>
    <col min="7937" max="7937" width="73.28515625" style="764" customWidth="1"/>
    <col min="7938" max="8192" width="9.140625" style="764"/>
    <col min="8193" max="8193" width="73.28515625" style="764" customWidth="1"/>
    <col min="8194" max="8448" width="9.140625" style="764"/>
    <col min="8449" max="8449" width="73.28515625" style="764" customWidth="1"/>
    <col min="8450" max="8704" width="9.140625" style="764"/>
    <col min="8705" max="8705" width="73.28515625" style="764" customWidth="1"/>
    <col min="8706" max="8960" width="9.140625" style="764"/>
    <col min="8961" max="8961" width="73.28515625" style="764" customWidth="1"/>
    <col min="8962" max="9216" width="9.140625" style="764"/>
    <col min="9217" max="9217" width="73.28515625" style="764" customWidth="1"/>
    <col min="9218" max="9472" width="9.140625" style="764"/>
    <col min="9473" max="9473" width="73.28515625" style="764" customWidth="1"/>
    <col min="9474" max="9728" width="9.140625" style="764"/>
    <col min="9729" max="9729" width="73.28515625" style="764" customWidth="1"/>
    <col min="9730" max="9984" width="9.140625" style="764"/>
    <col min="9985" max="9985" width="73.28515625" style="764" customWidth="1"/>
    <col min="9986" max="10240" width="9.140625" style="764"/>
    <col min="10241" max="10241" width="73.28515625" style="764" customWidth="1"/>
    <col min="10242" max="10496" width="9.140625" style="764"/>
    <col min="10497" max="10497" width="73.28515625" style="764" customWidth="1"/>
    <col min="10498" max="10752" width="9.140625" style="764"/>
    <col min="10753" max="10753" width="73.28515625" style="764" customWidth="1"/>
    <col min="10754" max="11008" width="9.140625" style="764"/>
    <col min="11009" max="11009" width="73.28515625" style="764" customWidth="1"/>
    <col min="11010" max="11264" width="9.140625" style="764"/>
    <col min="11265" max="11265" width="73.28515625" style="764" customWidth="1"/>
    <col min="11266" max="11520" width="9.140625" style="764"/>
    <col min="11521" max="11521" width="73.28515625" style="764" customWidth="1"/>
    <col min="11522" max="11776" width="9.140625" style="764"/>
    <col min="11777" max="11777" width="73.28515625" style="764" customWidth="1"/>
    <col min="11778" max="12032" width="9.140625" style="764"/>
    <col min="12033" max="12033" width="73.28515625" style="764" customWidth="1"/>
    <col min="12034" max="12288" width="9.140625" style="764"/>
    <col min="12289" max="12289" width="73.28515625" style="764" customWidth="1"/>
    <col min="12290" max="12544" width="9.140625" style="764"/>
    <col min="12545" max="12545" width="73.28515625" style="764" customWidth="1"/>
    <col min="12546" max="12800" width="9.140625" style="764"/>
    <col min="12801" max="12801" width="73.28515625" style="764" customWidth="1"/>
    <col min="12802" max="13056" width="9.140625" style="764"/>
    <col min="13057" max="13057" width="73.28515625" style="764" customWidth="1"/>
    <col min="13058" max="13312" width="9.140625" style="764"/>
    <col min="13313" max="13313" width="73.28515625" style="764" customWidth="1"/>
    <col min="13314" max="13568" width="9.140625" style="764"/>
    <col min="13569" max="13569" width="73.28515625" style="764" customWidth="1"/>
    <col min="13570" max="13824" width="9.140625" style="764"/>
    <col min="13825" max="13825" width="73.28515625" style="764" customWidth="1"/>
    <col min="13826" max="14080" width="9.140625" style="764"/>
    <col min="14081" max="14081" width="73.28515625" style="764" customWidth="1"/>
    <col min="14082" max="14336" width="9.140625" style="764"/>
    <col min="14337" max="14337" width="73.28515625" style="764" customWidth="1"/>
    <col min="14338" max="14592" width="9.140625" style="764"/>
    <col min="14593" max="14593" width="73.28515625" style="764" customWidth="1"/>
    <col min="14594" max="14848" width="9.140625" style="764"/>
    <col min="14849" max="14849" width="73.28515625" style="764" customWidth="1"/>
    <col min="14850" max="15104" width="9.140625" style="764"/>
    <col min="15105" max="15105" width="73.28515625" style="764" customWidth="1"/>
    <col min="15106" max="15360" width="9.140625" style="764"/>
    <col min="15361" max="15361" width="73.28515625" style="764" customWidth="1"/>
    <col min="15362" max="15616" width="9.140625" style="764"/>
    <col min="15617" max="15617" width="73.28515625" style="764" customWidth="1"/>
    <col min="15618" max="15872" width="9.140625" style="764"/>
    <col min="15873" max="15873" width="73.28515625" style="764" customWidth="1"/>
    <col min="15874" max="16128" width="9.140625" style="764"/>
    <col min="16129" max="16129" width="73.28515625" style="764" customWidth="1"/>
    <col min="16130" max="16384" width="9.140625" style="764"/>
  </cols>
  <sheetData>
    <row r="1" spans="1:19" ht="22.5" customHeight="1" x14ac:dyDescent="0.3">
      <c r="A1" s="4461" t="s">
        <v>142</v>
      </c>
      <c r="B1" s="4461"/>
      <c r="C1" s="4461"/>
      <c r="D1" s="4461"/>
      <c r="E1" s="4461"/>
      <c r="F1" s="4461"/>
      <c r="G1" s="4461"/>
      <c r="H1" s="4461"/>
      <c r="I1" s="4461"/>
      <c r="J1" s="4461"/>
      <c r="K1" s="4461"/>
      <c r="L1" s="4461"/>
      <c r="M1" s="4461"/>
      <c r="N1" s="4461"/>
      <c r="O1" s="4461"/>
      <c r="P1" s="4461"/>
      <c r="Q1" s="4461"/>
      <c r="R1" s="4461"/>
      <c r="S1" s="4461"/>
    </row>
    <row r="2" spans="1:19" ht="28.5" customHeight="1" x14ac:dyDescent="0.3">
      <c r="A2" s="4461" t="s">
        <v>380</v>
      </c>
      <c r="B2" s="4461"/>
      <c r="C2" s="4461"/>
      <c r="D2" s="4461"/>
      <c r="E2" s="4461"/>
      <c r="F2" s="4461"/>
      <c r="G2" s="4461"/>
      <c r="H2" s="4461"/>
      <c r="I2" s="4461"/>
      <c r="J2" s="4461"/>
      <c r="K2" s="4461"/>
      <c r="L2" s="4461"/>
      <c r="M2" s="4461"/>
      <c r="N2" s="4461"/>
      <c r="O2" s="4461"/>
      <c r="P2" s="4461"/>
      <c r="Q2" s="4461"/>
      <c r="R2" s="4461"/>
      <c r="S2" s="4461"/>
    </row>
    <row r="3" spans="1:19" ht="13.5" customHeight="1" thickBot="1" x14ac:dyDescent="0.35">
      <c r="A3" s="1796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70"/>
    </row>
    <row r="4" spans="1:19" ht="22.5" customHeight="1" x14ac:dyDescent="0.3">
      <c r="A4" s="4468" t="s">
        <v>9</v>
      </c>
      <c r="B4" s="4471" t="s">
        <v>0</v>
      </c>
      <c r="C4" s="4472"/>
      <c r="D4" s="4472"/>
      <c r="E4" s="4471" t="s">
        <v>1</v>
      </c>
      <c r="F4" s="4472"/>
      <c r="G4" s="4475"/>
      <c r="H4" s="4479" t="s">
        <v>2</v>
      </c>
      <c r="I4" s="4472"/>
      <c r="J4" s="4472"/>
      <c r="K4" s="4471" t="s">
        <v>3</v>
      </c>
      <c r="L4" s="4472"/>
      <c r="M4" s="4475"/>
      <c r="N4" s="4471">
        <v>5</v>
      </c>
      <c r="O4" s="4472"/>
      <c r="P4" s="4472"/>
      <c r="Q4" s="4462" t="s">
        <v>6</v>
      </c>
      <c r="R4" s="4463"/>
      <c r="S4" s="4464"/>
    </row>
    <row r="5" spans="1:19" ht="22.5" customHeight="1" thickBot="1" x14ac:dyDescent="0.35">
      <c r="A5" s="4469"/>
      <c r="B5" s="4473"/>
      <c r="C5" s="4474"/>
      <c r="D5" s="4474"/>
      <c r="E5" s="4476"/>
      <c r="F5" s="4477"/>
      <c r="G5" s="4478"/>
      <c r="H5" s="4477"/>
      <c r="I5" s="4477"/>
      <c r="J5" s="4477"/>
      <c r="K5" s="4480"/>
      <c r="L5" s="4481"/>
      <c r="M5" s="4482"/>
      <c r="N5" s="4473"/>
      <c r="O5" s="4474"/>
      <c r="P5" s="4474"/>
      <c r="Q5" s="4465"/>
      <c r="R5" s="4466"/>
      <c r="S5" s="4467"/>
    </row>
    <row r="6" spans="1:19" ht="107.25" customHeight="1" thickBot="1" x14ac:dyDescent="0.35">
      <c r="A6" s="4470"/>
      <c r="B6" s="3039" t="s">
        <v>26</v>
      </c>
      <c r="C6" s="3039" t="s">
        <v>27</v>
      </c>
      <c r="D6" s="3039" t="s">
        <v>4</v>
      </c>
      <c r="E6" s="3039" t="s">
        <v>26</v>
      </c>
      <c r="F6" s="3039" t="s">
        <v>27</v>
      </c>
      <c r="G6" s="3039" t="s">
        <v>4</v>
      </c>
      <c r="H6" s="3039" t="s">
        <v>26</v>
      </c>
      <c r="I6" s="3039" t="s">
        <v>27</v>
      </c>
      <c r="J6" s="3039" t="s">
        <v>4</v>
      </c>
      <c r="K6" s="3039" t="s">
        <v>26</v>
      </c>
      <c r="L6" s="3039" t="s">
        <v>27</v>
      </c>
      <c r="M6" s="3039" t="s">
        <v>4</v>
      </c>
      <c r="N6" s="3039" t="s">
        <v>26</v>
      </c>
      <c r="O6" s="3039" t="s">
        <v>27</v>
      </c>
      <c r="P6" s="3039" t="s">
        <v>4</v>
      </c>
      <c r="Q6" s="3039" t="s">
        <v>26</v>
      </c>
      <c r="R6" s="3039" t="s">
        <v>27</v>
      </c>
      <c r="S6" s="3039" t="s">
        <v>4</v>
      </c>
    </row>
    <row r="7" spans="1:19" ht="22.5" customHeight="1" thickBot="1" x14ac:dyDescent="0.35">
      <c r="A7" s="3040" t="s">
        <v>22</v>
      </c>
      <c r="B7" s="3041"/>
      <c r="C7" s="3042"/>
      <c r="D7" s="3043"/>
      <c r="E7" s="3044"/>
      <c r="F7" s="3044"/>
      <c r="G7" s="3045"/>
      <c r="H7" s="3041"/>
      <c r="I7" s="3044"/>
      <c r="J7" s="3046"/>
      <c r="K7" s="3044"/>
      <c r="L7" s="3044"/>
      <c r="M7" s="3045"/>
      <c r="N7" s="3041"/>
      <c r="O7" s="3044"/>
      <c r="P7" s="3046"/>
      <c r="Q7" s="3047"/>
      <c r="R7" s="3047"/>
      <c r="S7" s="3048"/>
    </row>
    <row r="8" spans="1:19" ht="22.5" customHeight="1" x14ac:dyDescent="0.3">
      <c r="A8" s="3049" t="s">
        <v>145</v>
      </c>
      <c r="B8" s="3057">
        <v>0</v>
      </c>
      <c r="C8" s="3057">
        <v>0</v>
      </c>
      <c r="D8" s="3057">
        <v>0</v>
      </c>
      <c r="E8" s="3057">
        <v>2</v>
      </c>
      <c r="F8" s="3057">
        <v>0</v>
      </c>
      <c r="G8" s="3057">
        <v>2</v>
      </c>
      <c r="H8" s="3057">
        <v>28</v>
      </c>
      <c r="I8" s="3057">
        <v>2</v>
      </c>
      <c r="J8" s="3057">
        <v>30</v>
      </c>
      <c r="K8" s="3057">
        <v>22</v>
      </c>
      <c r="L8" s="3057">
        <v>20</v>
      </c>
      <c r="M8" s="3057">
        <v>42</v>
      </c>
      <c r="N8" s="3057">
        <v>2</v>
      </c>
      <c r="O8" s="3057">
        <v>2</v>
      </c>
      <c r="P8" s="3057">
        <v>4</v>
      </c>
      <c r="Q8" s="3058">
        <v>54</v>
      </c>
      <c r="R8" s="3058">
        <v>24</v>
      </c>
      <c r="S8" s="3059">
        <v>78</v>
      </c>
    </row>
    <row r="9" spans="1:19" ht="22.5" customHeight="1" x14ac:dyDescent="0.3">
      <c r="A9" s="3050" t="s">
        <v>146</v>
      </c>
      <c r="B9" s="3060">
        <v>0</v>
      </c>
      <c r="C9" s="3060">
        <v>0</v>
      </c>
      <c r="D9" s="3060">
        <v>0</v>
      </c>
      <c r="E9" s="3060">
        <v>0</v>
      </c>
      <c r="F9" s="3060">
        <v>0</v>
      </c>
      <c r="G9" s="3060">
        <v>0</v>
      </c>
      <c r="H9" s="3060">
        <v>0</v>
      </c>
      <c r="I9" s="3060">
        <v>0</v>
      </c>
      <c r="J9" s="3060">
        <v>0</v>
      </c>
      <c r="K9" s="3060">
        <v>0</v>
      </c>
      <c r="L9" s="3060">
        <v>0</v>
      </c>
      <c r="M9" s="3060">
        <v>0</v>
      </c>
      <c r="N9" s="3060">
        <v>0</v>
      </c>
      <c r="O9" s="3060">
        <v>0</v>
      </c>
      <c r="P9" s="3060">
        <v>0</v>
      </c>
      <c r="Q9" s="3097">
        <v>0</v>
      </c>
      <c r="R9" s="3097">
        <v>0</v>
      </c>
      <c r="S9" s="3098">
        <v>0</v>
      </c>
    </row>
    <row r="10" spans="1:19" ht="22.5" customHeight="1" x14ac:dyDescent="0.3">
      <c r="A10" s="3050" t="s">
        <v>318</v>
      </c>
      <c r="B10" s="3060">
        <v>15</v>
      </c>
      <c r="C10" s="3060">
        <v>12</v>
      </c>
      <c r="D10" s="3060">
        <v>27</v>
      </c>
      <c r="E10" s="3060">
        <v>0</v>
      </c>
      <c r="F10" s="3060">
        <v>21</v>
      </c>
      <c r="G10" s="3060">
        <v>21</v>
      </c>
      <c r="H10" s="3060">
        <v>0</v>
      </c>
      <c r="I10" s="3060">
        <v>27</v>
      </c>
      <c r="J10" s="3060">
        <v>27</v>
      </c>
      <c r="K10" s="3060">
        <v>0</v>
      </c>
      <c r="L10" s="3060">
        <v>0</v>
      </c>
      <c r="M10" s="3060">
        <v>0</v>
      </c>
      <c r="N10" s="3060">
        <v>0</v>
      </c>
      <c r="O10" s="3060">
        <v>0</v>
      </c>
      <c r="P10" s="3060">
        <v>0</v>
      </c>
      <c r="Q10" s="3097">
        <v>15</v>
      </c>
      <c r="R10" s="3097">
        <v>60</v>
      </c>
      <c r="S10" s="3098">
        <v>75</v>
      </c>
    </row>
    <row r="11" spans="1:19" ht="22.5" customHeight="1" x14ac:dyDescent="0.3">
      <c r="A11" s="3050" t="s">
        <v>281</v>
      </c>
      <c r="B11" s="3060">
        <v>10</v>
      </c>
      <c r="C11" s="3060">
        <v>2</v>
      </c>
      <c r="D11" s="3060">
        <v>12</v>
      </c>
      <c r="E11" s="3060">
        <v>7</v>
      </c>
      <c r="F11" s="3060">
        <v>2</v>
      </c>
      <c r="G11" s="3060">
        <v>9</v>
      </c>
      <c r="H11" s="3060">
        <v>5</v>
      </c>
      <c r="I11" s="3060">
        <v>2</v>
      </c>
      <c r="J11" s="3060">
        <v>7</v>
      </c>
      <c r="K11" s="3060">
        <v>17</v>
      </c>
      <c r="L11" s="3060">
        <v>4</v>
      </c>
      <c r="M11" s="3060">
        <v>21</v>
      </c>
      <c r="N11" s="3060">
        <v>0</v>
      </c>
      <c r="O11" s="3060">
        <v>0</v>
      </c>
      <c r="P11" s="3060">
        <v>0</v>
      </c>
      <c r="Q11" s="3097">
        <v>39</v>
      </c>
      <c r="R11" s="3097">
        <v>10</v>
      </c>
      <c r="S11" s="3098">
        <v>49</v>
      </c>
    </row>
    <row r="12" spans="1:19" ht="22.5" customHeight="1" thickBot="1" x14ac:dyDescent="0.35">
      <c r="A12" s="2404" t="s">
        <v>319</v>
      </c>
      <c r="B12" s="2713">
        <v>0</v>
      </c>
      <c r="C12" s="2713">
        <v>0</v>
      </c>
      <c r="D12" s="2713">
        <v>0</v>
      </c>
      <c r="E12" s="2713">
        <v>5</v>
      </c>
      <c r="F12" s="2713">
        <v>1</v>
      </c>
      <c r="G12" s="2713">
        <v>6</v>
      </c>
      <c r="H12" s="2713">
        <v>3</v>
      </c>
      <c r="I12" s="2713">
        <v>1</v>
      </c>
      <c r="J12" s="2713">
        <v>4</v>
      </c>
      <c r="K12" s="2713">
        <v>0</v>
      </c>
      <c r="L12" s="2713">
        <v>0</v>
      </c>
      <c r="M12" s="2713">
        <v>0</v>
      </c>
      <c r="N12" s="2713">
        <v>0</v>
      </c>
      <c r="O12" s="2713">
        <v>0</v>
      </c>
      <c r="P12" s="2713">
        <v>0</v>
      </c>
      <c r="Q12" s="3099">
        <v>8</v>
      </c>
      <c r="R12" s="3099">
        <v>2</v>
      </c>
      <c r="S12" s="3100">
        <v>10</v>
      </c>
    </row>
    <row r="13" spans="1:19" ht="22.5" customHeight="1" thickBot="1" x14ac:dyDescent="0.35">
      <c r="A13" s="3051" t="s">
        <v>16</v>
      </c>
      <c r="B13" s="3061">
        <v>25</v>
      </c>
      <c r="C13" s="3061">
        <v>14</v>
      </c>
      <c r="D13" s="3061">
        <v>39</v>
      </c>
      <c r="E13" s="3061">
        <v>14</v>
      </c>
      <c r="F13" s="3061">
        <v>24</v>
      </c>
      <c r="G13" s="3061">
        <v>38</v>
      </c>
      <c r="H13" s="3061">
        <v>36</v>
      </c>
      <c r="I13" s="3061">
        <v>32</v>
      </c>
      <c r="J13" s="3061">
        <v>68</v>
      </c>
      <c r="K13" s="3061">
        <v>39</v>
      </c>
      <c r="L13" s="3061">
        <v>24</v>
      </c>
      <c r="M13" s="3061">
        <v>63</v>
      </c>
      <c r="N13" s="3061">
        <v>2</v>
      </c>
      <c r="O13" s="3061">
        <v>2</v>
      </c>
      <c r="P13" s="3061">
        <v>4</v>
      </c>
      <c r="Q13" s="3061">
        <v>116</v>
      </c>
      <c r="R13" s="3061">
        <v>96</v>
      </c>
      <c r="S13" s="3062">
        <v>212</v>
      </c>
    </row>
    <row r="14" spans="1:19" ht="22.5" customHeight="1" thickBot="1" x14ac:dyDescent="0.35">
      <c r="A14" s="3052" t="s">
        <v>23</v>
      </c>
      <c r="B14" s="3063"/>
      <c r="C14" s="3064"/>
      <c r="D14" s="3065"/>
      <c r="E14" s="3063"/>
      <c r="F14" s="3064"/>
      <c r="G14" s="3065"/>
      <c r="H14" s="3063"/>
      <c r="I14" s="3064"/>
      <c r="J14" s="3065"/>
      <c r="K14" s="3063"/>
      <c r="L14" s="3064"/>
      <c r="M14" s="3065"/>
      <c r="N14" s="3063"/>
      <c r="O14" s="3064"/>
      <c r="P14" s="3065"/>
      <c r="Q14" s="3063"/>
      <c r="R14" s="3064"/>
      <c r="S14" s="3065"/>
    </row>
    <row r="15" spans="1:19" ht="22.5" customHeight="1" thickBot="1" x14ac:dyDescent="0.35">
      <c r="A15" s="3052" t="s">
        <v>11</v>
      </c>
      <c r="B15" s="3066"/>
      <c r="C15" s="876"/>
      <c r="D15" s="1071"/>
      <c r="E15" s="3066"/>
      <c r="F15" s="876"/>
      <c r="G15" s="1071"/>
      <c r="H15" s="3066"/>
      <c r="I15" s="876"/>
      <c r="J15" s="1071"/>
      <c r="K15" s="3066"/>
      <c r="L15" s="876"/>
      <c r="M15" s="1071"/>
      <c r="N15" s="2811"/>
      <c r="O15" s="1072"/>
      <c r="P15" s="1071"/>
      <c r="Q15" s="2688"/>
      <c r="R15" s="1051"/>
      <c r="S15" s="1047"/>
    </row>
    <row r="16" spans="1:19" ht="22.5" customHeight="1" x14ac:dyDescent="0.3">
      <c r="A16" s="3049" t="s">
        <v>145</v>
      </c>
      <c r="B16" s="3067">
        <v>0</v>
      </c>
      <c r="C16" s="3068">
        <v>0</v>
      </c>
      <c r="D16" s="3069">
        <v>0</v>
      </c>
      <c r="E16" s="3070">
        <v>1</v>
      </c>
      <c r="F16" s="3068">
        <v>0</v>
      </c>
      <c r="G16" s="3069">
        <v>1</v>
      </c>
      <c r="H16" s="3067">
        <v>14</v>
      </c>
      <c r="I16" s="3068">
        <v>1</v>
      </c>
      <c r="J16" s="3069">
        <v>15</v>
      </c>
      <c r="K16" s="3067">
        <v>11</v>
      </c>
      <c r="L16" s="3068">
        <v>10</v>
      </c>
      <c r="M16" s="3069">
        <v>21</v>
      </c>
      <c r="N16" s="3067">
        <v>1</v>
      </c>
      <c r="O16" s="3068">
        <v>1</v>
      </c>
      <c r="P16" s="3071">
        <v>2</v>
      </c>
      <c r="Q16" s="3072">
        <v>27</v>
      </c>
      <c r="R16" s="3073">
        <v>12</v>
      </c>
      <c r="S16" s="3074">
        <v>39</v>
      </c>
    </row>
    <row r="17" spans="1:19" ht="22.5" customHeight="1" x14ac:dyDescent="0.3">
      <c r="A17" s="3050" t="s">
        <v>146</v>
      </c>
      <c r="B17" s="3075">
        <v>0</v>
      </c>
      <c r="C17" s="3076">
        <v>0</v>
      </c>
      <c r="D17" s="3077">
        <v>0</v>
      </c>
      <c r="E17" s="3078">
        <v>0</v>
      </c>
      <c r="F17" s="3076">
        <v>0</v>
      </c>
      <c r="G17" s="3077">
        <v>0</v>
      </c>
      <c r="H17" s="3075">
        <v>0</v>
      </c>
      <c r="I17" s="3076">
        <v>0</v>
      </c>
      <c r="J17" s="3077">
        <v>0</v>
      </c>
      <c r="K17" s="3075">
        <v>0</v>
      </c>
      <c r="L17" s="3076">
        <v>0</v>
      </c>
      <c r="M17" s="3077">
        <v>0</v>
      </c>
      <c r="N17" s="3075">
        <v>0</v>
      </c>
      <c r="O17" s="3076">
        <v>0</v>
      </c>
      <c r="P17" s="3079">
        <v>0</v>
      </c>
      <c r="Q17" s="3080">
        <v>0</v>
      </c>
      <c r="R17" s="3081">
        <v>0</v>
      </c>
      <c r="S17" s="3082">
        <v>0</v>
      </c>
    </row>
    <row r="18" spans="1:19" ht="22.5" customHeight="1" x14ac:dyDescent="0.3">
      <c r="A18" s="3053" t="s">
        <v>318</v>
      </c>
      <c r="B18" s="3075">
        <v>15</v>
      </c>
      <c r="C18" s="3076">
        <v>12</v>
      </c>
      <c r="D18" s="3077">
        <v>27</v>
      </c>
      <c r="E18" s="3083">
        <v>0</v>
      </c>
      <c r="F18" s="3084">
        <v>20</v>
      </c>
      <c r="G18" s="3077">
        <v>20</v>
      </c>
      <c r="H18" s="3085">
        <v>0</v>
      </c>
      <c r="I18" s="3084">
        <v>26</v>
      </c>
      <c r="J18" s="3077">
        <v>26</v>
      </c>
      <c r="K18" s="3085">
        <v>0</v>
      </c>
      <c r="L18" s="3084">
        <v>0</v>
      </c>
      <c r="M18" s="3077">
        <v>0</v>
      </c>
      <c r="N18" s="3085">
        <v>0</v>
      </c>
      <c r="O18" s="3084">
        <v>0</v>
      </c>
      <c r="P18" s="3079">
        <v>0</v>
      </c>
      <c r="Q18" s="3080">
        <v>15</v>
      </c>
      <c r="R18" s="3081">
        <v>58</v>
      </c>
      <c r="S18" s="3082">
        <v>73</v>
      </c>
    </row>
    <row r="19" spans="1:19" ht="22.5" customHeight="1" x14ac:dyDescent="0.3">
      <c r="A19" s="3053" t="s">
        <v>281</v>
      </c>
      <c r="B19" s="3075">
        <v>10</v>
      </c>
      <c r="C19" s="3076">
        <v>2</v>
      </c>
      <c r="D19" s="3077">
        <v>12</v>
      </c>
      <c r="E19" s="3083">
        <v>7</v>
      </c>
      <c r="F19" s="3084">
        <v>2</v>
      </c>
      <c r="G19" s="3077">
        <v>9</v>
      </c>
      <c r="H19" s="3085">
        <v>5</v>
      </c>
      <c r="I19" s="3084">
        <v>2</v>
      </c>
      <c r="J19" s="3077">
        <v>7</v>
      </c>
      <c r="K19" s="3085">
        <v>16</v>
      </c>
      <c r="L19" s="3084">
        <v>4</v>
      </c>
      <c r="M19" s="3077">
        <v>20</v>
      </c>
      <c r="N19" s="3085">
        <v>0</v>
      </c>
      <c r="O19" s="3084">
        <v>0</v>
      </c>
      <c r="P19" s="3079">
        <v>0</v>
      </c>
      <c r="Q19" s="3080">
        <v>38</v>
      </c>
      <c r="R19" s="3081">
        <v>10</v>
      </c>
      <c r="S19" s="3082">
        <v>48</v>
      </c>
    </row>
    <row r="20" spans="1:19" ht="22.5" customHeight="1" thickBot="1" x14ac:dyDescent="0.35">
      <c r="A20" s="3053" t="s">
        <v>319</v>
      </c>
      <c r="B20" s="3075">
        <v>0</v>
      </c>
      <c r="C20" s="3076">
        <v>0</v>
      </c>
      <c r="D20" s="3077">
        <v>0</v>
      </c>
      <c r="E20" s="3083">
        <v>5</v>
      </c>
      <c r="F20" s="3084">
        <v>1</v>
      </c>
      <c r="G20" s="3077">
        <v>6</v>
      </c>
      <c r="H20" s="3085">
        <v>2</v>
      </c>
      <c r="I20" s="3084">
        <v>1</v>
      </c>
      <c r="J20" s="3077">
        <v>3</v>
      </c>
      <c r="K20" s="3085">
        <v>0</v>
      </c>
      <c r="L20" s="3084">
        <v>0</v>
      </c>
      <c r="M20" s="3077">
        <v>0</v>
      </c>
      <c r="N20" s="3085">
        <v>0</v>
      </c>
      <c r="O20" s="3084">
        <v>0</v>
      </c>
      <c r="P20" s="3079">
        <v>0</v>
      </c>
      <c r="Q20" s="3080">
        <v>7</v>
      </c>
      <c r="R20" s="3081">
        <v>2</v>
      </c>
      <c r="S20" s="3082">
        <v>9</v>
      </c>
    </row>
    <row r="21" spans="1:19" ht="22.5" customHeight="1" thickBot="1" x14ac:dyDescent="0.35">
      <c r="A21" s="3054" t="s">
        <v>8</v>
      </c>
      <c r="B21" s="3061">
        <v>25</v>
      </c>
      <c r="C21" s="3061">
        <v>14</v>
      </c>
      <c r="D21" s="3061">
        <v>39</v>
      </c>
      <c r="E21" s="3061">
        <v>13</v>
      </c>
      <c r="F21" s="3061">
        <v>23</v>
      </c>
      <c r="G21" s="3061">
        <v>36</v>
      </c>
      <c r="H21" s="3061">
        <v>21</v>
      </c>
      <c r="I21" s="3061">
        <v>30</v>
      </c>
      <c r="J21" s="3061">
        <v>51</v>
      </c>
      <c r="K21" s="3061">
        <v>27</v>
      </c>
      <c r="L21" s="3061">
        <v>14</v>
      </c>
      <c r="M21" s="3061">
        <v>41</v>
      </c>
      <c r="N21" s="3061">
        <v>1</v>
      </c>
      <c r="O21" s="3061">
        <v>1</v>
      </c>
      <c r="P21" s="3061">
        <v>2</v>
      </c>
      <c r="Q21" s="3061">
        <v>87</v>
      </c>
      <c r="R21" s="3061">
        <v>82</v>
      </c>
      <c r="S21" s="3062">
        <v>169</v>
      </c>
    </row>
    <row r="22" spans="1:19" ht="22.5" customHeight="1" thickBot="1" x14ac:dyDescent="0.35">
      <c r="A22" s="3055" t="s">
        <v>25</v>
      </c>
      <c r="B22" s="3086"/>
      <c r="C22" s="3087"/>
      <c r="D22" s="3088"/>
      <c r="E22" s="3086"/>
      <c r="F22" s="3087"/>
      <c r="G22" s="3088"/>
      <c r="H22" s="3086"/>
      <c r="I22" s="3087"/>
      <c r="J22" s="3088"/>
      <c r="K22" s="3086"/>
      <c r="L22" s="3087"/>
      <c r="M22" s="3088"/>
      <c r="N22" s="3086"/>
      <c r="O22" s="3087"/>
      <c r="P22" s="3088"/>
      <c r="Q22" s="3089"/>
      <c r="R22" s="3087"/>
      <c r="S22" s="3090"/>
    </row>
    <row r="23" spans="1:19" ht="22.5" customHeight="1" x14ac:dyDescent="0.3">
      <c r="A23" s="3049" t="s">
        <v>145</v>
      </c>
      <c r="B23" s="3091">
        <v>0</v>
      </c>
      <c r="C23" s="3092">
        <v>0</v>
      </c>
      <c r="D23" s="3093">
        <v>0</v>
      </c>
      <c r="E23" s="3091">
        <v>1</v>
      </c>
      <c r="F23" s="3092">
        <v>0</v>
      </c>
      <c r="G23" s="3093">
        <v>1</v>
      </c>
      <c r="H23" s="3091">
        <v>14</v>
      </c>
      <c r="I23" s="3092">
        <v>1</v>
      </c>
      <c r="J23" s="3093">
        <v>15</v>
      </c>
      <c r="K23" s="3091">
        <v>11</v>
      </c>
      <c r="L23" s="3092">
        <v>10</v>
      </c>
      <c r="M23" s="3093">
        <v>21</v>
      </c>
      <c r="N23" s="3091">
        <v>1</v>
      </c>
      <c r="O23" s="3092">
        <v>1</v>
      </c>
      <c r="P23" s="3093">
        <v>2</v>
      </c>
      <c r="Q23" s="3072">
        <v>27</v>
      </c>
      <c r="R23" s="3073">
        <v>12</v>
      </c>
      <c r="S23" s="3074">
        <v>39</v>
      </c>
    </row>
    <row r="24" spans="1:19" ht="22.5" customHeight="1" x14ac:dyDescent="0.3">
      <c r="A24" s="3050" t="s">
        <v>146</v>
      </c>
      <c r="B24" s="3102">
        <v>0</v>
      </c>
      <c r="C24" s="3103">
        <v>0</v>
      </c>
      <c r="D24" s="3094">
        <v>0</v>
      </c>
      <c r="E24" s="3102">
        <v>0</v>
      </c>
      <c r="F24" s="3103">
        <v>0</v>
      </c>
      <c r="G24" s="3094">
        <v>0</v>
      </c>
      <c r="H24" s="3102">
        <v>0</v>
      </c>
      <c r="I24" s="3103">
        <v>0</v>
      </c>
      <c r="J24" s="3094">
        <v>0</v>
      </c>
      <c r="K24" s="3102">
        <v>0</v>
      </c>
      <c r="L24" s="3103">
        <v>0</v>
      </c>
      <c r="M24" s="3094">
        <v>0</v>
      </c>
      <c r="N24" s="3102">
        <v>0</v>
      </c>
      <c r="O24" s="3103">
        <v>0</v>
      </c>
      <c r="P24" s="3094">
        <v>0</v>
      </c>
      <c r="Q24" s="3080">
        <v>0</v>
      </c>
      <c r="R24" s="3081">
        <v>0</v>
      </c>
      <c r="S24" s="3082">
        <v>0</v>
      </c>
    </row>
    <row r="25" spans="1:19" ht="22.5" customHeight="1" x14ac:dyDescent="0.3">
      <c r="A25" s="3050" t="s">
        <v>318</v>
      </c>
      <c r="B25" s="3102">
        <v>0</v>
      </c>
      <c r="C25" s="3103">
        <v>0</v>
      </c>
      <c r="D25" s="3094">
        <v>0</v>
      </c>
      <c r="E25" s="3102">
        <v>0</v>
      </c>
      <c r="F25" s="3103">
        <v>1</v>
      </c>
      <c r="G25" s="3094">
        <v>1</v>
      </c>
      <c r="H25" s="3102">
        <v>0</v>
      </c>
      <c r="I25" s="3103">
        <v>1</v>
      </c>
      <c r="J25" s="3094">
        <v>1</v>
      </c>
      <c r="K25" s="3102">
        <v>0</v>
      </c>
      <c r="L25" s="3103">
        <v>0</v>
      </c>
      <c r="M25" s="3094">
        <v>0</v>
      </c>
      <c r="N25" s="3102">
        <v>0</v>
      </c>
      <c r="O25" s="3103">
        <v>0</v>
      </c>
      <c r="P25" s="3094">
        <v>0</v>
      </c>
      <c r="Q25" s="3080">
        <v>0</v>
      </c>
      <c r="R25" s="3081">
        <v>2</v>
      </c>
      <c r="S25" s="3082">
        <v>2</v>
      </c>
    </row>
    <row r="26" spans="1:19" ht="22.5" customHeight="1" x14ac:dyDescent="0.3">
      <c r="A26" s="3050" t="s">
        <v>281</v>
      </c>
      <c r="B26" s="3102">
        <v>0</v>
      </c>
      <c r="C26" s="3103">
        <v>0</v>
      </c>
      <c r="D26" s="3094">
        <v>0</v>
      </c>
      <c r="E26" s="3102">
        <v>0</v>
      </c>
      <c r="F26" s="3103">
        <v>0</v>
      </c>
      <c r="G26" s="3094">
        <v>0</v>
      </c>
      <c r="H26" s="3102">
        <v>0</v>
      </c>
      <c r="I26" s="3103">
        <v>0</v>
      </c>
      <c r="J26" s="3094">
        <v>0</v>
      </c>
      <c r="K26" s="3102">
        <v>1</v>
      </c>
      <c r="L26" s="3103">
        <v>0</v>
      </c>
      <c r="M26" s="3094">
        <v>1</v>
      </c>
      <c r="N26" s="3102">
        <v>0</v>
      </c>
      <c r="O26" s="3103">
        <v>0</v>
      </c>
      <c r="P26" s="3094">
        <v>0</v>
      </c>
      <c r="Q26" s="3080">
        <v>1</v>
      </c>
      <c r="R26" s="3081">
        <v>0</v>
      </c>
      <c r="S26" s="3082">
        <v>1</v>
      </c>
    </row>
    <row r="27" spans="1:19" ht="22.5" customHeight="1" thickBot="1" x14ac:dyDescent="0.35">
      <c r="A27" s="2404" t="s">
        <v>319</v>
      </c>
      <c r="B27" s="3104">
        <v>0</v>
      </c>
      <c r="C27" s="3105">
        <v>0</v>
      </c>
      <c r="D27" s="2708">
        <v>0</v>
      </c>
      <c r="E27" s="3104">
        <v>0</v>
      </c>
      <c r="F27" s="3105">
        <v>0</v>
      </c>
      <c r="G27" s="2708">
        <v>0</v>
      </c>
      <c r="H27" s="3104">
        <v>1</v>
      </c>
      <c r="I27" s="3105">
        <v>0</v>
      </c>
      <c r="J27" s="2708">
        <v>1</v>
      </c>
      <c r="K27" s="3104">
        <v>0</v>
      </c>
      <c r="L27" s="3105">
        <v>0</v>
      </c>
      <c r="M27" s="2708">
        <v>0</v>
      </c>
      <c r="N27" s="3104">
        <v>0</v>
      </c>
      <c r="O27" s="3105">
        <v>0</v>
      </c>
      <c r="P27" s="2708">
        <v>0</v>
      </c>
      <c r="Q27" s="3106">
        <v>1</v>
      </c>
      <c r="R27" s="3107">
        <v>0</v>
      </c>
      <c r="S27" s="3108">
        <v>1</v>
      </c>
    </row>
    <row r="28" spans="1:19" ht="31.5" customHeight="1" thickBot="1" x14ac:dyDescent="0.35">
      <c r="A28" s="3101" t="s">
        <v>13</v>
      </c>
      <c r="B28" s="3095">
        <v>0</v>
      </c>
      <c r="C28" s="3095">
        <v>0</v>
      </c>
      <c r="D28" s="3095">
        <v>0</v>
      </c>
      <c r="E28" s="3095">
        <v>1</v>
      </c>
      <c r="F28" s="3095">
        <v>1</v>
      </c>
      <c r="G28" s="3095">
        <v>2</v>
      </c>
      <c r="H28" s="3095">
        <v>15</v>
      </c>
      <c r="I28" s="3095">
        <v>2</v>
      </c>
      <c r="J28" s="3095">
        <v>17</v>
      </c>
      <c r="K28" s="3095">
        <v>12</v>
      </c>
      <c r="L28" s="3095">
        <v>10</v>
      </c>
      <c r="M28" s="3095">
        <v>22</v>
      </c>
      <c r="N28" s="3095">
        <v>1</v>
      </c>
      <c r="O28" s="3095">
        <v>1</v>
      </c>
      <c r="P28" s="3095">
        <v>2</v>
      </c>
      <c r="Q28" s="3095">
        <v>29</v>
      </c>
      <c r="R28" s="3095">
        <v>14</v>
      </c>
      <c r="S28" s="3095">
        <v>43</v>
      </c>
    </row>
    <row r="29" spans="1:19" ht="30" customHeight="1" thickBot="1" x14ac:dyDescent="0.35">
      <c r="A29" s="3056" t="s">
        <v>349</v>
      </c>
      <c r="B29" s="3096">
        <v>25</v>
      </c>
      <c r="C29" s="3096">
        <v>14</v>
      </c>
      <c r="D29" s="3096">
        <v>39</v>
      </c>
      <c r="E29" s="3096">
        <v>14</v>
      </c>
      <c r="F29" s="3096">
        <v>24</v>
      </c>
      <c r="G29" s="3096">
        <v>38</v>
      </c>
      <c r="H29" s="3096">
        <v>36</v>
      </c>
      <c r="I29" s="3096">
        <v>32</v>
      </c>
      <c r="J29" s="3096">
        <v>68</v>
      </c>
      <c r="K29" s="3096">
        <v>39</v>
      </c>
      <c r="L29" s="3096">
        <v>24</v>
      </c>
      <c r="M29" s="3096">
        <v>63</v>
      </c>
      <c r="N29" s="3096">
        <v>2</v>
      </c>
      <c r="O29" s="3096">
        <v>2</v>
      </c>
      <c r="P29" s="3096">
        <v>4</v>
      </c>
      <c r="Q29" s="3096">
        <v>116</v>
      </c>
      <c r="R29" s="3096">
        <v>96</v>
      </c>
      <c r="S29" s="3096">
        <v>212</v>
      </c>
    </row>
    <row r="30" spans="1:19" ht="22.5" customHeight="1" x14ac:dyDescent="0.3">
      <c r="A30" s="774"/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</row>
    <row r="31" spans="1:19" ht="22.5" customHeight="1" x14ac:dyDescent="0.3">
      <c r="A31" s="774"/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</row>
    <row r="32" spans="1:19" ht="22.5" customHeight="1" x14ac:dyDescent="0.3">
      <c r="A32" s="774"/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</row>
    <row r="33" spans="1:19" ht="22.5" customHeight="1" x14ac:dyDescent="0.3">
      <c r="A33" s="774"/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</row>
    <row r="34" spans="1:19" ht="22.5" customHeight="1" x14ac:dyDescent="0.3">
      <c r="A34" s="774"/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</row>
    <row r="35" spans="1:19" ht="22.5" customHeight="1" x14ac:dyDescent="0.3">
      <c r="A35" s="774"/>
      <c r="B35" s="774"/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</row>
    <row r="36" spans="1:19" ht="22.5" customHeight="1" x14ac:dyDescent="0.3">
      <c r="A36" s="774"/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</row>
    <row r="37" spans="1:19" ht="22.5" customHeight="1" x14ac:dyDescent="0.3">
      <c r="A37" s="774"/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</row>
    <row r="38" spans="1:19" ht="22.5" customHeight="1" x14ac:dyDescent="0.3">
      <c r="A38" s="774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</row>
    <row r="39" spans="1:19" ht="22.5" customHeight="1" x14ac:dyDescent="0.3">
      <c r="A39" s="774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2"/>
  <sheetViews>
    <sheetView view="pageBreakPreview" zoomScale="50" zoomScaleNormal="50" zoomScaleSheetLayoutView="50" workbookViewId="0">
      <selection activeCell="P8" sqref="P8"/>
    </sheetView>
  </sheetViews>
  <sheetFormatPr defaultColWidth="10.7109375" defaultRowHeight="48" customHeight="1" x14ac:dyDescent="0.3"/>
  <cols>
    <col min="1" max="1" width="49" style="767" customWidth="1"/>
    <col min="2" max="16384" width="10.7109375" style="767"/>
  </cols>
  <sheetData>
    <row r="1" spans="1:22" ht="48" customHeight="1" x14ac:dyDescent="0.3">
      <c r="A1" s="4461" t="s">
        <v>142</v>
      </c>
      <c r="B1" s="4461"/>
      <c r="C1" s="4461"/>
      <c r="D1" s="4461"/>
      <c r="E1" s="4461"/>
      <c r="F1" s="4461"/>
      <c r="G1" s="4461"/>
      <c r="H1" s="4461"/>
      <c r="I1" s="4461"/>
      <c r="J1" s="4461"/>
      <c r="K1" s="4461"/>
      <c r="L1" s="4461"/>
      <c r="M1" s="4461"/>
      <c r="N1" s="4461"/>
      <c r="O1" s="4461"/>
      <c r="P1" s="4461"/>
      <c r="Q1" s="4461"/>
      <c r="R1" s="4461"/>
      <c r="S1" s="4461"/>
      <c r="T1" s="4461"/>
      <c r="U1" s="4461"/>
      <c r="V1" s="4461"/>
    </row>
    <row r="2" spans="1:22" ht="37.5" customHeight="1" x14ac:dyDescent="0.3">
      <c r="A2" s="4461" t="s">
        <v>377</v>
      </c>
      <c r="B2" s="4461"/>
      <c r="C2" s="4461"/>
      <c r="D2" s="4461"/>
      <c r="E2" s="4461"/>
      <c r="F2" s="4461"/>
      <c r="G2" s="4461"/>
      <c r="H2" s="4461"/>
      <c r="I2" s="4461"/>
      <c r="J2" s="4461"/>
      <c r="K2" s="4461"/>
      <c r="L2" s="4461"/>
      <c r="M2" s="4461"/>
      <c r="N2" s="4461"/>
      <c r="O2" s="4461"/>
      <c r="P2" s="4461"/>
      <c r="Q2" s="4461"/>
      <c r="R2" s="4461"/>
      <c r="S2" s="4461"/>
      <c r="T2" s="4461"/>
      <c r="U2" s="4461"/>
      <c r="V2" s="4461"/>
    </row>
    <row r="3" spans="1:22" ht="33" customHeight="1" thickBot="1" x14ac:dyDescent="0.35">
      <c r="A3" s="1796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</row>
    <row r="4" spans="1:22" ht="33" customHeight="1" x14ac:dyDescent="0.3">
      <c r="A4" s="4493" t="s">
        <v>9</v>
      </c>
      <c r="B4" s="4487" t="s">
        <v>0</v>
      </c>
      <c r="C4" s="4488"/>
      <c r="D4" s="4489"/>
      <c r="E4" s="4487" t="s">
        <v>1</v>
      </c>
      <c r="F4" s="4488"/>
      <c r="G4" s="4489"/>
      <c r="H4" s="4487" t="s">
        <v>2</v>
      </c>
      <c r="I4" s="4488"/>
      <c r="J4" s="4489"/>
      <c r="K4" s="4487" t="s">
        <v>3</v>
      </c>
      <c r="L4" s="4488"/>
      <c r="M4" s="4489"/>
      <c r="N4" s="4487" t="s">
        <v>335</v>
      </c>
      <c r="O4" s="4488"/>
      <c r="P4" s="4489"/>
      <c r="Q4" s="4487">
        <v>6</v>
      </c>
      <c r="R4" s="4488"/>
      <c r="S4" s="4489"/>
      <c r="T4" s="4483" t="s">
        <v>24</v>
      </c>
      <c r="U4" s="4484"/>
      <c r="V4" s="4485"/>
    </row>
    <row r="5" spans="1:22" ht="33" customHeight="1" thickBot="1" x14ac:dyDescent="0.35">
      <c r="A5" s="4469"/>
      <c r="B5" s="4490"/>
      <c r="C5" s="4491"/>
      <c r="D5" s="4492"/>
      <c r="E5" s="4490"/>
      <c r="F5" s="4491"/>
      <c r="G5" s="4492"/>
      <c r="H5" s="4490"/>
      <c r="I5" s="4491"/>
      <c r="J5" s="4492"/>
      <c r="K5" s="4490"/>
      <c r="L5" s="4491"/>
      <c r="M5" s="4492"/>
      <c r="N5" s="4490"/>
      <c r="O5" s="4491"/>
      <c r="P5" s="4492"/>
      <c r="Q5" s="4490"/>
      <c r="R5" s="4491"/>
      <c r="S5" s="4492"/>
      <c r="T5" s="4465"/>
      <c r="U5" s="4466"/>
      <c r="V5" s="4467"/>
    </row>
    <row r="6" spans="1:22" ht="159.75" customHeight="1" thickBot="1" x14ac:dyDescent="0.35">
      <c r="A6" s="4470"/>
      <c r="B6" s="2652" t="s">
        <v>26</v>
      </c>
      <c r="C6" s="2652" t="s">
        <v>27</v>
      </c>
      <c r="D6" s="2652" t="s">
        <v>4</v>
      </c>
      <c r="E6" s="2652" t="s">
        <v>26</v>
      </c>
      <c r="F6" s="2652" t="s">
        <v>27</v>
      </c>
      <c r="G6" s="2652" t="s">
        <v>4</v>
      </c>
      <c r="H6" s="2652" t="s">
        <v>26</v>
      </c>
      <c r="I6" s="2652" t="s">
        <v>27</v>
      </c>
      <c r="J6" s="2652" t="s">
        <v>4</v>
      </c>
      <c r="K6" s="2652" t="s">
        <v>26</v>
      </c>
      <c r="L6" s="2652" t="s">
        <v>27</v>
      </c>
      <c r="M6" s="2652" t="s">
        <v>4</v>
      </c>
      <c r="N6" s="2652" t="s">
        <v>26</v>
      </c>
      <c r="O6" s="2652" t="s">
        <v>27</v>
      </c>
      <c r="P6" s="2652" t="s">
        <v>4</v>
      </c>
      <c r="Q6" s="2652" t="s">
        <v>26</v>
      </c>
      <c r="R6" s="2652" t="s">
        <v>27</v>
      </c>
      <c r="S6" s="2652" t="s">
        <v>4</v>
      </c>
      <c r="T6" s="2652" t="s">
        <v>26</v>
      </c>
      <c r="U6" s="2652" t="s">
        <v>27</v>
      </c>
      <c r="V6" s="2652" t="s">
        <v>4</v>
      </c>
    </row>
    <row r="7" spans="1:22" ht="51" customHeight="1" thickBot="1" x14ac:dyDescent="0.35">
      <c r="A7" s="2653" t="s">
        <v>22</v>
      </c>
      <c r="B7" s="2654"/>
      <c r="C7" s="2655"/>
      <c r="D7" s="2656"/>
      <c r="E7" s="2657"/>
      <c r="F7" s="2657"/>
      <c r="G7" s="2658"/>
      <c r="H7" s="2654"/>
      <c r="I7" s="2657"/>
      <c r="J7" s="2659"/>
      <c r="K7" s="2657"/>
      <c r="L7" s="2657"/>
      <c r="M7" s="2658"/>
      <c r="N7" s="2658"/>
      <c r="O7" s="2658"/>
      <c r="P7" s="2658"/>
      <c r="Q7" s="2654"/>
      <c r="R7" s="2657"/>
      <c r="S7" s="2659"/>
      <c r="T7" s="2660"/>
      <c r="U7" s="2661"/>
      <c r="V7" s="2662"/>
    </row>
    <row r="8" spans="1:22" ht="31.5" customHeight="1" thickBot="1" x14ac:dyDescent="0.35">
      <c r="A8" s="2665" t="s">
        <v>324</v>
      </c>
      <c r="B8" s="793">
        <v>23</v>
      </c>
      <c r="C8" s="793">
        <v>4</v>
      </c>
      <c r="D8" s="793">
        <v>27</v>
      </c>
      <c r="E8" s="793">
        <v>24</v>
      </c>
      <c r="F8" s="793">
        <v>3</v>
      </c>
      <c r="G8" s="793">
        <v>27</v>
      </c>
      <c r="H8" s="793">
        <v>24</v>
      </c>
      <c r="I8" s="793">
        <v>1</v>
      </c>
      <c r="J8" s="793">
        <v>25</v>
      </c>
      <c r="K8" s="793">
        <v>21</v>
      </c>
      <c r="L8" s="793">
        <v>1</v>
      </c>
      <c r="M8" s="793">
        <v>22</v>
      </c>
      <c r="N8" s="793">
        <v>19</v>
      </c>
      <c r="O8" s="793">
        <v>1</v>
      </c>
      <c r="P8" s="793">
        <v>20</v>
      </c>
      <c r="Q8" s="793">
        <v>0</v>
      </c>
      <c r="R8" s="793">
        <v>0</v>
      </c>
      <c r="S8" s="793">
        <v>0</v>
      </c>
      <c r="T8" s="793">
        <v>111</v>
      </c>
      <c r="U8" s="793">
        <v>10</v>
      </c>
      <c r="V8" s="793">
        <v>121</v>
      </c>
    </row>
    <row r="9" spans="1:22" ht="54" customHeight="1" thickBot="1" x14ac:dyDescent="0.35">
      <c r="A9" s="2666" t="s">
        <v>16</v>
      </c>
      <c r="B9" s="2667">
        <v>23</v>
      </c>
      <c r="C9" s="2667">
        <v>4</v>
      </c>
      <c r="D9" s="2667">
        <v>27</v>
      </c>
      <c r="E9" s="2667">
        <v>24</v>
      </c>
      <c r="F9" s="2667">
        <v>3</v>
      </c>
      <c r="G9" s="2667">
        <v>27</v>
      </c>
      <c r="H9" s="2667">
        <v>24</v>
      </c>
      <c r="I9" s="2667">
        <v>1</v>
      </c>
      <c r="J9" s="2667">
        <v>25</v>
      </c>
      <c r="K9" s="2667">
        <v>21</v>
      </c>
      <c r="L9" s="2667">
        <v>1</v>
      </c>
      <c r="M9" s="2667">
        <v>22</v>
      </c>
      <c r="N9" s="2667">
        <v>19</v>
      </c>
      <c r="O9" s="2667">
        <v>1</v>
      </c>
      <c r="P9" s="2667">
        <v>20</v>
      </c>
      <c r="Q9" s="2667">
        <v>0</v>
      </c>
      <c r="R9" s="2667">
        <v>0</v>
      </c>
      <c r="S9" s="2667">
        <v>0</v>
      </c>
      <c r="T9" s="2667">
        <v>111</v>
      </c>
      <c r="U9" s="2667">
        <v>10</v>
      </c>
      <c r="V9" s="2667">
        <v>121</v>
      </c>
    </row>
    <row r="10" spans="1:22" ht="24" customHeight="1" thickBot="1" x14ac:dyDescent="0.35">
      <c r="A10" s="2668" t="s">
        <v>23</v>
      </c>
      <c r="B10" s="2669"/>
      <c r="C10" s="2670"/>
      <c r="D10" s="2667"/>
      <c r="E10" s="2671"/>
      <c r="F10" s="2671"/>
      <c r="G10" s="2671"/>
      <c r="H10" s="2671"/>
      <c r="I10" s="2671"/>
      <c r="J10" s="2671"/>
      <c r="K10" s="2671"/>
      <c r="L10" s="2671"/>
      <c r="M10" s="2672"/>
      <c r="N10" s="2673"/>
      <c r="O10" s="2673"/>
      <c r="P10" s="2673"/>
      <c r="Q10" s="2667"/>
      <c r="R10" s="2671"/>
      <c r="S10" s="2674"/>
      <c r="T10" s="2667"/>
      <c r="U10" s="2671"/>
      <c r="V10" s="2674"/>
    </row>
    <row r="11" spans="1:22" ht="28.5" customHeight="1" thickBot="1" x14ac:dyDescent="0.35">
      <c r="A11" s="2675" t="s">
        <v>11</v>
      </c>
      <c r="B11" s="2676"/>
      <c r="C11" s="2677"/>
      <c r="D11" s="2678"/>
      <c r="E11" s="2679"/>
      <c r="F11" s="2680"/>
      <c r="G11" s="2681"/>
      <c r="H11" s="2682"/>
      <c r="I11" s="2680"/>
      <c r="J11" s="2678"/>
      <c r="K11" s="2679"/>
      <c r="L11" s="2680"/>
      <c r="M11" s="2678"/>
      <c r="N11" s="2683"/>
      <c r="O11" s="2683"/>
      <c r="P11" s="2683"/>
      <c r="Q11" s="2684"/>
      <c r="R11" s="2685"/>
      <c r="S11" s="2681"/>
      <c r="T11" s="2686"/>
      <c r="U11" s="2686"/>
      <c r="V11" s="2687"/>
    </row>
    <row r="12" spans="1:22" ht="30" customHeight="1" thickBot="1" x14ac:dyDescent="0.35">
      <c r="A12" s="2665" t="s">
        <v>324</v>
      </c>
      <c r="B12" s="2676">
        <v>23</v>
      </c>
      <c r="C12" s="2677">
        <v>4</v>
      </c>
      <c r="D12" s="2678">
        <v>27</v>
      </c>
      <c r="E12" s="2679">
        <v>24</v>
      </c>
      <c r="F12" s="2680">
        <v>3</v>
      </c>
      <c r="G12" s="2681">
        <v>27</v>
      </c>
      <c r="H12" s="2682">
        <v>24</v>
      </c>
      <c r="I12" s="2680">
        <v>1</v>
      </c>
      <c r="J12" s="2678">
        <v>25</v>
      </c>
      <c r="K12" s="2679">
        <v>21</v>
      </c>
      <c r="L12" s="2680">
        <v>1</v>
      </c>
      <c r="M12" s="2678">
        <v>22</v>
      </c>
      <c r="N12" s="2683">
        <v>19</v>
      </c>
      <c r="O12" s="2683">
        <v>1</v>
      </c>
      <c r="P12" s="2683">
        <v>20</v>
      </c>
      <c r="Q12" s="2684">
        <v>0</v>
      </c>
      <c r="R12" s="2685">
        <v>0</v>
      </c>
      <c r="S12" s="2681">
        <v>0</v>
      </c>
      <c r="T12" s="2688">
        <v>111</v>
      </c>
      <c r="U12" s="2688">
        <v>10</v>
      </c>
      <c r="V12" s="1047">
        <v>121</v>
      </c>
    </row>
    <row r="13" spans="1:22" ht="34.5" customHeight="1" thickBot="1" x14ac:dyDescent="0.35">
      <c r="A13" s="2689" t="s">
        <v>8</v>
      </c>
      <c r="B13" s="2669">
        <v>23</v>
      </c>
      <c r="C13" s="2669">
        <v>4</v>
      </c>
      <c r="D13" s="2669">
        <v>27</v>
      </c>
      <c r="E13" s="2669">
        <v>24</v>
      </c>
      <c r="F13" s="2669">
        <v>3</v>
      </c>
      <c r="G13" s="2669">
        <v>27</v>
      </c>
      <c r="H13" s="2669">
        <v>24</v>
      </c>
      <c r="I13" s="2669">
        <v>1</v>
      </c>
      <c r="J13" s="2669">
        <v>25</v>
      </c>
      <c r="K13" s="2669">
        <v>21</v>
      </c>
      <c r="L13" s="2669">
        <v>1</v>
      </c>
      <c r="M13" s="2669">
        <v>22</v>
      </c>
      <c r="N13" s="2669">
        <v>19</v>
      </c>
      <c r="O13" s="2669">
        <v>1</v>
      </c>
      <c r="P13" s="2669">
        <v>20</v>
      </c>
      <c r="Q13" s="2669">
        <v>0</v>
      </c>
      <c r="R13" s="2669">
        <v>0</v>
      </c>
      <c r="S13" s="2669">
        <v>0</v>
      </c>
      <c r="T13" s="2669">
        <v>111</v>
      </c>
      <c r="U13" s="2669">
        <v>10</v>
      </c>
      <c r="V13" s="2669">
        <v>121</v>
      </c>
    </row>
    <row r="14" spans="1:22" ht="57" customHeight="1" thickBot="1" x14ac:dyDescent="0.35">
      <c r="A14" s="2691" t="s">
        <v>25</v>
      </c>
      <c r="B14" s="2676"/>
      <c r="C14" s="2692"/>
      <c r="D14" s="2693"/>
      <c r="E14" s="2676"/>
      <c r="F14" s="2692"/>
      <c r="G14" s="2694"/>
      <c r="H14" s="2692"/>
      <c r="I14" s="2692"/>
      <c r="J14" s="2693"/>
      <c r="K14" s="2676"/>
      <c r="L14" s="2692"/>
      <c r="M14" s="2693"/>
      <c r="N14" s="2693"/>
      <c r="O14" s="2693"/>
      <c r="P14" s="2693"/>
      <c r="Q14" s="2676"/>
      <c r="R14" s="2692"/>
      <c r="S14" s="2694"/>
      <c r="T14" s="2676"/>
      <c r="U14" s="2692"/>
      <c r="V14" s="2694"/>
    </row>
    <row r="15" spans="1:22" ht="35.25" customHeight="1" thickBot="1" x14ac:dyDescent="0.35">
      <c r="A15" s="2665" t="s">
        <v>324</v>
      </c>
      <c r="B15" s="793">
        <v>0</v>
      </c>
      <c r="C15" s="793">
        <v>0</v>
      </c>
      <c r="D15" s="793">
        <v>0</v>
      </c>
      <c r="E15" s="793">
        <v>0</v>
      </c>
      <c r="F15" s="793">
        <v>0</v>
      </c>
      <c r="G15" s="793">
        <v>0</v>
      </c>
      <c r="H15" s="793">
        <v>0</v>
      </c>
      <c r="I15" s="793">
        <v>0</v>
      </c>
      <c r="J15" s="793">
        <v>0</v>
      </c>
      <c r="K15" s="793">
        <v>0</v>
      </c>
      <c r="L15" s="793">
        <v>0</v>
      </c>
      <c r="M15" s="793">
        <v>0</v>
      </c>
      <c r="N15" s="793">
        <v>0</v>
      </c>
      <c r="O15" s="793">
        <v>0</v>
      </c>
      <c r="P15" s="793">
        <v>0</v>
      </c>
      <c r="Q15" s="793">
        <v>0</v>
      </c>
      <c r="R15" s="793">
        <v>0</v>
      </c>
      <c r="S15" s="793">
        <v>0</v>
      </c>
      <c r="T15" s="2688">
        <v>0</v>
      </c>
      <c r="U15" s="2688">
        <v>0</v>
      </c>
      <c r="V15" s="1047">
        <v>0</v>
      </c>
    </row>
    <row r="16" spans="1:22" ht="54" customHeight="1" thickBot="1" x14ac:dyDescent="0.35">
      <c r="A16" s="2690" t="s">
        <v>13</v>
      </c>
      <c r="B16" s="2674">
        <v>0</v>
      </c>
      <c r="C16" s="2674">
        <v>0</v>
      </c>
      <c r="D16" s="2674">
        <v>0</v>
      </c>
      <c r="E16" s="2674">
        <v>0</v>
      </c>
      <c r="F16" s="2674">
        <v>0</v>
      </c>
      <c r="G16" s="2674">
        <v>0</v>
      </c>
      <c r="H16" s="2674">
        <v>0</v>
      </c>
      <c r="I16" s="2674">
        <v>0</v>
      </c>
      <c r="J16" s="2674">
        <v>0</v>
      </c>
      <c r="K16" s="2674">
        <v>0</v>
      </c>
      <c r="L16" s="2674">
        <v>0</v>
      </c>
      <c r="M16" s="2674">
        <v>0</v>
      </c>
      <c r="N16" s="2674">
        <v>0</v>
      </c>
      <c r="O16" s="2674">
        <v>0</v>
      </c>
      <c r="P16" s="2674">
        <v>0</v>
      </c>
      <c r="Q16" s="2674">
        <v>0</v>
      </c>
      <c r="R16" s="2674">
        <v>0</v>
      </c>
      <c r="S16" s="2674">
        <v>0</v>
      </c>
      <c r="T16" s="2674">
        <v>0</v>
      </c>
      <c r="U16" s="2674">
        <v>0</v>
      </c>
      <c r="V16" s="2674">
        <v>0</v>
      </c>
    </row>
    <row r="17" spans="1:22" ht="36" customHeight="1" thickBot="1" x14ac:dyDescent="0.35">
      <c r="A17" s="2663" t="s">
        <v>179</v>
      </c>
      <c r="B17" s="2664">
        <v>23</v>
      </c>
      <c r="C17" s="2664">
        <v>4</v>
      </c>
      <c r="D17" s="2664">
        <v>27</v>
      </c>
      <c r="E17" s="2664">
        <v>24</v>
      </c>
      <c r="F17" s="2664">
        <v>3</v>
      </c>
      <c r="G17" s="2664">
        <v>27</v>
      </c>
      <c r="H17" s="2664">
        <v>24</v>
      </c>
      <c r="I17" s="2664">
        <v>1</v>
      </c>
      <c r="J17" s="2664">
        <v>25</v>
      </c>
      <c r="K17" s="2664">
        <v>21</v>
      </c>
      <c r="L17" s="2664">
        <v>1</v>
      </c>
      <c r="M17" s="2664">
        <v>22</v>
      </c>
      <c r="N17" s="2664">
        <v>19</v>
      </c>
      <c r="O17" s="2664">
        <v>1</v>
      </c>
      <c r="P17" s="2664">
        <v>20</v>
      </c>
      <c r="Q17" s="2664">
        <v>0</v>
      </c>
      <c r="R17" s="2664">
        <v>0</v>
      </c>
      <c r="S17" s="2664">
        <v>0</v>
      </c>
      <c r="T17" s="2664">
        <v>111</v>
      </c>
      <c r="U17" s="2664">
        <v>10</v>
      </c>
      <c r="V17" s="2664">
        <v>121</v>
      </c>
    </row>
    <row r="18" spans="1:22" ht="20.25" x14ac:dyDescent="0.3">
      <c r="A18" s="805"/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807"/>
      <c r="T18" s="807"/>
      <c r="U18" s="807"/>
      <c r="V18" s="807"/>
    </row>
    <row r="19" spans="1:22" ht="20.25" x14ac:dyDescent="0.3">
      <c r="A19" s="805"/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7"/>
    </row>
    <row r="20" spans="1:22" ht="20.25" x14ac:dyDescent="0.3">
      <c r="A20" s="4486"/>
      <c r="B20" s="4486"/>
      <c r="C20" s="4486"/>
      <c r="D20" s="4486"/>
      <c r="E20" s="4486"/>
      <c r="F20" s="4486"/>
      <c r="G20" s="4486"/>
      <c r="H20" s="4486"/>
      <c r="I20" s="4486"/>
      <c r="J20" s="4486"/>
      <c r="K20" s="4486"/>
      <c r="L20" s="4486"/>
      <c r="M20" s="4486"/>
      <c r="N20" s="4486"/>
      <c r="O20" s="4486"/>
      <c r="P20" s="4486"/>
      <c r="Q20" s="4486"/>
      <c r="R20" s="4486"/>
      <c r="S20" s="4486"/>
      <c r="T20" s="4486"/>
      <c r="U20" s="4486"/>
      <c r="V20" s="4486"/>
    </row>
    <row r="21" spans="1:22" ht="20.25" x14ac:dyDescent="0.3">
      <c r="A21" s="805"/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</row>
    <row r="22" spans="1:22" ht="20.25" x14ac:dyDescent="0.3">
      <c r="A22" s="769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</row>
    <row r="23" spans="1:22" ht="20.25" x14ac:dyDescent="0.3">
      <c r="A23" s="1046"/>
      <c r="B23" s="807"/>
      <c r="C23" s="807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7"/>
      <c r="T23" s="807"/>
      <c r="U23" s="807"/>
      <c r="V23" s="807"/>
    </row>
    <row r="24" spans="1:22" ht="20.25" x14ac:dyDescent="0.3">
      <c r="A24" s="1046"/>
      <c r="B24" s="1046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</row>
    <row r="25" spans="1:22" ht="20.25" x14ac:dyDescent="0.3">
      <c r="A25" s="769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</row>
    <row r="26" spans="1:22" ht="20.25" x14ac:dyDescent="0.3">
      <c r="A26" s="769"/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</row>
    <row r="27" spans="1:22" ht="20.25" x14ac:dyDescent="0.3"/>
    <row r="28" spans="1:22" ht="20.25" x14ac:dyDescent="0.3"/>
    <row r="29" spans="1:22" ht="20.25" x14ac:dyDescent="0.3"/>
    <row r="30" spans="1:22" ht="20.25" x14ac:dyDescent="0.3"/>
    <row r="31" spans="1:22" ht="20.25" x14ac:dyDescent="0.3"/>
    <row r="32" spans="1:22" ht="20.25" x14ac:dyDescent="0.3"/>
    <row r="33" ht="20.25" x14ac:dyDescent="0.3"/>
    <row r="34" ht="20.25" x14ac:dyDescent="0.3"/>
    <row r="35" ht="20.25" x14ac:dyDescent="0.3"/>
    <row r="36" ht="20.25" x14ac:dyDescent="0.3"/>
    <row r="37" ht="20.25" x14ac:dyDescent="0.3"/>
    <row r="38" ht="20.25" x14ac:dyDescent="0.3"/>
    <row r="39" ht="20.25" x14ac:dyDescent="0.3"/>
    <row r="40" ht="20.25" x14ac:dyDescent="0.3"/>
    <row r="41" ht="20.25" x14ac:dyDescent="0.3"/>
    <row r="42" ht="20.25" x14ac:dyDescent="0.3"/>
    <row r="43" ht="20.25" x14ac:dyDescent="0.3"/>
    <row r="44" ht="20.25" x14ac:dyDescent="0.3"/>
    <row r="45" ht="20.25" x14ac:dyDescent="0.3"/>
    <row r="46" ht="20.25" x14ac:dyDescent="0.3"/>
    <row r="47" ht="20.25" x14ac:dyDescent="0.3"/>
    <row r="48" ht="20.25" x14ac:dyDescent="0.3"/>
    <row r="49" ht="20.25" x14ac:dyDescent="0.3"/>
    <row r="50" ht="20.25" x14ac:dyDescent="0.3"/>
    <row r="51" ht="20.25" x14ac:dyDescent="0.3"/>
    <row r="52" ht="20.25" x14ac:dyDescent="0.3"/>
    <row r="53" ht="20.25" x14ac:dyDescent="0.3"/>
    <row r="54" ht="20.25" x14ac:dyDescent="0.3"/>
    <row r="55" ht="20.25" x14ac:dyDescent="0.3"/>
    <row r="56" ht="20.25" x14ac:dyDescent="0.3"/>
    <row r="57" ht="20.25" x14ac:dyDescent="0.3"/>
    <row r="58" ht="20.25" x14ac:dyDescent="0.3"/>
    <row r="59" ht="20.25" x14ac:dyDescent="0.3"/>
    <row r="60" ht="20.25" x14ac:dyDescent="0.3"/>
    <row r="61" ht="20.25" x14ac:dyDescent="0.3"/>
    <row r="62" ht="20.25" x14ac:dyDescent="0.3"/>
    <row r="63" ht="20.25" x14ac:dyDescent="0.3"/>
    <row r="64" ht="20.25" x14ac:dyDescent="0.3"/>
    <row r="65" ht="20.25" x14ac:dyDescent="0.3"/>
    <row r="66" ht="20.25" x14ac:dyDescent="0.3"/>
    <row r="67" ht="20.25" x14ac:dyDescent="0.3"/>
    <row r="68" ht="20.25" x14ac:dyDescent="0.3"/>
    <row r="69" ht="20.25" x14ac:dyDescent="0.3"/>
    <row r="70" ht="20.25" x14ac:dyDescent="0.3"/>
    <row r="71" ht="20.25" x14ac:dyDescent="0.3"/>
    <row r="72" ht="20.25" x14ac:dyDescent="0.3"/>
    <row r="73" ht="20.25" x14ac:dyDescent="0.3"/>
    <row r="74" ht="20.25" x14ac:dyDescent="0.3"/>
    <row r="75" ht="20.25" x14ac:dyDescent="0.3"/>
    <row r="76" ht="20.25" x14ac:dyDescent="0.3"/>
    <row r="77" ht="20.25" x14ac:dyDescent="0.3"/>
    <row r="78" ht="20.25" x14ac:dyDescent="0.3"/>
    <row r="79" ht="20.25" x14ac:dyDescent="0.3"/>
    <row r="80" ht="20.25" x14ac:dyDescent="0.3"/>
    <row r="81" ht="20.25" x14ac:dyDescent="0.3"/>
    <row r="82" ht="20.25" x14ac:dyDescent="0.3"/>
    <row r="83" ht="20.25" x14ac:dyDescent="0.3"/>
    <row r="84" ht="20.25" x14ac:dyDescent="0.3"/>
    <row r="85" ht="20.25" x14ac:dyDescent="0.3"/>
    <row r="86" ht="20.25" x14ac:dyDescent="0.3"/>
    <row r="87" ht="20.25" x14ac:dyDescent="0.3"/>
    <row r="88" ht="20.25" x14ac:dyDescent="0.3"/>
    <row r="89" ht="20.25" x14ac:dyDescent="0.3"/>
    <row r="90" ht="20.25" x14ac:dyDescent="0.3"/>
    <row r="91" ht="20.25" x14ac:dyDescent="0.3"/>
    <row r="92" ht="20.25" x14ac:dyDescent="0.3"/>
    <row r="93" ht="20.25" x14ac:dyDescent="0.3"/>
    <row r="94" ht="20.25" x14ac:dyDescent="0.3"/>
    <row r="95" ht="20.25" x14ac:dyDescent="0.3"/>
    <row r="96" ht="20.25" x14ac:dyDescent="0.3"/>
    <row r="97" ht="20.25" x14ac:dyDescent="0.3"/>
    <row r="98" ht="20.25" x14ac:dyDescent="0.3"/>
    <row r="99" ht="20.25" x14ac:dyDescent="0.3"/>
    <row r="100" ht="20.25" x14ac:dyDescent="0.3"/>
    <row r="101" ht="20.25" x14ac:dyDescent="0.3"/>
    <row r="102" ht="20.25" x14ac:dyDescent="0.3"/>
    <row r="103" ht="20.25" x14ac:dyDescent="0.3"/>
    <row r="104" ht="20.25" x14ac:dyDescent="0.3"/>
    <row r="105" ht="20.25" x14ac:dyDescent="0.3"/>
    <row r="106" ht="20.25" x14ac:dyDescent="0.3"/>
    <row r="107" ht="20.25" x14ac:dyDescent="0.3"/>
    <row r="108" ht="20.25" x14ac:dyDescent="0.3"/>
    <row r="109" ht="20.25" x14ac:dyDescent="0.3"/>
    <row r="110" ht="20.25" x14ac:dyDescent="0.3"/>
    <row r="111" ht="20.25" x14ac:dyDescent="0.3"/>
    <row r="112" ht="20.25" x14ac:dyDescent="0.3"/>
    <row r="113" ht="20.25" x14ac:dyDescent="0.3"/>
    <row r="114" ht="20.25" x14ac:dyDescent="0.3"/>
    <row r="115" ht="20.25" x14ac:dyDescent="0.3"/>
    <row r="116" ht="20.25" x14ac:dyDescent="0.3"/>
    <row r="117" ht="20.25" x14ac:dyDescent="0.3"/>
    <row r="118" ht="20.25" x14ac:dyDescent="0.3"/>
    <row r="119" ht="20.25" x14ac:dyDescent="0.3"/>
    <row r="120" ht="20.25" x14ac:dyDescent="0.3"/>
    <row r="121" ht="20.25" x14ac:dyDescent="0.3"/>
    <row r="122" ht="20.25" x14ac:dyDescent="0.3"/>
    <row r="123" ht="20.25" x14ac:dyDescent="0.3"/>
    <row r="124" ht="20.25" x14ac:dyDescent="0.3"/>
    <row r="125" ht="20.25" x14ac:dyDescent="0.3"/>
    <row r="126" ht="20.25" x14ac:dyDescent="0.3"/>
    <row r="127" ht="20.25" x14ac:dyDescent="0.3"/>
    <row r="128" ht="20.25" x14ac:dyDescent="0.3"/>
    <row r="129" ht="20.25" x14ac:dyDescent="0.3"/>
    <row r="130" ht="20.25" x14ac:dyDescent="0.3"/>
    <row r="131" ht="20.25" x14ac:dyDescent="0.3"/>
    <row r="132" ht="20.25" x14ac:dyDescent="0.3"/>
    <row r="133" ht="20.25" x14ac:dyDescent="0.3"/>
    <row r="134" ht="20.25" x14ac:dyDescent="0.3"/>
    <row r="135" ht="20.25" x14ac:dyDescent="0.3"/>
    <row r="136" ht="20.25" x14ac:dyDescent="0.3"/>
    <row r="137" ht="20.25" x14ac:dyDescent="0.3"/>
    <row r="138" ht="20.25" x14ac:dyDescent="0.3"/>
    <row r="139" ht="20.25" x14ac:dyDescent="0.3"/>
    <row r="140" ht="20.25" x14ac:dyDescent="0.3"/>
    <row r="141" ht="20.25" x14ac:dyDescent="0.3"/>
    <row r="142" ht="20.25" x14ac:dyDescent="0.3"/>
  </sheetData>
  <mergeCells count="11">
    <mergeCell ref="A1:V1"/>
    <mergeCell ref="A2:V2"/>
    <mergeCell ref="T4:V5"/>
    <mergeCell ref="A20:V20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1"/>
  <sheetViews>
    <sheetView view="pageBreakPreview" topLeftCell="A82" zoomScale="60" zoomScaleNormal="50" workbookViewId="0">
      <selection activeCell="E102" sqref="E102"/>
    </sheetView>
  </sheetViews>
  <sheetFormatPr defaultRowHeight="20.25" x14ac:dyDescent="0.3"/>
  <cols>
    <col min="1" max="1" width="89" style="767" customWidth="1"/>
    <col min="2" max="2" width="11.42578125" style="767" customWidth="1"/>
    <col min="3" max="3" width="12.140625" style="767" customWidth="1"/>
    <col min="4" max="4" width="11" style="767" customWidth="1"/>
    <col min="5" max="5" width="11.5703125" style="767" customWidth="1"/>
    <col min="6" max="6" width="9.85546875" style="767" customWidth="1"/>
    <col min="7" max="7" width="9.5703125" style="767" customWidth="1"/>
    <col min="8" max="8" width="12.42578125" style="767" customWidth="1"/>
    <col min="9" max="9" width="13.140625" style="767" customWidth="1"/>
    <col min="10" max="10" width="10.7109375" style="767" customWidth="1"/>
    <col min="11" max="256" width="9.140625" style="767"/>
    <col min="257" max="257" width="89" style="767" customWidth="1"/>
    <col min="258" max="258" width="11.42578125" style="767" customWidth="1"/>
    <col min="259" max="259" width="12.140625" style="767" customWidth="1"/>
    <col min="260" max="260" width="11" style="767" customWidth="1"/>
    <col min="261" max="261" width="11.5703125" style="767" customWidth="1"/>
    <col min="262" max="262" width="9.85546875" style="767" customWidth="1"/>
    <col min="263" max="263" width="9.5703125" style="767" customWidth="1"/>
    <col min="264" max="264" width="12.42578125" style="767" customWidth="1"/>
    <col min="265" max="265" width="13.140625" style="767" customWidth="1"/>
    <col min="266" max="266" width="10.7109375" style="767" customWidth="1"/>
    <col min="267" max="512" width="9.140625" style="767"/>
    <col min="513" max="513" width="89" style="767" customWidth="1"/>
    <col min="514" max="514" width="11.42578125" style="767" customWidth="1"/>
    <col min="515" max="515" width="12.140625" style="767" customWidth="1"/>
    <col min="516" max="516" width="11" style="767" customWidth="1"/>
    <col min="517" max="517" width="11.5703125" style="767" customWidth="1"/>
    <col min="518" max="518" width="9.85546875" style="767" customWidth="1"/>
    <col min="519" max="519" width="9.5703125" style="767" customWidth="1"/>
    <col min="520" max="520" width="12.42578125" style="767" customWidth="1"/>
    <col min="521" max="521" width="13.140625" style="767" customWidth="1"/>
    <col min="522" max="522" width="10.7109375" style="767" customWidth="1"/>
    <col min="523" max="768" width="9.140625" style="767"/>
    <col min="769" max="769" width="89" style="767" customWidth="1"/>
    <col min="770" max="770" width="11.42578125" style="767" customWidth="1"/>
    <col min="771" max="771" width="12.140625" style="767" customWidth="1"/>
    <col min="772" max="772" width="11" style="767" customWidth="1"/>
    <col min="773" max="773" width="11.5703125" style="767" customWidth="1"/>
    <col min="774" max="774" width="9.85546875" style="767" customWidth="1"/>
    <col min="775" max="775" width="9.5703125" style="767" customWidth="1"/>
    <col min="776" max="776" width="12.42578125" style="767" customWidth="1"/>
    <col min="777" max="777" width="13.140625" style="767" customWidth="1"/>
    <col min="778" max="778" width="10.7109375" style="767" customWidth="1"/>
    <col min="779" max="1024" width="9.140625" style="767"/>
    <col min="1025" max="1025" width="89" style="767" customWidth="1"/>
    <col min="1026" max="1026" width="11.42578125" style="767" customWidth="1"/>
    <col min="1027" max="1027" width="12.140625" style="767" customWidth="1"/>
    <col min="1028" max="1028" width="11" style="767" customWidth="1"/>
    <col min="1029" max="1029" width="11.5703125" style="767" customWidth="1"/>
    <col min="1030" max="1030" width="9.85546875" style="767" customWidth="1"/>
    <col min="1031" max="1031" width="9.5703125" style="767" customWidth="1"/>
    <col min="1032" max="1032" width="12.42578125" style="767" customWidth="1"/>
    <col min="1033" max="1033" width="13.140625" style="767" customWidth="1"/>
    <col min="1034" max="1034" width="10.7109375" style="767" customWidth="1"/>
    <col min="1035" max="1280" width="9.140625" style="767"/>
    <col min="1281" max="1281" width="89" style="767" customWidth="1"/>
    <col min="1282" max="1282" width="11.42578125" style="767" customWidth="1"/>
    <col min="1283" max="1283" width="12.140625" style="767" customWidth="1"/>
    <col min="1284" max="1284" width="11" style="767" customWidth="1"/>
    <col min="1285" max="1285" width="11.5703125" style="767" customWidth="1"/>
    <col min="1286" max="1286" width="9.85546875" style="767" customWidth="1"/>
    <col min="1287" max="1287" width="9.5703125" style="767" customWidth="1"/>
    <col min="1288" max="1288" width="12.42578125" style="767" customWidth="1"/>
    <col min="1289" max="1289" width="13.140625" style="767" customWidth="1"/>
    <col min="1290" max="1290" width="10.7109375" style="767" customWidth="1"/>
    <col min="1291" max="1536" width="9.140625" style="767"/>
    <col min="1537" max="1537" width="89" style="767" customWidth="1"/>
    <col min="1538" max="1538" width="11.42578125" style="767" customWidth="1"/>
    <col min="1539" max="1539" width="12.140625" style="767" customWidth="1"/>
    <col min="1540" max="1540" width="11" style="767" customWidth="1"/>
    <col min="1541" max="1541" width="11.5703125" style="767" customWidth="1"/>
    <col min="1542" max="1542" width="9.85546875" style="767" customWidth="1"/>
    <col min="1543" max="1543" width="9.5703125" style="767" customWidth="1"/>
    <col min="1544" max="1544" width="12.42578125" style="767" customWidth="1"/>
    <col min="1545" max="1545" width="13.140625" style="767" customWidth="1"/>
    <col min="1546" max="1546" width="10.7109375" style="767" customWidth="1"/>
    <col min="1547" max="1792" width="9.140625" style="767"/>
    <col min="1793" max="1793" width="89" style="767" customWidth="1"/>
    <col min="1794" max="1794" width="11.42578125" style="767" customWidth="1"/>
    <col min="1795" max="1795" width="12.140625" style="767" customWidth="1"/>
    <col min="1796" max="1796" width="11" style="767" customWidth="1"/>
    <col min="1797" max="1797" width="11.5703125" style="767" customWidth="1"/>
    <col min="1798" max="1798" width="9.85546875" style="767" customWidth="1"/>
    <col min="1799" max="1799" width="9.5703125" style="767" customWidth="1"/>
    <col min="1800" max="1800" width="12.42578125" style="767" customWidth="1"/>
    <col min="1801" max="1801" width="13.140625" style="767" customWidth="1"/>
    <col min="1802" max="1802" width="10.7109375" style="767" customWidth="1"/>
    <col min="1803" max="2048" width="9.140625" style="767"/>
    <col min="2049" max="2049" width="89" style="767" customWidth="1"/>
    <col min="2050" max="2050" width="11.42578125" style="767" customWidth="1"/>
    <col min="2051" max="2051" width="12.140625" style="767" customWidth="1"/>
    <col min="2052" max="2052" width="11" style="767" customWidth="1"/>
    <col min="2053" max="2053" width="11.5703125" style="767" customWidth="1"/>
    <col min="2054" max="2054" width="9.85546875" style="767" customWidth="1"/>
    <col min="2055" max="2055" width="9.5703125" style="767" customWidth="1"/>
    <col min="2056" max="2056" width="12.42578125" style="767" customWidth="1"/>
    <col min="2057" max="2057" width="13.140625" style="767" customWidth="1"/>
    <col min="2058" max="2058" width="10.7109375" style="767" customWidth="1"/>
    <col min="2059" max="2304" width="9.140625" style="767"/>
    <col min="2305" max="2305" width="89" style="767" customWidth="1"/>
    <col min="2306" max="2306" width="11.42578125" style="767" customWidth="1"/>
    <col min="2307" max="2307" width="12.140625" style="767" customWidth="1"/>
    <col min="2308" max="2308" width="11" style="767" customWidth="1"/>
    <col min="2309" max="2309" width="11.5703125" style="767" customWidth="1"/>
    <col min="2310" max="2310" width="9.85546875" style="767" customWidth="1"/>
    <col min="2311" max="2311" width="9.5703125" style="767" customWidth="1"/>
    <col min="2312" max="2312" width="12.42578125" style="767" customWidth="1"/>
    <col min="2313" max="2313" width="13.140625" style="767" customWidth="1"/>
    <col min="2314" max="2314" width="10.7109375" style="767" customWidth="1"/>
    <col min="2315" max="2560" width="9.140625" style="767"/>
    <col min="2561" max="2561" width="89" style="767" customWidth="1"/>
    <col min="2562" max="2562" width="11.42578125" style="767" customWidth="1"/>
    <col min="2563" max="2563" width="12.140625" style="767" customWidth="1"/>
    <col min="2564" max="2564" width="11" style="767" customWidth="1"/>
    <col min="2565" max="2565" width="11.5703125" style="767" customWidth="1"/>
    <col min="2566" max="2566" width="9.85546875" style="767" customWidth="1"/>
    <col min="2567" max="2567" width="9.5703125" style="767" customWidth="1"/>
    <col min="2568" max="2568" width="12.42578125" style="767" customWidth="1"/>
    <col min="2569" max="2569" width="13.140625" style="767" customWidth="1"/>
    <col min="2570" max="2570" width="10.7109375" style="767" customWidth="1"/>
    <col min="2571" max="2816" width="9.140625" style="767"/>
    <col min="2817" max="2817" width="89" style="767" customWidth="1"/>
    <col min="2818" max="2818" width="11.42578125" style="767" customWidth="1"/>
    <col min="2819" max="2819" width="12.140625" style="767" customWidth="1"/>
    <col min="2820" max="2820" width="11" style="767" customWidth="1"/>
    <col min="2821" max="2821" width="11.5703125" style="767" customWidth="1"/>
    <col min="2822" max="2822" width="9.85546875" style="767" customWidth="1"/>
    <col min="2823" max="2823" width="9.5703125" style="767" customWidth="1"/>
    <col min="2824" max="2824" width="12.42578125" style="767" customWidth="1"/>
    <col min="2825" max="2825" width="13.140625" style="767" customWidth="1"/>
    <col min="2826" max="2826" width="10.7109375" style="767" customWidth="1"/>
    <col min="2827" max="3072" width="9.140625" style="767"/>
    <col min="3073" max="3073" width="89" style="767" customWidth="1"/>
    <col min="3074" max="3074" width="11.42578125" style="767" customWidth="1"/>
    <col min="3075" max="3075" width="12.140625" style="767" customWidth="1"/>
    <col min="3076" max="3076" width="11" style="767" customWidth="1"/>
    <col min="3077" max="3077" width="11.5703125" style="767" customWidth="1"/>
    <col min="3078" max="3078" width="9.85546875" style="767" customWidth="1"/>
    <col min="3079" max="3079" width="9.5703125" style="767" customWidth="1"/>
    <col min="3080" max="3080" width="12.42578125" style="767" customWidth="1"/>
    <col min="3081" max="3081" width="13.140625" style="767" customWidth="1"/>
    <col min="3082" max="3082" width="10.7109375" style="767" customWidth="1"/>
    <col min="3083" max="3328" width="9.140625" style="767"/>
    <col min="3329" max="3329" width="89" style="767" customWidth="1"/>
    <col min="3330" max="3330" width="11.42578125" style="767" customWidth="1"/>
    <col min="3331" max="3331" width="12.140625" style="767" customWidth="1"/>
    <col min="3332" max="3332" width="11" style="767" customWidth="1"/>
    <col min="3333" max="3333" width="11.5703125" style="767" customWidth="1"/>
    <col min="3334" max="3334" width="9.85546875" style="767" customWidth="1"/>
    <col min="3335" max="3335" width="9.5703125" style="767" customWidth="1"/>
    <col min="3336" max="3336" width="12.42578125" style="767" customWidth="1"/>
    <col min="3337" max="3337" width="13.140625" style="767" customWidth="1"/>
    <col min="3338" max="3338" width="10.7109375" style="767" customWidth="1"/>
    <col min="3339" max="3584" width="9.140625" style="767"/>
    <col min="3585" max="3585" width="89" style="767" customWidth="1"/>
    <col min="3586" max="3586" width="11.42578125" style="767" customWidth="1"/>
    <col min="3587" max="3587" width="12.140625" style="767" customWidth="1"/>
    <col min="3588" max="3588" width="11" style="767" customWidth="1"/>
    <col min="3589" max="3589" width="11.5703125" style="767" customWidth="1"/>
    <col min="3590" max="3590" width="9.85546875" style="767" customWidth="1"/>
    <col min="3591" max="3591" width="9.5703125" style="767" customWidth="1"/>
    <col min="3592" max="3592" width="12.42578125" style="767" customWidth="1"/>
    <col min="3593" max="3593" width="13.140625" style="767" customWidth="1"/>
    <col min="3594" max="3594" width="10.7109375" style="767" customWidth="1"/>
    <col min="3595" max="3840" width="9.140625" style="767"/>
    <col min="3841" max="3841" width="89" style="767" customWidth="1"/>
    <col min="3842" max="3842" width="11.42578125" style="767" customWidth="1"/>
    <col min="3843" max="3843" width="12.140625" style="767" customWidth="1"/>
    <col min="3844" max="3844" width="11" style="767" customWidth="1"/>
    <col min="3845" max="3845" width="11.5703125" style="767" customWidth="1"/>
    <col min="3846" max="3846" width="9.85546875" style="767" customWidth="1"/>
    <col min="3847" max="3847" width="9.5703125" style="767" customWidth="1"/>
    <col min="3848" max="3848" width="12.42578125" style="767" customWidth="1"/>
    <col min="3849" max="3849" width="13.140625" style="767" customWidth="1"/>
    <col min="3850" max="3850" width="10.7109375" style="767" customWidth="1"/>
    <col min="3851" max="4096" width="9.140625" style="767"/>
    <col min="4097" max="4097" width="89" style="767" customWidth="1"/>
    <col min="4098" max="4098" width="11.42578125" style="767" customWidth="1"/>
    <col min="4099" max="4099" width="12.140625" style="767" customWidth="1"/>
    <col min="4100" max="4100" width="11" style="767" customWidth="1"/>
    <col min="4101" max="4101" width="11.5703125" style="767" customWidth="1"/>
    <col min="4102" max="4102" width="9.85546875" style="767" customWidth="1"/>
    <col min="4103" max="4103" width="9.5703125" style="767" customWidth="1"/>
    <col min="4104" max="4104" width="12.42578125" style="767" customWidth="1"/>
    <col min="4105" max="4105" width="13.140625" style="767" customWidth="1"/>
    <col min="4106" max="4106" width="10.7109375" style="767" customWidth="1"/>
    <col min="4107" max="4352" width="9.140625" style="767"/>
    <col min="4353" max="4353" width="89" style="767" customWidth="1"/>
    <col min="4354" max="4354" width="11.42578125" style="767" customWidth="1"/>
    <col min="4355" max="4355" width="12.140625" style="767" customWidth="1"/>
    <col min="4356" max="4356" width="11" style="767" customWidth="1"/>
    <col min="4357" max="4357" width="11.5703125" style="767" customWidth="1"/>
    <col min="4358" max="4358" width="9.85546875" style="767" customWidth="1"/>
    <col min="4359" max="4359" width="9.5703125" style="767" customWidth="1"/>
    <col min="4360" max="4360" width="12.42578125" style="767" customWidth="1"/>
    <col min="4361" max="4361" width="13.140625" style="767" customWidth="1"/>
    <col min="4362" max="4362" width="10.7109375" style="767" customWidth="1"/>
    <col min="4363" max="4608" width="9.140625" style="767"/>
    <col min="4609" max="4609" width="89" style="767" customWidth="1"/>
    <col min="4610" max="4610" width="11.42578125" style="767" customWidth="1"/>
    <col min="4611" max="4611" width="12.140625" style="767" customWidth="1"/>
    <col min="4612" max="4612" width="11" style="767" customWidth="1"/>
    <col min="4613" max="4613" width="11.5703125" style="767" customWidth="1"/>
    <col min="4614" max="4614" width="9.85546875" style="767" customWidth="1"/>
    <col min="4615" max="4615" width="9.5703125" style="767" customWidth="1"/>
    <col min="4616" max="4616" width="12.42578125" style="767" customWidth="1"/>
    <col min="4617" max="4617" width="13.140625" style="767" customWidth="1"/>
    <col min="4618" max="4618" width="10.7109375" style="767" customWidth="1"/>
    <col min="4619" max="4864" width="9.140625" style="767"/>
    <col min="4865" max="4865" width="89" style="767" customWidth="1"/>
    <col min="4866" max="4866" width="11.42578125" style="767" customWidth="1"/>
    <col min="4867" max="4867" width="12.140625" style="767" customWidth="1"/>
    <col min="4868" max="4868" width="11" style="767" customWidth="1"/>
    <col min="4869" max="4869" width="11.5703125" style="767" customWidth="1"/>
    <col min="4870" max="4870" width="9.85546875" style="767" customWidth="1"/>
    <col min="4871" max="4871" width="9.5703125" style="767" customWidth="1"/>
    <col min="4872" max="4872" width="12.42578125" style="767" customWidth="1"/>
    <col min="4873" max="4873" width="13.140625" style="767" customWidth="1"/>
    <col min="4874" max="4874" width="10.7109375" style="767" customWidth="1"/>
    <col min="4875" max="5120" width="9.140625" style="767"/>
    <col min="5121" max="5121" width="89" style="767" customWidth="1"/>
    <col min="5122" max="5122" width="11.42578125" style="767" customWidth="1"/>
    <col min="5123" max="5123" width="12.140625" style="767" customWidth="1"/>
    <col min="5124" max="5124" width="11" style="767" customWidth="1"/>
    <col min="5125" max="5125" width="11.5703125" style="767" customWidth="1"/>
    <col min="5126" max="5126" width="9.85546875" style="767" customWidth="1"/>
    <col min="5127" max="5127" width="9.5703125" style="767" customWidth="1"/>
    <col min="5128" max="5128" width="12.42578125" style="767" customWidth="1"/>
    <col min="5129" max="5129" width="13.140625" style="767" customWidth="1"/>
    <col min="5130" max="5130" width="10.7109375" style="767" customWidth="1"/>
    <col min="5131" max="5376" width="9.140625" style="767"/>
    <col min="5377" max="5377" width="89" style="767" customWidth="1"/>
    <col min="5378" max="5378" width="11.42578125" style="767" customWidth="1"/>
    <col min="5379" max="5379" width="12.140625" style="767" customWidth="1"/>
    <col min="5380" max="5380" width="11" style="767" customWidth="1"/>
    <col min="5381" max="5381" width="11.5703125" style="767" customWidth="1"/>
    <col min="5382" max="5382" width="9.85546875" style="767" customWidth="1"/>
    <col min="5383" max="5383" width="9.5703125" style="767" customWidth="1"/>
    <col min="5384" max="5384" width="12.42578125" style="767" customWidth="1"/>
    <col min="5385" max="5385" width="13.140625" style="767" customWidth="1"/>
    <col min="5386" max="5386" width="10.7109375" style="767" customWidth="1"/>
    <col min="5387" max="5632" width="9.140625" style="767"/>
    <col min="5633" max="5633" width="89" style="767" customWidth="1"/>
    <col min="5634" max="5634" width="11.42578125" style="767" customWidth="1"/>
    <col min="5635" max="5635" width="12.140625" style="767" customWidth="1"/>
    <col min="5636" max="5636" width="11" style="767" customWidth="1"/>
    <col min="5637" max="5637" width="11.5703125" style="767" customWidth="1"/>
    <col min="5638" max="5638" width="9.85546875" style="767" customWidth="1"/>
    <col min="5639" max="5639" width="9.5703125" style="767" customWidth="1"/>
    <col min="5640" max="5640" width="12.42578125" style="767" customWidth="1"/>
    <col min="5641" max="5641" width="13.140625" style="767" customWidth="1"/>
    <col min="5642" max="5642" width="10.7109375" style="767" customWidth="1"/>
    <col min="5643" max="5888" width="9.140625" style="767"/>
    <col min="5889" max="5889" width="89" style="767" customWidth="1"/>
    <col min="5890" max="5890" width="11.42578125" style="767" customWidth="1"/>
    <col min="5891" max="5891" width="12.140625" style="767" customWidth="1"/>
    <col min="5892" max="5892" width="11" style="767" customWidth="1"/>
    <col min="5893" max="5893" width="11.5703125" style="767" customWidth="1"/>
    <col min="5894" max="5894" width="9.85546875" style="767" customWidth="1"/>
    <col min="5895" max="5895" width="9.5703125" style="767" customWidth="1"/>
    <col min="5896" max="5896" width="12.42578125" style="767" customWidth="1"/>
    <col min="5897" max="5897" width="13.140625" style="767" customWidth="1"/>
    <col min="5898" max="5898" width="10.7109375" style="767" customWidth="1"/>
    <col min="5899" max="6144" width="9.140625" style="767"/>
    <col min="6145" max="6145" width="89" style="767" customWidth="1"/>
    <col min="6146" max="6146" width="11.42578125" style="767" customWidth="1"/>
    <col min="6147" max="6147" width="12.140625" style="767" customWidth="1"/>
    <col min="6148" max="6148" width="11" style="767" customWidth="1"/>
    <col min="6149" max="6149" width="11.5703125" style="767" customWidth="1"/>
    <col min="6150" max="6150" width="9.85546875" style="767" customWidth="1"/>
    <col min="6151" max="6151" width="9.5703125" style="767" customWidth="1"/>
    <col min="6152" max="6152" width="12.42578125" style="767" customWidth="1"/>
    <col min="6153" max="6153" width="13.140625" style="767" customWidth="1"/>
    <col min="6154" max="6154" width="10.7109375" style="767" customWidth="1"/>
    <col min="6155" max="6400" width="9.140625" style="767"/>
    <col min="6401" max="6401" width="89" style="767" customWidth="1"/>
    <col min="6402" max="6402" width="11.42578125" style="767" customWidth="1"/>
    <col min="6403" max="6403" width="12.140625" style="767" customWidth="1"/>
    <col min="6404" max="6404" width="11" style="767" customWidth="1"/>
    <col min="6405" max="6405" width="11.5703125" style="767" customWidth="1"/>
    <col min="6406" max="6406" width="9.85546875" style="767" customWidth="1"/>
    <col min="6407" max="6407" width="9.5703125" style="767" customWidth="1"/>
    <col min="6408" max="6408" width="12.42578125" style="767" customWidth="1"/>
    <col min="6409" max="6409" width="13.140625" style="767" customWidth="1"/>
    <col min="6410" max="6410" width="10.7109375" style="767" customWidth="1"/>
    <col min="6411" max="6656" width="9.140625" style="767"/>
    <col min="6657" max="6657" width="89" style="767" customWidth="1"/>
    <col min="6658" max="6658" width="11.42578125" style="767" customWidth="1"/>
    <col min="6659" max="6659" width="12.140625" style="767" customWidth="1"/>
    <col min="6660" max="6660" width="11" style="767" customWidth="1"/>
    <col min="6661" max="6661" width="11.5703125" style="767" customWidth="1"/>
    <col min="6662" max="6662" width="9.85546875" style="767" customWidth="1"/>
    <col min="6663" max="6663" width="9.5703125" style="767" customWidth="1"/>
    <col min="6664" max="6664" width="12.42578125" style="767" customWidth="1"/>
    <col min="6665" max="6665" width="13.140625" style="767" customWidth="1"/>
    <col min="6666" max="6666" width="10.7109375" style="767" customWidth="1"/>
    <col min="6667" max="6912" width="9.140625" style="767"/>
    <col min="6913" max="6913" width="89" style="767" customWidth="1"/>
    <col min="6914" max="6914" width="11.42578125" style="767" customWidth="1"/>
    <col min="6915" max="6915" width="12.140625" style="767" customWidth="1"/>
    <col min="6916" max="6916" width="11" style="767" customWidth="1"/>
    <col min="6917" max="6917" width="11.5703125" style="767" customWidth="1"/>
    <col min="6918" max="6918" width="9.85546875" style="767" customWidth="1"/>
    <col min="6919" max="6919" width="9.5703125" style="767" customWidth="1"/>
    <col min="6920" max="6920" width="12.42578125" style="767" customWidth="1"/>
    <col min="6921" max="6921" width="13.140625" style="767" customWidth="1"/>
    <col min="6922" max="6922" width="10.7109375" style="767" customWidth="1"/>
    <col min="6923" max="7168" width="9.140625" style="767"/>
    <col min="7169" max="7169" width="89" style="767" customWidth="1"/>
    <col min="7170" max="7170" width="11.42578125" style="767" customWidth="1"/>
    <col min="7171" max="7171" width="12.140625" style="767" customWidth="1"/>
    <col min="7172" max="7172" width="11" style="767" customWidth="1"/>
    <col min="7173" max="7173" width="11.5703125" style="767" customWidth="1"/>
    <col min="7174" max="7174" width="9.85546875" style="767" customWidth="1"/>
    <col min="7175" max="7175" width="9.5703125" style="767" customWidth="1"/>
    <col min="7176" max="7176" width="12.42578125" style="767" customWidth="1"/>
    <col min="7177" max="7177" width="13.140625" style="767" customWidth="1"/>
    <col min="7178" max="7178" width="10.7109375" style="767" customWidth="1"/>
    <col min="7179" max="7424" width="9.140625" style="767"/>
    <col min="7425" max="7425" width="89" style="767" customWidth="1"/>
    <col min="7426" max="7426" width="11.42578125" style="767" customWidth="1"/>
    <col min="7427" max="7427" width="12.140625" style="767" customWidth="1"/>
    <col min="7428" max="7428" width="11" style="767" customWidth="1"/>
    <col min="7429" max="7429" width="11.5703125" style="767" customWidth="1"/>
    <col min="7430" max="7430" width="9.85546875" style="767" customWidth="1"/>
    <col min="7431" max="7431" width="9.5703125" style="767" customWidth="1"/>
    <col min="7432" max="7432" width="12.42578125" style="767" customWidth="1"/>
    <col min="7433" max="7433" width="13.140625" style="767" customWidth="1"/>
    <col min="7434" max="7434" width="10.7109375" style="767" customWidth="1"/>
    <col min="7435" max="7680" width="9.140625" style="767"/>
    <col min="7681" max="7681" width="89" style="767" customWidth="1"/>
    <col min="7682" max="7682" width="11.42578125" style="767" customWidth="1"/>
    <col min="7683" max="7683" width="12.140625" style="767" customWidth="1"/>
    <col min="7684" max="7684" width="11" style="767" customWidth="1"/>
    <col min="7685" max="7685" width="11.5703125" style="767" customWidth="1"/>
    <col min="7686" max="7686" width="9.85546875" style="767" customWidth="1"/>
    <col min="7687" max="7687" width="9.5703125" style="767" customWidth="1"/>
    <col min="7688" max="7688" width="12.42578125" style="767" customWidth="1"/>
    <col min="7689" max="7689" width="13.140625" style="767" customWidth="1"/>
    <col min="7690" max="7690" width="10.7109375" style="767" customWidth="1"/>
    <col min="7691" max="7936" width="9.140625" style="767"/>
    <col min="7937" max="7937" width="89" style="767" customWidth="1"/>
    <col min="7938" max="7938" width="11.42578125" style="767" customWidth="1"/>
    <col min="7939" max="7939" width="12.140625" style="767" customWidth="1"/>
    <col min="7940" max="7940" width="11" style="767" customWidth="1"/>
    <col min="7941" max="7941" width="11.5703125" style="767" customWidth="1"/>
    <col min="7942" max="7942" width="9.85546875" style="767" customWidth="1"/>
    <col min="7943" max="7943" width="9.5703125" style="767" customWidth="1"/>
    <col min="7944" max="7944" width="12.42578125" style="767" customWidth="1"/>
    <col min="7945" max="7945" width="13.140625" style="767" customWidth="1"/>
    <col min="7946" max="7946" width="10.7109375" style="767" customWidth="1"/>
    <col min="7947" max="8192" width="9.140625" style="767"/>
    <col min="8193" max="8193" width="89" style="767" customWidth="1"/>
    <col min="8194" max="8194" width="11.42578125" style="767" customWidth="1"/>
    <col min="8195" max="8195" width="12.140625" style="767" customWidth="1"/>
    <col min="8196" max="8196" width="11" style="767" customWidth="1"/>
    <col min="8197" max="8197" width="11.5703125" style="767" customWidth="1"/>
    <col min="8198" max="8198" width="9.85546875" style="767" customWidth="1"/>
    <col min="8199" max="8199" width="9.5703125" style="767" customWidth="1"/>
    <col min="8200" max="8200" width="12.42578125" style="767" customWidth="1"/>
    <col min="8201" max="8201" width="13.140625" style="767" customWidth="1"/>
    <col min="8202" max="8202" width="10.7109375" style="767" customWidth="1"/>
    <col min="8203" max="8448" width="9.140625" style="767"/>
    <col min="8449" max="8449" width="89" style="767" customWidth="1"/>
    <col min="8450" max="8450" width="11.42578125" style="767" customWidth="1"/>
    <col min="8451" max="8451" width="12.140625" style="767" customWidth="1"/>
    <col min="8452" max="8452" width="11" style="767" customWidth="1"/>
    <col min="8453" max="8453" width="11.5703125" style="767" customWidth="1"/>
    <col min="8454" max="8454" width="9.85546875" style="767" customWidth="1"/>
    <col min="8455" max="8455" width="9.5703125" style="767" customWidth="1"/>
    <col min="8456" max="8456" width="12.42578125" style="767" customWidth="1"/>
    <col min="8457" max="8457" width="13.140625" style="767" customWidth="1"/>
    <col min="8458" max="8458" width="10.7109375" style="767" customWidth="1"/>
    <col min="8459" max="8704" width="9.140625" style="767"/>
    <col min="8705" max="8705" width="89" style="767" customWidth="1"/>
    <col min="8706" max="8706" width="11.42578125" style="767" customWidth="1"/>
    <col min="8707" max="8707" width="12.140625" style="767" customWidth="1"/>
    <col min="8708" max="8708" width="11" style="767" customWidth="1"/>
    <col min="8709" max="8709" width="11.5703125" style="767" customWidth="1"/>
    <col min="8710" max="8710" width="9.85546875" style="767" customWidth="1"/>
    <col min="8711" max="8711" width="9.5703125" style="767" customWidth="1"/>
    <col min="8712" max="8712" width="12.42578125" style="767" customWidth="1"/>
    <col min="8713" max="8713" width="13.140625" style="767" customWidth="1"/>
    <col min="8714" max="8714" width="10.7109375" style="767" customWidth="1"/>
    <col min="8715" max="8960" width="9.140625" style="767"/>
    <col min="8961" max="8961" width="89" style="767" customWidth="1"/>
    <col min="8962" max="8962" width="11.42578125" style="767" customWidth="1"/>
    <col min="8963" max="8963" width="12.140625" style="767" customWidth="1"/>
    <col min="8964" max="8964" width="11" style="767" customWidth="1"/>
    <col min="8965" max="8965" width="11.5703125" style="767" customWidth="1"/>
    <col min="8966" max="8966" width="9.85546875" style="767" customWidth="1"/>
    <col min="8967" max="8967" width="9.5703125" style="767" customWidth="1"/>
    <col min="8968" max="8968" width="12.42578125" style="767" customWidth="1"/>
    <col min="8969" max="8969" width="13.140625" style="767" customWidth="1"/>
    <col min="8970" max="8970" width="10.7109375" style="767" customWidth="1"/>
    <col min="8971" max="9216" width="9.140625" style="767"/>
    <col min="9217" max="9217" width="89" style="767" customWidth="1"/>
    <col min="9218" max="9218" width="11.42578125" style="767" customWidth="1"/>
    <col min="9219" max="9219" width="12.140625" style="767" customWidth="1"/>
    <col min="9220" max="9220" width="11" style="767" customWidth="1"/>
    <col min="9221" max="9221" width="11.5703125" style="767" customWidth="1"/>
    <col min="9222" max="9222" width="9.85546875" style="767" customWidth="1"/>
    <col min="9223" max="9223" width="9.5703125" style="767" customWidth="1"/>
    <col min="9224" max="9224" width="12.42578125" style="767" customWidth="1"/>
    <col min="9225" max="9225" width="13.140625" style="767" customWidth="1"/>
    <col min="9226" max="9226" width="10.7109375" style="767" customWidth="1"/>
    <col min="9227" max="9472" width="9.140625" style="767"/>
    <col min="9473" max="9473" width="89" style="767" customWidth="1"/>
    <col min="9474" max="9474" width="11.42578125" style="767" customWidth="1"/>
    <col min="9475" max="9475" width="12.140625" style="767" customWidth="1"/>
    <col min="9476" max="9476" width="11" style="767" customWidth="1"/>
    <col min="9477" max="9477" width="11.5703125" style="767" customWidth="1"/>
    <col min="9478" max="9478" width="9.85546875" style="767" customWidth="1"/>
    <col min="9479" max="9479" width="9.5703125" style="767" customWidth="1"/>
    <col min="9480" max="9480" width="12.42578125" style="767" customWidth="1"/>
    <col min="9481" max="9481" width="13.140625" style="767" customWidth="1"/>
    <col min="9482" max="9482" width="10.7109375" style="767" customWidth="1"/>
    <col min="9483" max="9728" width="9.140625" style="767"/>
    <col min="9729" max="9729" width="89" style="767" customWidth="1"/>
    <col min="9730" max="9730" width="11.42578125" style="767" customWidth="1"/>
    <col min="9731" max="9731" width="12.140625" style="767" customWidth="1"/>
    <col min="9732" max="9732" width="11" style="767" customWidth="1"/>
    <col min="9733" max="9733" width="11.5703125" style="767" customWidth="1"/>
    <col min="9734" max="9734" width="9.85546875" style="767" customWidth="1"/>
    <col min="9735" max="9735" width="9.5703125" style="767" customWidth="1"/>
    <col min="9736" max="9736" width="12.42578125" style="767" customWidth="1"/>
    <col min="9737" max="9737" width="13.140625" style="767" customWidth="1"/>
    <col min="9738" max="9738" width="10.7109375" style="767" customWidth="1"/>
    <col min="9739" max="9984" width="9.140625" style="767"/>
    <col min="9985" max="9985" width="89" style="767" customWidth="1"/>
    <col min="9986" max="9986" width="11.42578125" style="767" customWidth="1"/>
    <col min="9987" max="9987" width="12.140625" style="767" customWidth="1"/>
    <col min="9988" max="9988" width="11" style="767" customWidth="1"/>
    <col min="9989" max="9989" width="11.5703125" style="767" customWidth="1"/>
    <col min="9990" max="9990" width="9.85546875" style="767" customWidth="1"/>
    <col min="9991" max="9991" width="9.5703125" style="767" customWidth="1"/>
    <col min="9992" max="9992" width="12.42578125" style="767" customWidth="1"/>
    <col min="9993" max="9993" width="13.140625" style="767" customWidth="1"/>
    <col min="9994" max="9994" width="10.7109375" style="767" customWidth="1"/>
    <col min="9995" max="10240" width="9.140625" style="767"/>
    <col min="10241" max="10241" width="89" style="767" customWidth="1"/>
    <col min="10242" max="10242" width="11.42578125" style="767" customWidth="1"/>
    <col min="10243" max="10243" width="12.140625" style="767" customWidth="1"/>
    <col min="10244" max="10244" width="11" style="767" customWidth="1"/>
    <col min="10245" max="10245" width="11.5703125" style="767" customWidth="1"/>
    <col min="10246" max="10246" width="9.85546875" style="767" customWidth="1"/>
    <col min="10247" max="10247" width="9.5703125" style="767" customWidth="1"/>
    <col min="10248" max="10248" width="12.42578125" style="767" customWidth="1"/>
    <col min="10249" max="10249" width="13.140625" style="767" customWidth="1"/>
    <col min="10250" max="10250" width="10.7109375" style="767" customWidth="1"/>
    <col min="10251" max="10496" width="9.140625" style="767"/>
    <col min="10497" max="10497" width="89" style="767" customWidth="1"/>
    <col min="10498" max="10498" width="11.42578125" style="767" customWidth="1"/>
    <col min="10499" max="10499" width="12.140625" style="767" customWidth="1"/>
    <col min="10500" max="10500" width="11" style="767" customWidth="1"/>
    <col min="10501" max="10501" width="11.5703125" style="767" customWidth="1"/>
    <col min="10502" max="10502" width="9.85546875" style="767" customWidth="1"/>
    <col min="10503" max="10503" width="9.5703125" style="767" customWidth="1"/>
    <col min="10504" max="10504" width="12.42578125" style="767" customWidth="1"/>
    <col min="10505" max="10505" width="13.140625" style="767" customWidth="1"/>
    <col min="10506" max="10506" width="10.7109375" style="767" customWidth="1"/>
    <col min="10507" max="10752" width="9.140625" style="767"/>
    <col min="10753" max="10753" width="89" style="767" customWidth="1"/>
    <col min="10754" max="10754" width="11.42578125" style="767" customWidth="1"/>
    <col min="10755" max="10755" width="12.140625" style="767" customWidth="1"/>
    <col min="10756" max="10756" width="11" style="767" customWidth="1"/>
    <col min="10757" max="10757" width="11.5703125" style="767" customWidth="1"/>
    <col min="10758" max="10758" width="9.85546875" style="767" customWidth="1"/>
    <col min="10759" max="10759" width="9.5703125" style="767" customWidth="1"/>
    <col min="10760" max="10760" width="12.42578125" style="767" customWidth="1"/>
    <col min="10761" max="10761" width="13.140625" style="767" customWidth="1"/>
    <col min="10762" max="10762" width="10.7109375" style="767" customWidth="1"/>
    <col min="10763" max="11008" width="9.140625" style="767"/>
    <col min="11009" max="11009" width="89" style="767" customWidth="1"/>
    <col min="11010" max="11010" width="11.42578125" style="767" customWidth="1"/>
    <col min="11011" max="11011" width="12.140625" style="767" customWidth="1"/>
    <col min="11012" max="11012" width="11" style="767" customWidth="1"/>
    <col min="11013" max="11013" width="11.5703125" style="767" customWidth="1"/>
    <col min="11014" max="11014" width="9.85546875" style="767" customWidth="1"/>
    <col min="11015" max="11015" width="9.5703125" style="767" customWidth="1"/>
    <col min="11016" max="11016" width="12.42578125" style="767" customWidth="1"/>
    <col min="11017" max="11017" width="13.140625" style="767" customWidth="1"/>
    <col min="11018" max="11018" width="10.7109375" style="767" customWidth="1"/>
    <col min="11019" max="11264" width="9.140625" style="767"/>
    <col min="11265" max="11265" width="89" style="767" customWidth="1"/>
    <col min="11266" max="11266" width="11.42578125" style="767" customWidth="1"/>
    <col min="11267" max="11267" width="12.140625" style="767" customWidth="1"/>
    <col min="11268" max="11268" width="11" style="767" customWidth="1"/>
    <col min="11269" max="11269" width="11.5703125" style="767" customWidth="1"/>
    <col min="11270" max="11270" width="9.85546875" style="767" customWidth="1"/>
    <col min="11271" max="11271" width="9.5703125" style="767" customWidth="1"/>
    <col min="11272" max="11272" width="12.42578125" style="767" customWidth="1"/>
    <col min="11273" max="11273" width="13.140625" style="767" customWidth="1"/>
    <col min="11274" max="11274" width="10.7109375" style="767" customWidth="1"/>
    <col min="11275" max="11520" width="9.140625" style="767"/>
    <col min="11521" max="11521" width="89" style="767" customWidth="1"/>
    <col min="11522" max="11522" width="11.42578125" style="767" customWidth="1"/>
    <col min="11523" max="11523" width="12.140625" style="767" customWidth="1"/>
    <col min="11524" max="11524" width="11" style="767" customWidth="1"/>
    <col min="11525" max="11525" width="11.5703125" style="767" customWidth="1"/>
    <col min="11526" max="11526" width="9.85546875" style="767" customWidth="1"/>
    <col min="11527" max="11527" width="9.5703125" style="767" customWidth="1"/>
    <col min="11528" max="11528" width="12.42578125" style="767" customWidth="1"/>
    <col min="11529" max="11529" width="13.140625" style="767" customWidth="1"/>
    <col min="11530" max="11530" width="10.7109375" style="767" customWidth="1"/>
    <col min="11531" max="11776" width="9.140625" style="767"/>
    <col min="11777" max="11777" width="89" style="767" customWidth="1"/>
    <col min="11778" max="11778" width="11.42578125" style="767" customWidth="1"/>
    <col min="11779" max="11779" width="12.140625" style="767" customWidth="1"/>
    <col min="11780" max="11780" width="11" style="767" customWidth="1"/>
    <col min="11781" max="11781" width="11.5703125" style="767" customWidth="1"/>
    <col min="11782" max="11782" width="9.85546875" style="767" customWidth="1"/>
    <col min="11783" max="11783" width="9.5703125" style="767" customWidth="1"/>
    <col min="11784" max="11784" width="12.42578125" style="767" customWidth="1"/>
    <col min="11785" max="11785" width="13.140625" style="767" customWidth="1"/>
    <col min="11786" max="11786" width="10.7109375" style="767" customWidth="1"/>
    <col min="11787" max="12032" width="9.140625" style="767"/>
    <col min="12033" max="12033" width="89" style="767" customWidth="1"/>
    <col min="12034" max="12034" width="11.42578125" style="767" customWidth="1"/>
    <col min="12035" max="12035" width="12.140625" style="767" customWidth="1"/>
    <col min="12036" max="12036" width="11" style="767" customWidth="1"/>
    <col min="12037" max="12037" width="11.5703125" style="767" customWidth="1"/>
    <col min="12038" max="12038" width="9.85546875" style="767" customWidth="1"/>
    <col min="12039" max="12039" width="9.5703125" style="767" customWidth="1"/>
    <col min="12040" max="12040" width="12.42578125" style="767" customWidth="1"/>
    <col min="12041" max="12041" width="13.140625" style="767" customWidth="1"/>
    <col min="12042" max="12042" width="10.7109375" style="767" customWidth="1"/>
    <col min="12043" max="12288" width="9.140625" style="767"/>
    <col min="12289" max="12289" width="89" style="767" customWidth="1"/>
    <col min="12290" max="12290" width="11.42578125" style="767" customWidth="1"/>
    <col min="12291" max="12291" width="12.140625" style="767" customWidth="1"/>
    <col min="12292" max="12292" width="11" style="767" customWidth="1"/>
    <col min="12293" max="12293" width="11.5703125" style="767" customWidth="1"/>
    <col min="12294" max="12294" width="9.85546875" style="767" customWidth="1"/>
    <col min="12295" max="12295" width="9.5703125" style="767" customWidth="1"/>
    <col min="12296" max="12296" width="12.42578125" style="767" customWidth="1"/>
    <col min="12297" max="12297" width="13.140625" style="767" customWidth="1"/>
    <col min="12298" max="12298" width="10.7109375" style="767" customWidth="1"/>
    <col min="12299" max="12544" width="9.140625" style="767"/>
    <col min="12545" max="12545" width="89" style="767" customWidth="1"/>
    <col min="12546" max="12546" width="11.42578125" style="767" customWidth="1"/>
    <col min="12547" max="12547" width="12.140625" style="767" customWidth="1"/>
    <col min="12548" max="12548" width="11" style="767" customWidth="1"/>
    <col min="12549" max="12549" width="11.5703125" style="767" customWidth="1"/>
    <col min="12550" max="12550" width="9.85546875" style="767" customWidth="1"/>
    <col min="12551" max="12551" width="9.5703125" style="767" customWidth="1"/>
    <col min="12552" max="12552" width="12.42578125" style="767" customWidth="1"/>
    <col min="12553" max="12553" width="13.140625" style="767" customWidth="1"/>
    <col min="12554" max="12554" width="10.7109375" style="767" customWidth="1"/>
    <col min="12555" max="12800" width="9.140625" style="767"/>
    <col min="12801" max="12801" width="89" style="767" customWidth="1"/>
    <col min="12802" max="12802" width="11.42578125" style="767" customWidth="1"/>
    <col min="12803" max="12803" width="12.140625" style="767" customWidth="1"/>
    <col min="12804" max="12804" width="11" style="767" customWidth="1"/>
    <col min="12805" max="12805" width="11.5703125" style="767" customWidth="1"/>
    <col min="12806" max="12806" width="9.85546875" style="767" customWidth="1"/>
    <col min="12807" max="12807" width="9.5703125" style="767" customWidth="1"/>
    <col min="12808" max="12808" width="12.42578125" style="767" customWidth="1"/>
    <col min="12809" max="12809" width="13.140625" style="767" customWidth="1"/>
    <col min="12810" max="12810" width="10.7109375" style="767" customWidth="1"/>
    <col min="12811" max="13056" width="9.140625" style="767"/>
    <col min="13057" max="13057" width="89" style="767" customWidth="1"/>
    <col min="13058" max="13058" width="11.42578125" style="767" customWidth="1"/>
    <col min="13059" max="13059" width="12.140625" style="767" customWidth="1"/>
    <col min="13060" max="13060" width="11" style="767" customWidth="1"/>
    <col min="13061" max="13061" width="11.5703125" style="767" customWidth="1"/>
    <col min="13062" max="13062" width="9.85546875" style="767" customWidth="1"/>
    <col min="13063" max="13063" width="9.5703125" style="767" customWidth="1"/>
    <col min="13064" max="13064" width="12.42578125" style="767" customWidth="1"/>
    <col min="13065" max="13065" width="13.140625" style="767" customWidth="1"/>
    <col min="13066" max="13066" width="10.7109375" style="767" customWidth="1"/>
    <col min="13067" max="13312" width="9.140625" style="767"/>
    <col min="13313" max="13313" width="89" style="767" customWidth="1"/>
    <col min="13314" max="13314" width="11.42578125" style="767" customWidth="1"/>
    <col min="13315" max="13315" width="12.140625" style="767" customWidth="1"/>
    <col min="13316" max="13316" width="11" style="767" customWidth="1"/>
    <col min="13317" max="13317" width="11.5703125" style="767" customWidth="1"/>
    <col min="13318" max="13318" width="9.85546875" style="767" customWidth="1"/>
    <col min="13319" max="13319" width="9.5703125" style="767" customWidth="1"/>
    <col min="13320" max="13320" width="12.42578125" style="767" customWidth="1"/>
    <col min="13321" max="13321" width="13.140625" style="767" customWidth="1"/>
    <col min="13322" max="13322" width="10.7109375" style="767" customWidth="1"/>
    <col min="13323" max="13568" width="9.140625" style="767"/>
    <col min="13569" max="13569" width="89" style="767" customWidth="1"/>
    <col min="13570" max="13570" width="11.42578125" style="767" customWidth="1"/>
    <col min="13571" max="13571" width="12.140625" style="767" customWidth="1"/>
    <col min="13572" max="13572" width="11" style="767" customWidth="1"/>
    <col min="13573" max="13573" width="11.5703125" style="767" customWidth="1"/>
    <col min="13574" max="13574" width="9.85546875" style="767" customWidth="1"/>
    <col min="13575" max="13575" width="9.5703125" style="767" customWidth="1"/>
    <col min="13576" max="13576" width="12.42578125" style="767" customWidth="1"/>
    <col min="13577" max="13577" width="13.140625" style="767" customWidth="1"/>
    <col min="13578" max="13578" width="10.7109375" style="767" customWidth="1"/>
    <col min="13579" max="13824" width="9.140625" style="767"/>
    <col min="13825" max="13825" width="89" style="767" customWidth="1"/>
    <col min="13826" max="13826" width="11.42578125" style="767" customWidth="1"/>
    <col min="13827" max="13827" width="12.140625" style="767" customWidth="1"/>
    <col min="13828" max="13828" width="11" style="767" customWidth="1"/>
    <col min="13829" max="13829" width="11.5703125" style="767" customWidth="1"/>
    <col min="13830" max="13830" width="9.85546875" style="767" customWidth="1"/>
    <col min="13831" max="13831" width="9.5703125" style="767" customWidth="1"/>
    <col min="13832" max="13832" width="12.42578125" style="767" customWidth="1"/>
    <col min="13833" max="13833" width="13.140625" style="767" customWidth="1"/>
    <col min="13834" max="13834" width="10.7109375" style="767" customWidth="1"/>
    <col min="13835" max="14080" width="9.140625" style="767"/>
    <col min="14081" max="14081" width="89" style="767" customWidth="1"/>
    <col min="14082" max="14082" width="11.42578125" style="767" customWidth="1"/>
    <col min="14083" max="14083" width="12.140625" style="767" customWidth="1"/>
    <col min="14084" max="14084" width="11" style="767" customWidth="1"/>
    <col min="14085" max="14085" width="11.5703125" style="767" customWidth="1"/>
    <col min="14086" max="14086" width="9.85546875" style="767" customWidth="1"/>
    <col min="14087" max="14087" width="9.5703125" style="767" customWidth="1"/>
    <col min="14088" max="14088" width="12.42578125" style="767" customWidth="1"/>
    <col min="14089" max="14089" width="13.140625" style="767" customWidth="1"/>
    <col min="14090" max="14090" width="10.7109375" style="767" customWidth="1"/>
    <col min="14091" max="14336" width="9.140625" style="767"/>
    <col min="14337" max="14337" width="89" style="767" customWidth="1"/>
    <col min="14338" max="14338" width="11.42578125" style="767" customWidth="1"/>
    <col min="14339" max="14339" width="12.140625" style="767" customWidth="1"/>
    <col min="14340" max="14340" width="11" style="767" customWidth="1"/>
    <col min="14341" max="14341" width="11.5703125" style="767" customWidth="1"/>
    <col min="14342" max="14342" width="9.85546875" style="767" customWidth="1"/>
    <col min="14343" max="14343" width="9.5703125" style="767" customWidth="1"/>
    <col min="14344" max="14344" width="12.42578125" style="767" customWidth="1"/>
    <col min="14345" max="14345" width="13.140625" style="767" customWidth="1"/>
    <col min="14346" max="14346" width="10.7109375" style="767" customWidth="1"/>
    <col min="14347" max="14592" width="9.140625" style="767"/>
    <col min="14593" max="14593" width="89" style="767" customWidth="1"/>
    <col min="14594" max="14594" width="11.42578125" style="767" customWidth="1"/>
    <col min="14595" max="14595" width="12.140625" style="767" customWidth="1"/>
    <col min="14596" max="14596" width="11" style="767" customWidth="1"/>
    <col min="14597" max="14597" width="11.5703125" style="767" customWidth="1"/>
    <col min="14598" max="14598" width="9.85546875" style="767" customWidth="1"/>
    <col min="14599" max="14599" width="9.5703125" style="767" customWidth="1"/>
    <col min="14600" max="14600" width="12.42578125" style="767" customWidth="1"/>
    <col min="14601" max="14601" width="13.140625" style="767" customWidth="1"/>
    <col min="14602" max="14602" width="10.7109375" style="767" customWidth="1"/>
    <col min="14603" max="14848" width="9.140625" style="767"/>
    <col min="14849" max="14849" width="89" style="767" customWidth="1"/>
    <col min="14850" max="14850" width="11.42578125" style="767" customWidth="1"/>
    <col min="14851" max="14851" width="12.140625" style="767" customWidth="1"/>
    <col min="14852" max="14852" width="11" style="767" customWidth="1"/>
    <col min="14853" max="14853" width="11.5703125" style="767" customWidth="1"/>
    <col min="14854" max="14854" width="9.85546875" style="767" customWidth="1"/>
    <col min="14855" max="14855" width="9.5703125" style="767" customWidth="1"/>
    <col min="14856" max="14856" width="12.42578125" style="767" customWidth="1"/>
    <col min="14857" max="14857" width="13.140625" style="767" customWidth="1"/>
    <col min="14858" max="14858" width="10.7109375" style="767" customWidth="1"/>
    <col min="14859" max="15104" width="9.140625" style="767"/>
    <col min="15105" max="15105" width="89" style="767" customWidth="1"/>
    <col min="15106" max="15106" width="11.42578125" style="767" customWidth="1"/>
    <col min="15107" max="15107" width="12.140625" style="767" customWidth="1"/>
    <col min="15108" max="15108" width="11" style="767" customWidth="1"/>
    <col min="15109" max="15109" width="11.5703125" style="767" customWidth="1"/>
    <col min="15110" max="15110" width="9.85546875" style="767" customWidth="1"/>
    <col min="15111" max="15111" width="9.5703125" style="767" customWidth="1"/>
    <col min="15112" max="15112" width="12.42578125" style="767" customWidth="1"/>
    <col min="15113" max="15113" width="13.140625" style="767" customWidth="1"/>
    <col min="15114" max="15114" width="10.7109375" style="767" customWidth="1"/>
    <col min="15115" max="15360" width="9.140625" style="767"/>
    <col min="15361" max="15361" width="89" style="767" customWidth="1"/>
    <col min="15362" max="15362" width="11.42578125" style="767" customWidth="1"/>
    <col min="15363" max="15363" width="12.140625" style="767" customWidth="1"/>
    <col min="15364" max="15364" width="11" style="767" customWidth="1"/>
    <col min="15365" max="15365" width="11.5703125" style="767" customWidth="1"/>
    <col min="15366" max="15366" width="9.85546875" style="767" customWidth="1"/>
    <col min="15367" max="15367" width="9.5703125" style="767" customWidth="1"/>
    <col min="15368" max="15368" width="12.42578125" style="767" customWidth="1"/>
    <col min="15369" max="15369" width="13.140625" style="767" customWidth="1"/>
    <col min="15370" max="15370" width="10.7109375" style="767" customWidth="1"/>
    <col min="15371" max="15616" width="9.140625" style="767"/>
    <col min="15617" max="15617" width="89" style="767" customWidth="1"/>
    <col min="15618" max="15618" width="11.42578125" style="767" customWidth="1"/>
    <col min="15619" max="15619" width="12.140625" style="767" customWidth="1"/>
    <col min="15620" max="15620" width="11" style="767" customWidth="1"/>
    <col min="15621" max="15621" width="11.5703125" style="767" customWidth="1"/>
    <col min="15622" max="15622" width="9.85546875" style="767" customWidth="1"/>
    <col min="15623" max="15623" width="9.5703125" style="767" customWidth="1"/>
    <col min="15624" max="15624" width="12.42578125" style="767" customWidth="1"/>
    <col min="15625" max="15625" width="13.140625" style="767" customWidth="1"/>
    <col min="15626" max="15626" width="10.7109375" style="767" customWidth="1"/>
    <col min="15627" max="15872" width="9.140625" style="767"/>
    <col min="15873" max="15873" width="89" style="767" customWidth="1"/>
    <col min="15874" max="15874" width="11.42578125" style="767" customWidth="1"/>
    <col min="15875" max="15875" width="12.140625" style="767" customWidth="1"/>
    <col min="15876" max="15876" width="11" style="767" customWidth="1"/>
    <col min="15877" max="15877" width="11.5703125" style="767" customWidth="1"/>
    <col min="15878" max="15878" width="9.85546875" style="767" customWidth="1"/>
    <col min="15879" max="15879" width="9.5703125" style="767" customWidth="1"/>
    <col min="15880" max="15880" width="12.42578125" style="767" customWidth="1"/>
    <col min="15881" max="15881" width="13.140625" style="767" customWidth="1"/>
    <col min="15882" max="15882" width="10.7109375" style="767" customWidth="1"/>
    <col min="15883" max="16128" width="9.140625" style="767"/>
    <col min="16129" max="16129" width="89" style="767" customWidth="1"/>
    <col min="16130" max="16130" width="11.42578125" style="767" customWidth="1"/>
    <col min="16131" max="16131" width="12.140625" style="767" customWidth="1"/>
    <col min="16132" max="16132" width="11" style="767" customWidth="1"/>
    <col min="16133" max="16133" width="11.5703125" style="767" customWidth="1"/>
    <col min="16134" max="16134" width="9.85546875" style="767" customWidth="1"/>
    <col min="16135" max="16135" width="9.5703125" style="767" customWidth="1"/>
    <col min="16136" max="16136" width="12.42578125" style="767" customWidth="1"/>
    <col min="16137" max="16137" width="13.140625" style="767" customWidth="1"/>
    <col min="16138" max="16138" width="10.7109375" style="767" customWidth="1"/>
    <col min="16139" max="16384" width="9.140625" style="767"/>
  </cols>
  <sheetData>
    <row r="1" spans="1:10" ht="84.75" customHeight="1" x14ac:dyDescent="0.3">
      <c r="A1" s="4461" t="s">
        <v>142</v>
      </c>
      <c r="B1" s="4461"/>
      <c r="C1" s="4461"/>
      <c r="D1" s="4461"/>
      <c r="E1" s="4461"/>
      <c r="F1" s="4461"/>
      <c r="G1" s="4461"/>
      <c r="H1" s="4461"/>
      <c r="I1" s="4461"/>
      <c r="J1" s="4461"/>
    </row>
    <row r="2" spans="1:10" ht="31.5" customHeight="1" x14ac:dyDescent="0.3">
      <c r="A2" s="4461" t="s">
        <v>378</v>
      </c>
      <c r="B2" s="4461"/>
      <c r="C2" s="4461"/>
      <c r="D2" s="4461"/>
      <c r="E2" s="4461"/>
      <c r="F2" s="4461"/>
      <c r="G2" s="4461"/>
      <c r="H2" s="4461"/>
      <c r="I2" s="4461"/>
      <c r="J2" s="4461"/>
    </row>
    <row r="3" spans="1:10" ht="33" customHeight="1" thickBot="1" x14ac:dyDescent="0.35">
      <c r="A3" s="1796"/>
      <c r="B3" s="769"/>
      <c r="C3" s="769"/>
      <c r="D3" s="769"/>
      <c r="E3" s="769"/>
      <c r="F3" s="769"/>
      <c r="G3" s="769"/>
      <c r="H3" s="769"/>
      <c r="I3" s="769"/>
      <c r="J3" s="769"/>
    </row>
    <row r="4" spans="1:10" ht="33" customHeight="1" thickBot="1" x14ac:dyDescent="0.35">
      <c r="A4" s="4493" t="s">
        <v>9</v>
      </c>
      <c r="B4" s="4495" t="s">
        <v>19</v>
      </c>
      <c r="C4" s="4496"/>
      <c r="D4" s="4497"/>
      <c r="E4" s="4495" t="s">
        <v>20</v>
      </c>
      <c r="F4" s="4496"/>
      <c r="G4" s="4497"/>
      <c r="H4" s="4483" t="s">
        <v>21</v>
      </c>
      <c r="I4" s="4484"/>
      <c r="J4" s="4485"/>
    </row>
    <row r="5" spans="1:10" ht="166.5" customHeight="1" thickBot="1" x14ac:dyDescent="0.35">
      <c r="A5" s="4470"/>
      <c r="B5" s="2695" t="s">
        <v>26</v>
      </c>
      <c r="C5" s="2695" t="s">
        <v>27</v>
      </c>
      <c r="D5" s="2695" t="s">
        <v>4</v>
      </c>
      <c r="E5" s="2695" t="s">
        <v>26</v>
      </c>
      <c r="F5" s="2695" t="s">
        <v>27</v>
      </c>
      <c r="G5" s="2695" t="s">
        <v>4</v>
      </c>
      <c r="H5" s="2695" t="s">
        <v>26</v>
      </c>
      <c r="I5" s="2695" t="s">
        <v>27</v>
      </c>
      <c r="J5" s="2695" t="s">
        <v>4</v>
      </c>
    </row>
    <row r="6" spans="1:10" ht="31.5" customHeight="1" thickBot="1" x14ac:dyDescent="0.35">
      <c r="A6" s="2696" t="s">
        <v>22</v>
      </c>
      <c r="B6" s="2697"/>
      <c r="C6" s="2698"/>
      <c r="D6" s="2699"/>
      <c r="E6" s="2697"/>
      <c r="F6" s="2698"/>
      <c r="G6" s="2700"/>
      <c r="H6" s="2701"/>
      <c r="I6" s="2702"/>
      <c r="J6" s="2703"/>
    </row>
    <row r="7" spans="1:10" ht="29.25" customHeight="1" x14ac:dyDescent="0.3">
      <c r="A7" s="2745" t="s">
        <v>270</v>
      </c>
      <c r="B7" s="2754">
        <v>17</v>
      </c>
      <c r="C7" s="2755">
        <v>0</v>
      </c>
      <c r="D7" s="2756">
        <v>17</v>
      </c>
      <c r="E7" s="2754">
        <v>1</v>
      </c>
      <c r="F7" s="2755">
        <v>0</v>
      </c>
      <c r="G7" s="2756">
        <v>1</v>
      </c>
      <c r="H7" s="2754">
        <v>18</v>
      </c>
      <c r="I7" s="2755">
        <v>0</v>
      </c>
      <c r="J7" s="2756">
        <v>18</v>
      </c>
    </row>
    <row r="8" spans="1:10" ht="29.25" customHeight="1" x14ac:dyDescent="0.3">
      <c r="A8" s="2746" t="s">
        <v>271</v>
      </c>
      <c r="B8" s="2757">
        <v>13</v>
      </c>
      <c r="C8" s="2758">
        <v>0</v>
      </c>
      <c r="D8" s="2759">
        <v>13</v>
      </c>
      <c r="E8" s="2757">
        <v>0</v>
      </c>
      <c r="F8" s="2758">
        <v>0</v>
      </c>
      <c r="G8" s="2759">
        <v>0</v>
      </c>
      <c r="H8" s="2757">
        <v>13</v>
      </c>
      <c r="I8" s="2758">
        <v>0</v>
      </c>
      <c r="J8" s="2759">
        <v>13</v>
      </c>
    </row>
    <row r="9" spans="1:10" ht="29.25" customHeight="1" x14ac:dyDescent="0.3">
      <c r="A9" s="2746" t="s">
        <v>272</v>
      </c>
      <c r="B9" s="2757">
        <v>10</v>
      </c>
      <c r="C9" s="2758">
        <v>0</v>
      </c>
      <c r="D9" s="2759">
        <v>10</v>
      </c>
      <c r="E9" s="2757">
        <v>0</v>
      </c>
      <c r="F9" s="2758">
        <v>0</v>
      </c>
      <c r="G9" s="2759">
        <v>0</v>
      </c>
      <c r="H9" s="2757">
        <v>10</v>
      </c>
      <c r="I9" s="2758">
        <v>0</v>
      </c>
      <c r="J9" s="2759">
        <v>10</v>
      </c>
    </row>
    <row r="10" spans="1:10" x14ac:dyDescent="0.3">
      <c r="A10" s="2746" t="s">
        <v>273</v>
      </c>
      <c r="B10" s="2757">
        <v>14</v>
      </c>
      <c r="C10" s="2758">
        <v>0</v>
      </c>
      <c r="D10" s="2759">
        <v>14</v>
      </c>
      <c r="E10" s="2757">
        <v>0</v>
      </c>
      <c r="F10" s="2758">
        <v>0</v>
      </c>
      <c r="G10" s="2759">
        <v>0</v>
      </c>
      <c r="H10" s="2757">
        <v>14</v>
      </c>
      <c r="I10" s="2758">
        <v>0</v>
      </c>
      <c r="J10" s="2759">
        <v>14</v>
      </c>
    </row>
    <row r="11" spans="1:10" x14ac:dyDescent="0.3">
      <c r="A11" s="2746" t="s">
        <v>159</v>
      </c>
      <c r="B11" s="2757">
        <v>28</v>
      </c>
      <c r="C11" s="2758">
        <v>0</v>
      </c>
      <c r="D11" s="2759">
        <v>28</v>
      </c>
      <c r="E11" s="2757">
        <v>0</v>
      </c>
      <c r="F11" s="2758">
        <v>0</v>
      </c>
      <c r="G11" s="2759">
        <v>0</v>
      </c>
      <c r="H11" s="2757">
        <v>28</v>
      </c>
      <c r="I11" s="2758">
        <v>0</v>
      </c>
      <c r="J11" s="2759">
        <v>28</v>
      </c>
    </row>
    <row r="12" spans="1:10" x14ac:dyDescent="0.3">
      <c r="A12" s="2746" t="s">
        <v>274</v>
      </c>
      <c r="B12" s="2757">
        <v>13</v>
      </c>
      <c r="C12" s="2758">
        <v>1</v>
      </c>
      <c r="D12" s="2759">
        <v>14</v>
      </c>
      <c r="E12" s="2757">
        <v>0</v>
      </c>
      <c r="F12" s="2758">
        <v>0</v>
      </c>
      <c r="G12" s="2759">
        <v>0</v>
      </c>
      <c r="H12" s="2757">
        <v>13</v>
      </c>
      <c r="I12" s="2758">
        <v>1</v>
      </c>
      <c r="J12" s="2759">
        <v>14</v>
      </c>
    </row>
    <row r="13" spans="1:10" x14ac:dyDescent="0.3">
      <c r="A13" s="2746" t="s">
        <v>160</v>
      </c>
      <c r="B13" s="2757">
        <v>32</v>
      </c>
      <c r="C13" s="2758">
        <v>0</v>
      </c>
      <c r="D13" s="2759">
        <v>32</v>
      </c>
      <c r="E13" s="2757">
        <v>0</v>
      </c>
      <c r="F13" s="2758">
        <v>0</v>
      </c>
      <c r="G13" s="2759">
        <v>0</v>
      </c>
      <c r="H13" s="2757">
        <v>32</v>
      </c>
      <c r="I13" s="2758">
        <v>0</v>
      </c>
      <c r="J13" s="2759">
        <v>32</v>
      </c>
    </row>
    <row r="14" spans="1:10" ht="40.5" x14ac:dyDescent="0.3">
      <c r="A14" s="2746" t="s">
        <v>275</v>
      </c>
      <c r="B14" s="2757">
        <v>5</v>
      </c>
      <c r="C14" s="2758">
        <v>0</v>
      </c>
      <c r="D14" s="2759">
        <v>5</v>
      </c>
      <c r="E14" s="2757">
        <v>0</v>
      </c>
      <c r="F14" s="2758">
        <v>0</v>
      </c>
      <c r="G14" s="2759">
        <v>0</v>
      </c>
      <c r="H14" s="2757">
        <v>5</v>
      </c>
      <c r="I14" s="2758">
        <v>0</v>
      </c>
      <c r="J14" s="2759">
        <v>5</v>
      </c>
    </row>
    <row r="15" spans="1:10" x14ac:dyDescent="0.3">
      <c r="A15" s="2746" t="s">
        <v>276</v>
      </c>
      <c r="B15" s="2757">
        <v>24</v>
      </c>
      <c r="C15" s="2758">
        <v>0</v>
      </c>
      <c r="D15" s="2759">
        <v>24</v>
      </c>
      <c r="E15" s="2757">
        <v>0</v>
      </c>
      <c r="F15" s="2758">
        <v>0</v>
      </c>
      <c r="G15" s="2759">
        <v>0</v>
      </c>
      <c r="H15" s="2757">
        <v>24</v>
      </c>
      <c r="I15" s="2758">
        <v>0</v>
      </c>
      <c r="J15" s="2759">
        <v>24</v>
      </c>
    </row>
    <row r="16" spans="1:10" ht="21" thickBot="1" x14ac:dyDescent="0.35">
      <c r="A16" s="2747" t="s">
        <v>161</v>
      </c>
      <c r="B16" s="2713">
        <v>21</v>
      </c>
      <c r="C16" s="2760">
        <v>1</v>
      </c>
      <c r="D16" s="2761">
        <v>22</v>
      </c>
      <c r="E16" s="2713">
        <v>0</v>
      </c>
      <c r="F16" s="2760">
        <v>0</v>
      </c>
      <c r="G16" s="2761">
        <v>0</v>
      </c>
      <c r="H16" s="2713">
        <v>21</v>
      </c>
      <c r="I16" s="2760">
        <v>1</v>
      </c>
      <c r="J16" s="2761">
        <v>22</v>
      </c>
    </row>
    <row r="17" spans="1:12" ht="21" thickBot="1" x14ac:dyDescent="0.35">
      <c r="A17" s="2748" t="s">
        <v>162</v>
      </c>
      <c r="B17" s="2754">
        <v>46</v>
      </c>
      <c r="C17" s="2755">
        <v>1</v>
      </c>
      <c r="D17" s="2756">
        <v>47</v>
      </c>
      <c r="E17" s="2754">
        <v>2</v>
      </c>
      <c r="F17" s="2755">
        <v>0</v>
      </c>
      <c r="G17" s="2756">
        <v>2</v>
      </c>
      <c r="H17" s="2754">
        <v>48</v>
      </c>
      <c r="I17" s="2755">
        <v>1</v>
      </c>
      <c r="J17" s="2756">
        <v>49</v>
      </c>
    </row>
    <row r="18" spans="1:12" x14ac:dyDescent="0.3">
      <c r="A18" s="2737" t="s">
        <v>293</v>
      </c>
      <c r="B18" s="2754">
        <v>15</v>
      </c>
      <c r="C18" s="2755">
        <v>0</v>
      </c>
      <c r="D18" s="2756">
        <v>15</v>
      </c>
      <c r="E18" s="2754">
        <v>1</v>
      </c>
      <c r="F18" s="2755">
        <v>0</v>
      </c>
      <c r="G18" s="2756">
        <v>1</v>
      </c>
      <c r="H18" s="2754">
        <v>16</v>
      </c>
      <c r="I18" s="2755">
        <v>0</v>
      </c>
      <c r="J18" s="2756">
        <v>16</v>
      </c>
    </row>
    <row r="19" spans="1:12" ht="40.5" x14ac:dyDescent="0.3">
      <c r="A19" s="2720" t="s">
        <v>323</v>
      </c>
      <c r="B19" s="2757">
        <v>16</v>
      </c>
      <c r="C19" s="2758">
        <v>1</v>
      </c>
      <c r="D19" s="2759">
        <v>17</v>
      </c>
      <c r="E19" s="2757">
        <v>0</v>
      </c>
      <c r="F19" s="2758">
        <v>0</v>
      </c>
      <c r="G19" s="2759">
        <v>0</v>
      </c>
      <c r="H19" s="2757">
        <v>16</v>
      </c>
      <c r="I19" s="2758">
        <v>1</v>
      </c>
      <c r="J19" s="2759">
        <v>17</v>
      </c>
    </row>
    <row r="20" spans="1:12" ht="21" thickBot="1" x14ac:dyDescent="0.35">
      <c r="A20" s="2721" t="s">
        <v>296</v>
      </c>
      <c r="B20" s="2713">
        <v>15</v>
      </c>
      <c r="C20" s="2760">
        <v>0</v>
      </c>
      <c r="D20" s="2761">
        <v>15</v>
      </c>
      <c r="E20" s="2713">
        <v>1</v>
      </c>
      <c r="F20" s="2760">
        <v>0</v>
      </c>
      <c r="G20" s="2761">
        <v>1</v>
      </c>
      <c r="H20" s="2713">
        <v>16</v>
      </c>
      <c r="I20" s="2760">
        <v>0</v>
      </c>
      <c r="J20" s="2761">
        <v>16</v>
      </c>
    </row>
    <row r="21" spans="1:12" ht="29.25" customHeight="1" x14ac:dyDescent="0.3">
      <c r="A21" s="2745" t="s">
        <v>163</v>
      </c>
      <c r="B21" s="2754">
        <v>15</v>
      </c>
      <c r="C21" s="2755">
        <v>2</v>
      </c>
      <c r="D21" s="2756">
        <v>17</v>
      </c>
      <c r="E21" s="2754">
        <v>0</v>
      </c>
      <c r="F21" s="2755">
        <v>0</v>
      </c>
      <c r="G21" s="2756">
        <v>0</v>
      </c>
      <c r="H21" s="2754">
        <v>15</v>
      </c>
      <c r="I21" s="2755">
        <v>2</v>
      </c>
      <c r="J21" s="2756">
        <v>17</v>
      </c>
    </row>
    <row r="22" spans="1:12" x14ac:dyDescent="0.3">
      <c r="A22" s="2746" t="s">
        <v>164</v>
      </c>
      <c r="B22" s="2757">
        <v>10</v>
      </c>
      <c r="C22" s="2758">
        <v>0</v>
      </c>
      <c r="D22" s="2759">
        <v>10</v>
      </c>
      <c r="E22" s="2757">
        <v>0</v>
      </c>
      <c r="F22" s="2758">
        <v>0</v>
      </c>
      <c r="G22" s="2759">
        <v>0</v>
      </c>
      <c r="H22" s="2757">
        <v>10</v>
      </c>
      <c r="I22" s="2758">
        <v>0</v>
      </c>
      <c r="J22" s="2759">
        <v>10</v>
      </c>
    </row>
    <row r="23" spans="1:12" x14ac:dyDescent="0.3">
      <c r="A23" s="2746" t="s">
        <v>277</v>
      </c>
      <c r="B23" s="2757">
        <v>8</v>
      </c>
      <c r="C23" s="2758">
        <v>0</v>
      </c>
      <c r="D23" s="2759">
        <v>8</v>
      </c>
      <c r="E23" s="2757">
        <v>0</v>
      </c>
      <c r="F23" s="2758">
        <v>0</v>
      </c>
      <c r="G23" s="2759">
        <v>0</v>
      </c>
      <c r="H23" s="2757">
        <v>8</v>
      </c>
      <c r="I23" s="2758">
        <v>0</v>
      </c>
      <c r="J23" s="2759">
        <v>8</v>
      </c>
    </row>
    <row r="24" spans="1:12" ht="29.25" customHeight="1" thickBot="1" x14ac:dyDescent="0.35">
      <c r="A24" s="2747" t="s">
        <v>165</v>
      </c>
      <c r="B24" s="2713">
        <v>35</v>
      </c>
      <c r="C24" s="2760">
        <v>0</v>
      </c>
      <c r="D24" s="2761">
        <v>35</v>
      </c>
      <c r="E24" s="2713">
        <v>0</v>
      </c>
      <c r="F24" s="2760">
        <v>0</v>
      </c>
      <c r="G24" s="2761">
        <v>0</v>
      </c>
      <c r="H24" s="2713">
        <v>35</v>
      </c>
      <c r="I24" s="2760">
        <v>0</v>
      </c>
      <c r="J24" s="2761">
        <v>35</v>
      </c>
    </row>
    <row r="25" spans="1:12" ht="23.25" customHeight="1" thickBot="1" x14ac:dyDescent="0.35">
      <c r="A25" s="2736" t="s">
        <v>166</v>
      </c>
      <c r="B25" s="2754">
        <v>81</v>
      </c>
      <c r="C25" s="2755">
        <v>2</v>
      </c>
      <c r="D25" s="2756">
        <v>83</v>
      </c>
      <c r="E25" s="2754">
        <v>1</v>
      </c>
      <c r="F25" s="2755">
        <v>0</v>
      </c>
      <c r="G25" s="2756">
        <v>1</v>
      </c>
      <c r="H25" s="2754">
        <v>82</v>
      </c>
      <c r="I25" s="2755">
        <v>2</v>
      </c>
      <c r="J25" s="2756">
        <v>84</v>
      </c>
      <c r="K25" s="780"/>
      <c r="L25" s="780"/>
    </row>
    <row r="26" spans="1:12" ht="23.25" customHeight="1" x14ac:dyDescent="0.3">
      <c r="A26" s="2737" t="s">
        <v>297</v>
      </c>
      <c r="B26" s="2754">
        <v>8</v>
      </c>
      <c r="C26" s="2755">
        <v>0</v>
      </c>
      <c r="D26" s="2756">
        <v>8</v>
      </c>
      <c r="E26" s="2754">
        <v>0</v>
      </c>
      <c r="F26" s="2755">
        <v>0</v>
      </c>
      <c r="G26" s="2756">
        <v>0</v>
      </c>
      <c r="H26" s="2754">
        <v>8</v>
      </c>
      <c r="I26" s="2755">
        <v>0</v>
      </c>
      <c r="J26" s="2756">
        <v>8</v>
      </c>
      <c r="K26" s="780"/>
      <c r="L26" s="780"/>
    </row>
    <row r="27" spans="1:12" x14ac:dyDescent="0.3">
      <c r="A27" s="2720" t="s">
        <v>298</v>
      </c>
      <c r="B27" s="2757">
        <v>38</v>
      </c>
      <c r="C27" s="2758">
        <v>2</v>
      </c>
      <c r="D27" s="2759">
        <v>40</v>
      </c>
      <c r="E27" s="2757">
        <v>1</v>
      </c>
      <c r="F27" s="2758">
        <v>0</v>
      </c>
      <c r="G27" s="2759">
        <v>1</v>
      </c>
      <c r="H27" s="2757">
        <v>39</v>
      </c>
      <c r="I27" s="2758">
        <v>2</v>
      </c>
      <c r="J27" s="2759">
        <v>41</v>
      </c>
      <c r="K27" s="780"/>
      <c r="L27" s="780"/>
    </row>
    <row r="28" spans="1:12" x14ac:dyDescent="0.3">
      <c r="A28" s="2720" t="s">
        <v>299</v>
      </c>
      <c r="B28" s="2757">
        <v>5</v>
      </c>
      <c r="C28" s="2758">
        <v>0</v>
      </c>
      <c r="D28" s="2759">
        <v>5</v>
      </c>
      <c r="E28" s="2757">
        <v>0</v>
      </c>
      <c r="F28" s="2758">
        <v>0</v>
      </c>
      <c r="G28" s="2759">
        <v>0</v>
      </c>
      <c r="H28" s="2757">
        <v>5</v>
      </c>
      <c r="I28" s="2758">
        <v>0</v>
      </c>
      <c r="J28" s="2759">
        <v>5</v>
      </c>
    </row>
    <row r="29" spans="1:12" x14ac:dyDescent="0.3">
      <c r="A29" s="2720" t="s">
        <v>300</v>
      </c>
      <c r="B29" s="2757">
        <v>5</v>
      </c>
      <c r="C29" s="2758">
        <v>0</v>
      </c>
      <c r="D29" s="2759">
        <v>5</v>
      </c>
      <c r="E29" s="2757">
        <v>0</v>
      </c>
      <c r="F29" s="2758">
        <v>0</v>
      </c>
      <c r="G29" s="2759">
        <v>0</v>
      </c>
      <c r="H29" s="2757">
        <v>5</v>
      </c>
      <c r="I29" s="2758">
        <v>0</v>
      </c>
      <c r="J29" s="2759">
        <v>5</v>
      </c>
    </row>
    <row r="30" spans="1:12" x14ac:dyDescent="0.3">
      <c r="A30" s="2720" t="s">
        <v>301</v>
      </c>
      <c r="B30" s="2757">
        <v>15</v>
      </c>
      <c r="C30" s="2758">
        <v>0</v>
      </c>
      <c r="D30" s="2759">
        <v>15</v>
      </c>
      <c r="E30" s="2757">
        <v>0</v>
      </c>
      <c r="F30" s="2758">
        <v>0</v>
      </c>
      <c r="G30" s="2759">
        <v>0</v>
      </c>
      <c r="H30" s="2757">
        <v>15</v>
      </c>
      <c r="I30" s="2758">
        <v>0</v>
      </c>
      <c r="J30" s="2759">
        <v>15</v>
      </c>
    </row>
    <row r="31" spans="1:12" x14ac:dyDescent="0.3">
      <c r="A31" s="2720" t="s">
        <v>302</v>
      </c>
      <c r="B31" s="2757">
        <v>5</v>
      </c>
      <c r="C31" s="2758">
        <v>0</v>
      </c>
      <c r="D31" s="2759">
        <v>5</v>
      </c>
      <c r="E31" s="2757">
        <v>0</v>
      </c>
      <c r="F31" s="2758">
        <v>0</v>
      </c>
      <c r="G31" s="2759">
        <v>0</v>
      </c>
      <c r="H31" s="2757">
        <v>5</v>
      </c>
      <c r="I31" s="2758">
        <v>0</v>
      </c>
      <c r="J31" s="2759">
        <v>5</v>
      </c>
    </row>
    <row r="32" spans="1:12" x14ac:dyDescent="0.3">
      <c r="A32" s="2720" t="s">
        <v>303</v>
      </c>
      <c r="B32" s="2757">
        <v>5</v>
      </c>
      <c r="C32" s="2758">
        <v>0</v>
      </c>
      <c r="D32" s="2759">
        <v>5</v>
      </c>
      <c r="E32" s="2757">
        <v>0</v>
      </c>
      <c r="F32" s="2758">
        <v>0</v>
      </c>
      <c r="G32" s="2759">
        <v>0</v>
      </c>
      <c r="H32" s="2757">
        <v>5</v>
      </c>
      <c r="I32" s="2758">
        <v>0</v>
      </c>
      <c r="J32" s="2759">
        <v>5</v>
      </c>
    </row>
    <row r="33" spans="1:10" ht="29.25" customHeight="1" x14ac:dyDescent="0.3">
      <c r="A33" s="2746" t="s">
        <v>167</v>
      </c>
      <c r="B33" s="2757">
        <v>22</v>
      </c>
      <c r="C33" s="2758">
        <v>0</v>
      </c>
      <c r="D33" s="2759">
        <v>22</v>
      </c>
      <c r="E33" s="2757">
        <v>0</v>
      </c>
      <c r="F33" s="2758">
        <v>0</v>
      </c>
      <c r="G33" s="2759">
        <v>0</v>
      </c>
      <c r="H33" s="2757">
        <v>22</v>
      </c>
      <c r="I33" s="2758">
        <v>0</v>
      </c>
      <c r="J33" s="2759">
        <v>22</v>
      </c>
    </row>
    <row r="34" spans="1:10" ht="29.25" customHeight="1" x14ac:dyDescent="0.3">
      <c r="A34" s="2746" t="s">
        <v>278</v>
      </c>
      <c r="B34" s="2757">
        <v>9</v>
      </c>
      <c r="C34" s="2758">
        <v>0</v>
      </c>
      <c r="D34" s="2759">
        <v>9</v>
      </c>
      <c r="E34" s="2757">
        <v>0</v>
      </c>
      <c r="F34" s="2758">
        <v>0</v>
      </c>
      <c r="G34" s="2759">
        <v>0</v>
      </c>
      <c r="H34" s="2757">
        <v>9</v>
      </c>
      <c r="I34" s="2758">
        <v>0</v>
      </c>
      <c r="J34" s="2759">
        <v>9</v>
      </c>
    </row>
    <row r="35" spans="1:10" x14ac:dyDescent="0.3">
      <c r="A35" s="2746" t="s">
        <v>168</v>
      </c>
      <c r="B35" s="2757">
        <v>5</v>
      </c>
      <c r="C35" s="2758">
        <v>0</v>
      </c>
      <c r="D35" s="2759">
        <v>5</v>
      </c>
      <c r="E35" s="2757">
        <v>0</v>
      </c>
      <c r="F35" s="2758">
        <v>0</v>
      </c>
      <c r="G35" s="2759">
        <v>0</v>
      </c>
      <c r="H35" s="2757">
        <v>5</v>
      </c>
      <c r="I35" s="2758">
        <v>0</v>
      </c>
      <c r="J35" s="2759">
        <v>5</v>
      </c>
    </row>
    <row r="36" spans="1:10" ht="40.5" x14ac:dyDescent="0.3">
      <c r="A36" s="2746" t="s">
        <v>169</v>
      </c>
      <c r="B36" s="2757">
        <v>6</v>
      </c>
      <c r="C36" s="2758">
        <v>0</v>
      </c>
      <c r="D36" s="2759">
        <v>6</v>
      </c>
      <c r="E36" s="2757">
        <v>0</v>
      </c>
      <c r="F36" s="2758">
        <v>0</v>
      </c>
      <c r="G36" s="2759">
        <v>0</v>
      </c>
      <c r="H36" s="2757">
        <v>6</v>
      </c>
      <c r="I36" s="2758">
        <v>0</v>
      </c>
      <c r="J36" s="2759">
        <v>6</v>
      </c>
    </row>
    <row r="37" spans="1:10" x14ac:dyDescent="0.3">
      <c r="A37" s="2746" t="s">
        <v>279</v>
      </c>
      <c r="B37" s="2757">
        <v>5</v>
      </c>
      <c r="C37" s="2758">
        <v>0</v>
      </c>
      <c r="D37" s="2759">
        <v>5</v>
      </c>
      <c r="E37" s="2757">
        <v>0</v>
      </c>
      <c r="F37" s="2758">
        <v>0</v>
      </c>
      <c r="G37" s="2759">
        <v>0</v>
      </c>
      <c r="H37" s="2757">
        <v>5</v>
      </c>
      <c r="I37" s="2758">
        <v>0</v>
      </c>
      <c r="J37" s="2759">
        <v>5</v>
      </c>
    </row>
    <row r="38" spans="1:10" ht="29.25" customHeight="1" thickBot="1" x14ac:dyDescent="0.35">
      <c r="A38" s="2747" t="s">
        <v>170</v>
      </c>
      <c r="B38" s="2713">
        <v>11</v>
      </c>
      <c r="C38" s="2760">
        <v>1</v>
      </c>
      <c r="D38" s="2761">
        <v>12</v>
      </c>
      <c r="E38" s="2713">
        <v>0</v>
      </c>
      <c r="F38" s="2760">
        <v>0</v>
      </c>
      <c r="G38" s="2761">
        <v>0</v>
      </c>
      <c r="H38" s="2713">
        <v>11</v>
      </c>
      <c r="I38" s="2760">
        <v>1</v>
      </c>
      <c r="J38" s="2761">
        <v>12</v>
      </c>
    </row>
    <row r="39" spans="1:10" ht="31.5" customHeight="1" thickBot="1" x14ac:dyDescent="0.35">
      <c r="A39" s="2704" t="s">
        <v>12</v>
      </c>
      <c r="B39" s="2754">
        <v>430</v>
      </c>
      <c r="C39" s="2755">
        <v>8</v>
      </c>
      <c r="D39" s="2756">
        <v>438</v>
      </c>
      <c r="E39" s="2754">
        <v>4</v>
      </c>
      <c r="F39" s="2755">
        <v>0</v>
      </c>
      <c r="G39" s="2756">
        <v>4</v>
      </c>
      <c r="H39" s="2754">
        <v>434</v>
      </c>
      <c r="I39" s="2755">
        <v>8</v>
      </c>
      <c r="J39" s="2756">
        <v>442</v>
      </c>
    </row>
    <row r="40" spans="1:10" ht="27" customHeight="1" thickBot="1" x14ac:dyDescent="0.35">
      <c r="A40" s="2749" t="s">
        <v>23</v>
      </c>
      <c r="B40" s="2762"/>
      <c r="C40" s="2763"/>
      <c r="D40" s="2764"/>
      <c r="E40" s="2762"/>
      <c r="F40" s="2763"/>
      <c r="G40" s="2764"/>
      <c r="H40" s="2808"/>
      <c r="I40" s="2809"/>
      <c r="J40" s="2810"/>
    </row>
    <row r="41" spans="1:10" ht="31.5" customHeight="1" thickBot="1" x14ac:dyDescent="0.35">
      <c r="A41" s="2750" t="s">
        <v>11</v>
      </c>
      <c r="B41" s="2765"/>
      <c r="C41" s="2766"/>
      <c r="D41" s="2767"/>
      <c r="E41" s="2765"/>
      <c r="F41" s="2766"/>
      <c r="G41" s="2767"/>
      <c r="H41" s="2811"/>
      <c r="I41" s="876"/>
      <c r="J41" s="2812"/>
    </row>
    <row r="42" spans="1:10" ht="24.95" customHeight="1" x14ac:dyDescent="0.3">
      <c r="A42" s="2745" t="s">
        <v>270</v>
      </c>
      <c r="B42" s="2738">
        <v>17</v>
      </c>
      <c r="C42" s="2714">
        <v>0</v>
      </c>
      <c r="D42" s="2739">
        <v>17</v>
      </c>
      <c r="E42" s="2738">
        <v>1</v>
      </c>
      <c r="F42" s="2714">
        <v>0</v>
      </c>
      <c r="G42" s="2739">
        <v>1</v>
      </c>
      <c r="H42" s="2715">
        <v>18</v>
      </c>
      <c r="I42" s="2716">
        <v>0</v>
      </c>
      <c r="J42" s="2717">
        <v>18</v>
      </c>
    </row>
    <row r="43" spans="1:10" ht="24.95" customHeight="1" x14ac:dyDescent="0.3">
      <c r="A43" s="2746" t="s">
        <v>271</v>
      </c>
      <c r="B43" s="2768">
        <v>13</v>
      </c>
      <c r="C43" s="2743">
        <v>0</v>
      </c>
      <c r="D43" s="2744">
        <v>13</v>
      </c>
      <c r="E43" s="2768">
        <v>0</v>
      </c>
      <c r="F43" s="2743">
        <v>0</v>
      </c>
      <c r="G43" s="2744">
        <v>0</v>
      </c>
      <c r="H43" s="2813">
        <v>13</v>
      </c>
      <c r="I43" s="2718">
        <v>0</v>
      </c>
      <c r="J43" s="2719">
        <v>13</v>
      </c>
    </row>
    <row r="44" spans="1:10" ht="24.95" customHeight="1" x14ac:dyDescent="0.3">
      <c r="A44" s="2746" t="s">
        <v>272</v>
      </c>
      <c r="B44" s="2768">
        <v>10</v>
      </c>
      <c r="C44" s="2743">
        <v>0</v>
      </c>
      <c r="D44" s="2744">
        <v>10</v>
      </c>
      <c r="E44" s="2768">
        <v>0</v>
      </c>
      <c r="F44" s="2743">
        <v>0</v>
      </c>
      <c r="G44" s="2744">
        <v>0</v>
      </c>
      <c r="H44" s="2813">
        <v>10</v>
      </c>
      <c r="I44" s="2718">
        <v>0</v>
      </c>
      <c r="J44" s="2719">
        <v>10</v>
      </c>
    </row>
    <row r="45" spans="1:10" ht="24.95" customHeight="1" x14ac:dyDescent="0.3">
      <c r="A45" s="2746" t="s">
        <v>273</v>
      </c>
      <c r="B45" s="2768">
        <v>14</v>
      </c>
      <c r="C45" s="2743">
        <v>0</v>
      </c>
      <c r="D45" s="2744">
        <v>14</v>
      </c>
      <c r="E45" s="2768">
        <v>0</v>
      </c>
      <c r="F45" s="2743">
        <v>0</v>
      </c>
      <c r="G45" s="2744">
        <v>0</v>
      </c>
      <c r="H45" s="2813">
        <v>14</v>
      </c>
      <c r="I45" s="2718">
        <v>0</v>
      </c>
      <c r="J45" s="2719">
        <v>14</v>
      </c>
    </row>
    <row r="46" spans="1:10" ht="24.95" customHeight="1" x14ac:dyDescent="0.3">
      <c r="A46" s="2746" t="s">
        <v>159</v>
      </c>
      <c r="B46" s="2768">
        <v>28</v>
      </c>
      <c r="C46" s="2743">
        <v>0</v>
      </c>
      <c r="D46" s="2744">
        <v>28</v>
      </c>
      <c r="E46" s="2768">
        <v>0</v>
      </c>
      <c r="F46" s="2743">
        <v>0</v>
      </c>
      <c r="G46" s="2744">
        <v>0</v>
      </c>
      <c r="H46" s="2813">
        <v>28</v>
      </c>
      <c r="I46" s="2718">
        <v>0</v>
      </c>
      <c r="J46" s="2719">
        <v>28</v>
      </c>
    </row>
    <row r="47" spans="1:10" ht="24.95" customHeight="1" x14ac:dyDescent="0.3">
      <c r="A47" s="2746" t="s">
        <v>274</v>
      </c>
      <c r="B47" s="2768">
        <v>11</v>
      </c>
      <c r="C47" s="2743">
        <v>0</v>
      </c>
      <c r="D47" s="2744">
        <v>11</v>
      </c>
      <c r="E47" s="2768">
        <v>0</v>
      </c>
      <c r="F47" s="2743">
        <v>0</v>
      </c>
      <c r="G47" s="2744">
        <v>0</v>
      </c>
      <c r="H47" s="2813">
        <v>11</v>
      </c>
      <c r="I47" s="2718">
        <v>0</v>
      </c>
      <c r="J47" s="2719">
        <v>11</v>
      </c>
    </row>
    <row r="48" spans="1:10" ht="24.75" customHeight="1" x14ac:dyDescent="0.3">
      <c r="A48" s="2746" t="s">
        <v>160</v>
      </c>
      <c r="B48" s="2768">
        <v>32</v>
      </c>
      <c r="C48" s="2743">
        <v>0</v>
      </c>
      <c r="D48" s="2744">
        <v>32</v>
      </c>
      <c r="E48" s="2768">
        <v>0</v>
      </c>
      <c r="F48" s="2743">
        <v>0</v>
      </c>
      <c r="G48" s="2744">
        <v>0</v>
      </c>
      <c r="H48" s="2813">
        <v>32</v>
      </c>
      <c r="I48" s="2718">
        <v>0</v>
      </c>
      <c r="J48" s="2719">
        <v>32</v>
      </c>
    </row>
    <row r="49" spans="1:10" ht="36" customHeight="1" x14ac:dyDescent="0.3">
      <c r="A49" s="2746" t="s">
        <v>275</v>
      </c>
      <c r="B49" s="2768">
        <v>5</v>
      </c>
      <c r="C49" s="2743">
        <v>0</v>
      </c>
      <c r="D49" s="2744">
        <v>5</v>
      </c>
      <c r="E49" s="2768">
        <v>0</v>
      </c>
      <c r="F49" s="2743">
        <v>0</v>
      </c>
      <c r="G49" s="2744">
        <v>0</v>
      </c>
      <c r="H49" s="2813">
        <v>5</v>
      </c>
      <c r="I49" s="2718">
        <v>0</v>
      </c>
      <c r="J49" s="2719">
        <v>5</v>
      </c>
    </row>
    <row r="50" spans="1:10" ht="24.95" customHeight="1" x14ac:dyDescent="0.3">
      <c r="A50" s="2746" t="s">
        <v>276</v>
      </c>
      <c r="B50" s="2768">
        <v>21</v>
      </c>
      <c r="C50" s="2743">
        <v>0</v>
      </c>
      <c r="D50" s="2744">
        <v>21</v>
      </c>
      <c r="E50" s="2768">
        <v>0</v>
      </c>
      <c r="F50" s="2743">
        <v>0</v>
      </c>
      <c r="G50" s="2744">
        <v>0</v>
      </c>
      <c r="H50" s="2813">
        <v>21</v>
      </c>
      <c r="I50" s="2718">
        <v>0</v>
      </c>
      <c r="J50" s="2719">
        <v>21</v>
      </c>
    </row>
    <row r="51" spans="1:10" ht="24.95" customHeight="1" thickBot="1" x14ac:dyDescent="0.35">
      <c r="A51" s="2747" t="s">
        <v>161</v>
      </c>
      <c r="B51" s="2706">
        <v>19</v>
      </c>
      <c r="C51" s="2769">
        <v>1</v>
      </c>
      <c r="D51" s="2770">
        <v>20</v>
      </c>
      <c r="E51" s="2706">
        <v>0</v>
      </c>
      <c r="F51" s="2769">
        <v>0</v>
      </c>
      <c r="G51" s="2770">
        <v>0</v>
      </c>
      <c r="H51" s="2705">
        <v>19</v>
      </c>
      <c r="I51" s="2722">
        <v>1</v>
      </c>
      <c r="J51" s="2723">
        <v>20</v>
      </c>
    </row>
    <row r="52" spans="1:10" ht="24.95" customHeight="1" thickBot="1" x14ac:dyDescent="0.35">
      <c r="A52" s="2751" t="s">
        <v>162</v>
      </c>
      <c r="B52" s="2771">
        <v>45</v>
      </c>
      <c r="C52" s="2772">
        <v>1</v>
      </c>
      <c r="D52" s="2773">
        <v>46</v>
      </c>
      <c r="E52" s="2771">
        <v>2</v>
      </c>
      <c r="F52" s="2772">
        <v>0</v>
      </c>
      <c r="G52" s="2773">
        <v>2</v>
      </c>
      <c r="H52" s="2771">
        <v>47</v>
      </c>
      <c r="I52" s="2772">
        <v>1</v>
      </c>
      <c r="J52" s="2773">
        <v>48</v>
      </c>
    </row>
    <row r="53" spans="1:10" ht="24.95" customHeight="1" x14ac:dyDescent="0.3">
      <c r="A53" s="2737" t="s">
        <v>293</v>
      </c>
      <c r="B53" s="2774">
        <v>15</v>
      </c>
      <c r="C53" s="2775">
        <v>0</v>
      </c>
      <c r="D53" s="2776">
        <v>15</v>
      </c>
      <c r="E53" s="2774">
        <v>1</v>
      </c>
      <c r="F53" s="2775">
        <v>0</v>
      </c>
      <c r="G53" s="2776">
        <v>1</v>
      </c>
      <c r="H53" s="2715">
        <v>16</v>
      </c>
      <c r="I53" s="2716">
        <v>0</v>
      </c>
      <c r="J53" s="2717">
        <v>16</v>
      </c>
    </row>
    <row r="54" spans="1:10" ht="39" customHeight="1" x14ac:dyDescent="0.3">
      <c r="A54" s="2720" t="s">
        <v>323</v>
      </c>
      <c r="B54" s="2777">
        <v>16</v>
      </c>
      <c r="C54" s="2778">
        <v>1</v>
      </c>
      <c r="D54" s="2779">
        <v>17</v>
      </c>
      <c r="E54" s="2777">
        <v>0</v>
      </c>
      <c r="F54" s="2778">
        <v>0</v>
      </c>
      <c r="G54" s="2779">
        <v>0</v>
      </c>
      <c r="H54" s="2813">
        <v>16</v>
      </c>
      <c r="I54" s="2718">
        <v>1</v>
      </c>
      <c r="J54" s="2719">
        <v>17</v>
      </c>
    </row>
    <row r="55" spans="1:10" ht="24.95" customHeight="1" thickBot="1" x14ac:dyDescent="0.35">
      <c r="A55" s="2721" t="s">
        <v>296</v>
      </c>
      <c r="B55" s="2463">
        <v>14</v>
      </c>
      <c r="C55" s="2780">
        <v>0</v>
      </c>
      <c r="D55" s="2781">
        <v>14</v>
      </c>
      <c r="E55" s="2463">
        <v>1</v>
      </c>
      <c r="F55" s="2780">
        <v>0</v>
      </c>
      <c r="G55" s="2781">
        <v>1</v>
      </c>
      <c r="H55" s="2705">
        <v>15</v>
      </c>
      <c r="I55" s="2722">
        <v>0</v>
      </c>
      <c r="J55" s="2723">
        <v>15</v>
      </c>
    </row>
    <row r="56" spans="1:10" ht="24.95" customHeight="1" x14ac:dyDescent="0.3">
      <c r="A56" s="2745" t="s">
        <v>163</v>
      </c>
      <c r="B56" s="2738">
        <v>15</v>
      </c>
      <c r="C56" s="2714">
        <v>0</v>
      </c>
      <c r="D56" s="2739">
        <v>15</v>
      </c>
      <c r="E56" s="2738">
        <v>0</v>
      </c>
      <c r="F56" s="2714">
        <v>0</v>
      </c>
      <c r="G56" s="2739">
        <v>0</v>
      </c>
      <c r="H56" s="2715">
        <v>15</v>
      </c>
      <c r="I56" s="2716">
        <v>0</v>
      </c>
      <c r="J56" s="2717">
        <v>15</v>
      </c>
    </row>
    <row r="57" spans="1:10" ht="24.95" customHeight="1" x14ac:dyDescent="0.3">
      <c r="A57" s="2746" t="s">
        <v>164</v>
      </c>
      <c r="B57" s="2768">
        <v>10</v>
      </c>
      <c r="C57" s="2743">
        <v>0</v>
      </c>
      <c r="D57" s="2744">
        <v>10</v>
      </c>
      <c r="E57" s="2768">
        <v>0</v>
      </c>
      <c r="F57" s="2743">
        <v>0</v>
      </c>
      <c r="G57" s="2744">
        <v>0</v>
      </c>
      <c r="H57" s="2813">
        <v>10</v>
      </c>
      <c r="I57" s="2718">
        <v>0</v>
      </c>
      <c r="J57" s="2719">
        <v>10</v>
      </c>
    </row>
    <row r="58" spans="1:10" ht="24.95" customHeight="1" x14ac:dyDescent="0.3">
      <c r="A58" s="2746" t="s">
        <v>277</v>
      </c>
      <c r="B58" s="2768">
        <v>8</v>
      </c>
      <c r="C58" s="2743">
        <v>0</v>
      </c>
      <c r="D58" s="2744">
        <v>8</v>
      </c>
      <c r="E58" s="2768">
        <v>0</v>
      </c>
      <c r="F58" s="2743">
        <v>0</v>
      </c>
      <c r="G58" s="2744">
        <v>0</v>
      </c>
      <c r="H58" s="2813">
        <v>8</v>
      </c>
      <c r="I58" s="2718">
        <v>0</v>
      </c>
      <c r="J58" s="2719">
        <v>8</v>
      </c>
    </row>
    <row r="59" spans="1:10" ht="24.95" customHeight="1" thickBot="1" x14ac:dyDescent="0.35">
      <c r="A59" s="2747" t="s">
        <v>165</v>
      </c>
      <c r="B59" s="2706">
        <v>33</v>
      </c>
      <c r="C59" s="2769">
        <v>0</v>
      </c>
      <c r="D59" s="2770">
        <v>33</v>
      </c>
      <c r="E59" s="2706">
        <v>0</v>
      </c>
      <c r="F59" s="2769">
        <v>0</v>
      </c>
      <c r="G59" s="2770">
        <v>0</v>
      </c>
      <c r="H59" s="2705">
        <v>33</v>
      </c>
      <c r="I59" s="2722">
        <v>0</v>
      </c>
      <c r="J59" s="2723">
        <v>33</v>
      </c>
    </row>
    <row r="60" spans="1:10" ht="24.95" customHeight="1" thickBot="1" x14ac:dyDescent="0.35">
      <c r="A60" s="2736" t="s">
        <v>166</v>
      </c>
      <c r="B60" s="2782">
        <v>74</v>
      </c>
      <c r="C60" s="2783">
        <v>1</v>
      </c>
      <c r="D60" s="2784">
        <v>75</v>
      </c>
      <c r="E60" s="2782">
        <v>1</v>
      </c>
      <c r="F60" s="2783">
        <v>0</v>
      </c>
      <c r="G60" s="2784">
        <v>1</v>
      </c>
      <c r="H60" s="2782">
        <v>75</v>
      </c>
      <c r="I60" s="2783">
        <v>1</v>
      </c>
      <c r="J60" s="2784">
        <v>76</v>
      </c>
    </row>
    <row r="61" spans="1:10" ht="21" customHeight="1" x14ac:dyDescent="0.3">
      <c r="A61" s="2737" t="s">
        <v>297</v>
      </c>
      <c r="B61" s="2738">
        <v>8</v>
      </c>
      <c r="C61" s="2714">
        <v>0</v>
      </c>
      <c r="D61" s="2739">
        <v>8</v>
      </c>
      <c r="E61" s="2738">
        <v>0</v>
      </c>
      <c r="F61" s="2714">
        <v>0</v>
      </c>
      <c r="G61" s="2739">
        <v>0</v>
      </c>
      <c r="H61" s="2715">
        <v>8</v>
      </c>
      <c r="I61" s="2716">
        <v>0</v>
      </c>
      <c r="J61" s="2717">
        <v>8</v>
      </c>
    </row>
    <row r="62" spans="1:10" ht="21" customHeight="1" x14ac:dyDescent="0.3">
      <c r="A62" s="2720" t="s">
        <v>298</v>
      </c>
      <c r="B62" s="2768">
        <v>33</v>
      </c>
      <c r="C62" s="2743">
        <v>1</v>
      </c>
      <c r="D62" s="2744">
        <v>34</v>
      </c>
      <c r="E62" s="2768">
        <v>1</v>
      </c>
      <c r="F62" s="2743">
        <v>0</v>
      </c>
      <c r="G62" s="2744">
        <v>1</v>
      </c>
      <c r="H62" s="2813">
        <v>34</v>
      </c>
      <c r="I62" s="2718">
        <v>1</v>
      </c>
      <c r="J62" s="2719">
        <v>35</v>
      </c>
    </row>
    <row r="63" spans="1:10" ht="21" customHeight="1" x14ac:dyDescent="0.3">
      <c r="A63" s="2720" t="s">
        <v>299</v>
      </c>
      <c r="B63" s="2768">
        <v>5</v>
      </c>
      <c r="C63" s="2743">
        <v>0</v>
      </c>
      <c r="D63" s="2744">
        <v>5</v>
      </c>
      <c r="E63" s="2768">
        <v>0</v>
      </c>
      <c r="F63" s="2743">
        <v>0</v>
      </c>
      <c r="G63" s="2744">
        <v>0</v>
      </c>
      <c r="H63" s="2813">
        <v>5</v>
      </c>
      <c r="I63" s="2718">
        <v>0</v>
      </c>
      <c r="J63" s="2719">
        <v>5</v>
      </c>
    </row>
    <row r="64" spans="1:10" ht="21" customHeight="1" x14ac:dyDescent="0.3">
      <c r="A64" s="2720" t="s">
        <v>300</v>
      </c>
      <c r="B64" s="2785">
        <v>5</v>
      </c>
      <c r="C64" s="2786">
        <v>0</v>
      </c>
      <c r="D64" s="2787">
        <v>5</v>
      </c>
      <c r="E64" s="2785">
        <v>0</v>
      </c>
      <c r="F64" s="2786">
        <v>0</v>
      </c>
      <c r="G64" s="2787">
        <v>0</v>
      </c>
      <c r="H64" s="2813">
        <v>5</v>
      </c>
      <c r="I64" s="2718">
        <v>0</v>
      </c>
      <c r="J64" s="2719">
        <v>5</v>
      </c>
    </row>
    <row r="65" spans="1:10" ht="21" customHeight="1" x14ac:dyDescent="0.3">
      <c r="A65" s="2720" t="s">
        <v>301</v>
      </c>
      <c r="B65" s="2785">
        <v>15</v>
      </c>
      <c r="C65" s="2786">
        <v>0</v>
      </c>
      <c r="D65" s="2787">
        <v>15</v>
      </c>
      <c r="E65" s="2785">
        <v>0</v>
      </c>
      <c r="F65" s="2786">
        <v>0</v>
      </c>
      <c r="G65" s="2787">
        <v>0</v>
      </c>
      <c r="H65" s="2813">
        <v>15</v>
      </c>
      <c r="I65" s="2718">
        <v>0</v>
      </c>
      <c r="J65" s="2719">
        <v>15</v>
      </c>
    </row>
    <row r="66" spans="1:10" ht="21" customHeight="1" x14ac:dyDescent="0.3">
      <c r="A66" s="2720" t="s">
        <v>302</v>
      </c>
      <c r="B66" s="2785">
        <v>4</v>
      </c>
      <c r="C66" s="2786">
        <v>0</v>
      </c>
      <c r="D66" s="2787">
        <v>4</v>
      </c>
      <c r="E66" s="2785">
        <v>0</v>
      </c>
      <c r="F66" s="2786">
        <v>0</v>
      </c>
      <c r="G66" s="2787">
        <v>0</v>
      </c>
      <c r="H66" s="2813">
        <v>4</v>
      </c>
      <c r="I66" s="2718">
        <v>0</v>
      </c>
      <c r="J66" s="2719">
        <v>4</v>
      </c>
    </row>
    <row r="67" spans="1:10" ht="21" customHeight="1" thickBot="1" x14ac:dyDescent="0.35">
      <c r="A67" s="2721" t="s">
        <v>303</v>
      </c>
      <c r="B67" s="2515">
        <v>4</v>
      </c>
      <c r="C67" s="2788">
        <v>0</v>
      </c>
      <c r="D67" s="2789">
        <v>4</v>
      </c>
      <c r="E67" s="2515">
        <v>0</v>
      </c>
      <c r="F67" s="2788">
        <v>0</v>
      </c>
      <c r="G67" s="2789">
        <v>0</v>
      </c>
      <c r="H67" s="2705">
        <v>4</v>
      </c>
      <c r="I67" s="2722">
        <v>0</v>
      </c>
      <c r="J67" s="2723">
        <v>4</v>
      </c>
    </row>
    <row r="68" spans="1:10" ht="24.95" customHeight="1" x14ac:dyDescent="0.3">
      <c r="A68" s="2413" t="s">
        <v>167</v>
      </c>
      <c r="B68" s="1067">
        <v>20</v>
      </c>
      <c r="C68" s="1068">
        <v>0</v>
      </c>
      <c r="D68" s="1069">
        <v>20</v>
      </c>
      <c r="E68" s="2806">
        <v>0</v>
      </c>
      <c r="F68" s="2807">
        <v>0</v>
      </c>
      <c r="G68" s="1070">
        <v>0</v>
      </c>
      <c r="H68" s="785">
        <v>20</v>
      </c>
      <c r="I68" s="786">
        <v>0</v>
      </c>
      <c r="J68" s="787">
        <v>20</v>
      </c>
    </row>
    <row r="69" spans="1:10" ht="24.95" customHeight="1" x14ac:dyDescent="0.3">
      <c r="A69" s="2735" t="s">
        <v>278</v>
      </c>
      <c r="B69" s="2768">
        <v>9</v>
      </c>
      <c r="C69" s="2743">
        <v>0</v>
      </c>
      <c r="D69" s="2744">
        <v>9</v>
      </c>
      <c r="E69" s="2768">
        <v>0</v>
      </c>
      <c r="F69" s="2743">
        <v>0</v>
      </c>
      <c r="G69" s="2744">
        <v>0</v>
      </c>
      <c r="H69" s="2813">
        <v>9</v>
      </c>
      <c r="I69" s="2718">
        <v>0</v>
      </c>
      <c r="J69" s="2719">
        <v>9</v>
      </c>
    </row>
    <row r="70" spans="1:10" ht="24.95" customHeight="1" x14ac:dyDescent="0.3">
      <c r="A70" s="2735" t="s">
        <v>168</v>
      </c>
      <c r="B70" s="2768">
        <v>5</v>
      </c>
      <c r="C70" s="2743">
        <v>0</v>
      </c>
      <c r="D70" s="2744">
        <v>5</v>
      </c>
      <c r="E70" s="2768">
        <v>0</v>
      </c>
      <c r="F70" s="2743">
        <v>0</v>
      </c>
      <c r="G70" s="2744">
        <v>0</v>
      </c>
      <c r="H70" s="2813">
        <v>5</v>
      </c>
      <c r="I70" s="2718">
        <v>0</v>
      </c>
      <c r="J70" s="2719">
        <v>5</v>
      </c>
    </row>
    <row r="71" spans="1:10" ht="65.25" customHeight="1" x14ac:dyDescent="0.3">
      <c r="A71" s="2735" t="s">
        <v>169</v>
      </c>
      <c r="B71" s="2768">
        <v>5</v>
      </c>
      <c r="C71" s="2743">
        <v>0</v>
      </c>
      <c r="D71" s="2744">
        <v>5</v>
      </c>
      <c r="E71" s="2768">
        <v>0</v>
      </c>
      <c r="F71" s="2743">
        <v>0</v>
      </c>
      <c r="G71" s="2744">
        <v>0</v>
      </c>
      <c r="H71" s="2813">
        <v>5</v>
      </c>
      <c r="I71" s="2718">
        <v>0</v>
      </c>
      <c r="J71" s="2719">
        <v>5</v>
      </c>
    </row>
    <row r="72" spans="1:10" ht="24.95" customHeight="1" x14ac:dyDescent="0.3">
      <c r="A72" s="2735" t="s">
        <v>279</v>
      </c>
      <c r="B72" s="2768">
        <v>5</v>
      </c>
      <c r="C72" s="2743">
        <v>0</v>
      </c>
      <c r="D72" s="2744">
        <v>5</v>
      </c>
      <c r="E72" s="2768">
        <v>0</v>
      </c>
      <c r="F72" s="2743">
        <v>0</v>
      </c>
      <c r="G72" s="2744">
        <v>0</v>
      </c>
      <c r="H72" s="2813">
        <v>5</v>
      </c>
      <c r="I72" s="2718">
        <v>0</v>
      </c>
      <c r="J72" s="2719">
        <v>5</v>
      </c>
    </row>
    <row r="73" spans="1:10" ht="29.25" customHeight="1" thickBot="1" x14ac:dyDescent="0.35">
      <c r="A73" s="2747" t="s">
        <v>170</v>
      </c>
      <c r="B73" s="2706">
        <v>11</v>
      </c>
      <c r="C73" s="2769">
        <v>1</v>
      </c>
      <c r="D73" s="2770">
        <v>12</v>
      </c>
      <c r="E73" s="2706">
        <v>0</v>
      </c>
      <c r="F73" s="2769">
        <v>0</v>
      </c>
      <c r="G73" s="2770">
        <v>0</v>
      </c>
      <c r="H73" s="2705">
        <v>11</v>
      </c>
      <c r="I73" s="2722">
        <v>1</v>
      </c>
      <c r="J73" s="2723">
        <v>12</v>
      </c>
    </row>
    <row r="74" spans="1:10" ht="24.95" customHeight="1" thickBot="1" x14ac:dyDescent="0.35">
      <c r="A74" s="2752" t="s">
        <v>8</v>
      </c>
      <c r="B74" s="2709">
        <v>410</v>
      </c>
      <c r="C74" s="2790">
        <v>4</v>
      </c>
      <c r="D74" s="2791">
        <v>414</v>
      </c>
      <c r="E74" s="2709">
        <v>4</v>
      </c>
      <c r="F74" s="2790">
        <v>0</v>
      </c>
      <c r="G74" s="2791">
        <v>4</v>
      </c>
      <c r="H74" s="2709">
        <v>414</v>
      </c>
      <c r="I74" s="2790">
        <v>4</v>
      </c>
      <c r="J74" s="2791">
        <v>418</v>
      </c>
    </row>
    <row r="75" spans="1:10" ht="24.95" customHeight="1" thickBot="1" x14ac:dyDescent="0.35">
      <c r="A75" s="2753" t="s">
        <v>25</v>
      </c>
      <c r="B75" s="2792"/>
      <c r="C75" s="2793"/>
      <c r="D75" s="2794"/>
      <c r="E75" s="2792"/>
      <c r="F75" s="2793"/>
      <c r="G75" s="2794"/>
      <c r="H75" s="2814"/>
      <c r="I75" s="2815"/>
      <c r="J75" s="2816"/>
    </row>
    <row r="76" spans="1:10" ht="24.95" customHeight="1" x14ac:dyDescent="0.3">
      <c r="A76" s="2745" t="s">
        <v>270</v>
      </c>
      <c r="B76" s="2738">
        <v>0</v>
      </c>
      <c r="C76" s="2714">
        <v>0</v>
      </c>
      <c r="D76" s="2739">
        <v>0</v>
      </c>
      <c r="E76" s="2738">
        <v>0</v>
      </c>
      <c r="F76" s="2714">
        <v>0</v>
      </c>
      <c r="G76" s="2739">
        <v>0</v>
      </c>
      <c r="H76" s="2740">
        <v>0</v>
      </c>
      <c r="I76" s="2741">
        <v>0</v>
      </c>
      <c r="J76" s="2742">
        <v>0</v>
      </c>
    </row>
    <row r="77" spans="1:10" ht="24.95" customHeight="1" x14ac:dyDescent="0.3">
      <c r="A77" s="2746" t="s">
        <v>271</v>
      </c>
      <c r="B77" s="2768">
        <v>0</v>
      </c>
      <c r="C77" s="2743">
        <v>0</v>
      </c>
      <c r="D77" s="2744">
        <v>0</v>
      </c>
      <c r="E77" s="2768">
        <v>0</v>
      </c>
      <c r="F77" s="2743">
        <v>0</v>
      </c>
      <c r="G77" s="2744">
        <v>0</v>
      </c>
      <c r="H77" s="2817">
        <v>0</v>
      </c>
      <c r="I77" s="2731">
        <v>0</v>
      </c>
      <c r="J77" s="2732">
        <v>0</v>
      </c>
    </row>
    <row r="78" spans="1:10" ht="24.95" customHeight="1" x14ac:dyDescent="0.3">
      <c r="A78" s="2746" t="s">
        <v>272</v>
      </c>
      <c r="B78" s="2768">
        <v>0</v>
      </c>
      <c r="C78" s="2743">
        <v>0</v>
      </c>
      <c r="D78" s="2744">
        <v>0</v>
      </c>
      <c r="E78" s="2768">
        <v>0</v>
      </c>
      <c r="F78" s="2743">
        <v>0</v>
      </c>
      <c r="G78" s="2744">
        <v>0</v>
      </c>
      <c r="H78" s="2817">
        <v>0</v>
      </c>
      <c r="I78" s="2731">
        <v>0</v>
      </c>
      <c r="J78" s="2732">
        <v>0</v>
      </c>
    </row>
    <row r="79" spans="1:10" ht="24.95" customHeight="1" x14ac:dyDescent="0.3">
      <c r="A79" s="2746" t="s">
        <v>273</v>
      </c>
      <c r="B79" s="2768">
        <v>0</v>
      </c>
      <c r="C79" s="2743">
        <v>0</v>
      </c>
      <c r="D79" s="2744">
        <v>0</v>
      </c>
      <c r="E79" s="2768">
        <v>0</v>
      </c>
      <c r="F79" s="2743">
        <v>0</v>
      </c>
      <c r="G79" s="2744">
        <v>0</v>
      </c>
      <c r="H79" s="2817">
        <v>0</v>
      </c>
      <c r="I79" s="2731">
        <v>0</v>
      </c>
      <c r="J79" s="2732">
        <v>0</v>
      </c>
    </row>
    <row r="80" spans="1:10" ht="24.95" customHeight="1" x14ac:dyDescent="0.3">
      <c r="A80" s="2746" t="s">
        <v>159</v>
      </c>
      <c r="B80" s="2768">
        <v>0</v>
      </c>
      <c r="C80" s="2743">
        <v>0</v>
      </c>
      <c r="D80" s="2744">
        <v>0</v>
      </c>
      <c r="E80" s="2768">
        <v>0</v>
      </c>
      <c r="F80" s="2743">
        <v>0</v>
      </c>
      <c r="G80" s="2744">
        <v>0</v>
      </c>
      <c r="H80" s="2817">
        <v>0</v>
      </c>
      <c r="I80" s="2731">
        <v>0</v>
      </c>
      <c r="J80" s="2732">
        <v>0</v>
      </c>
    </row>
    <row r="81" spans="1:10" ht="24.95" customHeight="1" x14ac:dyDescent="0.3">
      <c r="A81" s="2746" t="s">
        <v>274</v>
      </c>
      <c r="B81" s="2768">
        <v>2</v>
      </c>
      <c r="C81" s="2743">
        <v>1</v>
      </c>
      <c r="D81" s="2744">
        <v>3</v>
      </c>
      <c r="E81" s="2768">
        <v>0</v>
      </c>
      <c r="F81" s="2743">
        <v>0</v>
      </c>
      <c r="G81" s="2744">
        <v>0</v>
      </c>
      <c r="H81" s="2817">
        <v>2</v>
      </c>
      <c r="I81" s="2731">
        <v>1</v>
      </c>
      <c r="J81" s="2732">
        <v>3</v>
      </c>
    </row>
    <row r="82" spans="1:10" ht="24.95" customHeight="1" x14ac:dyDescent="0.3">
      <c r="A82" s="2746" t="s">
        <v>160</v>
      </c>
      <c r="B82" s="2768">
        <v>0</v>
      </c>
      <c r="C82" s="2743">
        <v>0</v>
      </c>
      <c r="D82" s="2744">
        <v>0</v>
      </c>
      <c r="E82" s="2768">
        <v>0</v>
      </c>
      <c r="F82" s="2743">
        <v>0</v>
      </c>
      <c r="G82" s="2744">
        <v>0</v>
      </c>
      <c r="H82" s="2817">
        <v>0</v>
      </c>
      <c r="I82" s="2731">
        <v>0</v>
      </c>
      <c r="J82" s="2732">
        <v>0</v>
      </c>
    </row>
    <row r="83" spans="1:10" ht="38.450000000000003" customHeight="1" x14ac:dyDescent="0.3">
      <c r="A83" s="2746" t="s">
        <v>275</v>
      </c>
      <c r="B83" s="2768">
        <v>0</v>
      </c>
      <c r="C83" s="2743">
        <v>0</v>
      </c>
      <c r="D83" s="2744">
        <v>0</v>
      </c>
      <c r="E83" s="2768">
        <v>0</v>
      </c>
      <c r="F83" s="2743">
        <v>0</v>
      </c>
      <c r="G83" s="2744">
        <v>0</v>
      </c>
      <c r="H83" s="2817">
        <v>0</v>
      </c>
      <c r="I83" s="2731">
        <v>0</v>
      </c>
      <c r="J83" s="2732">
        <v>0</v>
      </c>
    </row>
    <row r="84" spans="1:10" ht="24.95" customHeight="1" x14ac:dyDescent="0.3">
      <c r="A84" s="2746" t="s">
        <v>276</v>
      </c>
      <c r="B84" s="2768">
        <v>3</v>
      </c>
      <c r="C84" s="2743">
        <v>0</v>
      </c>
      <c r="D84" s="2744">
        <v>3</v>
      </c>
      <c r="E84" s="2768">
        <v>0</v>
      </c>
      <c r="F84" s="2743">
        <v>0</v>
      </c>
      <c r="G84" s="2744">
        <v>0</v>
      </c>
      <c r="H84" s="2817">
        <v>3</v>
      </c>
      <c r="I84" s="2731">
        <v>0</v>
      </c>
      <c r="J84" s="2732">
        <v>3</v>
      </c>
    </row>
    <row r="85" spans="1:10" ht="24.95" customHeight="1" thickBot="1" x14ac:dyDescent="0.35">
      <c r="A85" s="2735" t="s">
        <v>161</v>
      </c>
      <c r="B85" s="2725">
        <v>2</v>
      </c>
      <c r="C85" s="2726">
        <v>0</v>
      </c>
      <c r="D85" s="2727">
        <v>2</v>
      </c>
      <c r="E85" s="2725">
        <v>0</v>
      </c>
      <c r="F85" s="2726">
        <v>0</v>
      </c>
      <c r="G85" s="2727">
        <v>0</v>
      </c>
      <c r="H85" s="2710">
        <v>2</v>
      </c>
      <c r="I85" s="2733">
        <v>0</v>
      </c>
      <c r="J85" s="2734">
        <v>2</v>
      </c>
    </row>
    <row r="86" spans="1:10" ht="24.95" customHeight="1" thickBot="1" x14ac:dyDescent="0.35">
      <c r="A86" s="2748" t="s">
        <v>162</v>
      </c>
      <c r="B86" s="2771">
        <v>1</v>
      </c>
      <c r="C86" s="2772">
        <v>0</v>
      </c>
      <c r="D86" s="2773">
        <v>1</v>
      </c>
      <c r="E86" s="2771">
        <v>0</v>
      </c>
      <c r="F86" s="2772">
        <v>0</v>
      </c>
      <c r="G86" s="2773">
        <v>0</v>
      </c>
      <c r="H86" s="2771">
        <v>1</v>
      </c>
      <c r="I86" s="2772">
        <v>0</v>
      </c>
      <c r="J86" s="2773">
        <v>1</v>
      </c>
    </row>
    <row r="87" spans="1:10" ht="24.95" customHeight="1" x14ac:dyDescent="0.3">
      <c r="A87" s="2737" t="s">
        <v>293</v>
      </c>
      <c r="B87" s="2795">
        <v>0</v>
      </c>
      <c r="C87" s="2796">
        <v>0</v>
      </c>
      <c r="D87" s="2797">
        <v>0</v>
      </c>
      <c r="E87" s="2795">
        <v>0</v>
      </c>
      <c r="F87" s="2796">
        <v>0</v>
      </c>
      <c r="G87" s="2797">
        <v>0</v>
      </c>
      <c r="H87" s="2740">
        <v>0</v>
      </c>
      <c r="I87" s="2741">
        <v>0</v>
      </c>
      <c r="J87" s="2742">
        <v>0</v>
      </c>
    </row>
    <row r="88" spans="1:10" ht="40.15" customHeight="1" x14ac:dyDescent="0.3">
      <c r="A88" s="2720" t="s">
        <v>323</v>
      </c>
      <c r="B88" s="2798">
        <v>0</v>
      </c>
      <c r="C88" s="2799">
        <v>0</v>
      </c>
      <c r="D88" s="2800">
        <v>0</v>
      </c>
      <c r="E88" s="2798">
        <v>0</v>
      </c>
      <c r="F88" s="2799">
        <v>0</v>
      </c>
      <c r="G88" s="2800">
        <v>0</v>
      </c>
      <c r="H88" s="2817">
        <v>0</v>
      </c>
      <c r="I88" s="2731">
        <v>0</v>
      </c>
      <c r="J88" s="2732">
        <v>0</v>
      </c>
    </row>
    <row r="89" spans="1:10" ht="24.95" customHeight="1" thickBot="1" x14ac:dyDescent="0.35">
      <c r="A89" s="2721" t="s">
        <v>296</v>
      </c>
      <c r="B89" s="2712">
        <v>1</v>
      </c>
      <c r="C89" s="2801">
        <v>0</v>
      </c>
      <c r="D89" s="2802">
        <v>1</v>
      </c>
      <c r="E89" s="2712">
        <v>0</v>
      </c>
      <c r="F89" s="2801">
        <v>0</v>
      </c>
      <c r="G89" s="2802">
        <v>0</v>
      </c>
      <c r="H89" s="2710">
        <v>1</v>
      </c>
      <c r="I89" s="2733">
        <v>0</v>
      </c>
      <c r="J89" s="2734">
        <v>1</v>
      </c>
    </row>
    <row r="90" spans="1:10" ht="24.95" customHeight="1" x14ac:dyDescent="0.3">
      <c r="A90" s="1052" t="s">
        <v>163</v>
      </c>
      <c r="B90" s="792">
        <v>0</v>
      </c>
      <c r="C90" s="1049">
        <v>2</v>
      </c>
      <c r="D90" s="1050">
        <v>2</v>
      </c>
      <c r="E90" s="792">
        <v>0</v>
      </c>
      <c r="F90" s="1049">
        <v>0</v>
      </c>
      <c r="G90" s="1050">
        <v>0</v>
      </c>
      <c r="H90" s="2817">
        <v>0</v>
      </c>
      <c r="I90" s="2731">
        <v>2</v>
      </c>
      <c r="J90" s="2732">
        <v>2</v>
      </c>
    </row>
    <row r="91" spans="1:10" ht="24.95" customHeight="1" x14ac:dyDescent="0.3">
      <c r="A91" s="2746" t="s">
        <v>164</v>
      </c>
      <c r="B91" s="2768">
        <v>0</v>
      </c>
      <c r="C91" s="2743">
        <v>0</v>
      </c>
      <c r="D91" s="2744">
        <v>0</v>
      </c>
      <c r="E91" s="2768">
        <v>0</v>
      </c>
      <c r="F91" s="2743">
        <v>0</v>
      </c>
      <c r="G91" s="2744">
        <v>0</v>
      </c>
      <c r="H91" s="2817">
        <v>0</v>
      </c>
      <c r="I91" s="2731">
        <v>0</v>
      </c>
      <c r="J91" s="2732">
        <v>0</v>
      </c>
    </row>
    <row r="92" spans="1:10" ht="24.95" customHeight="1" x14ac:dyDescent="0.3">
      <c r="A92" s="2746" t="s">
        <v>277</v>
      </c>
      <c r="B92" s="2768"/>
      <c r="C92" s="2743"/>
      <c r="D92" s="2744"/>
      <c r="E92" s="2768"/>
      <c r="F92" s="2743"/>
      <c r="G92" s="2744"/>
      <c r="H92" s="2817">
        <v>0</v>
      </c>
      <c r="I92" s="2731">
        <v>0</v>
      </c>
      <c r="J92" s="2732">
        <v>0</v>
      </c>
    </row>
    <row r="93" spans="1:10" ht="24.95" customHeight="1" thickBot="1" x14ac:dyDescent="0.35">
      <c r="A93" s="2735" t="s">
        <v>165</v>
      </c>
      <c r="B93" s="2725">
        <v>2</v>
      </c>
      <c r="C93" s="2726">
        <v>0</v>
      </c>
      <c r="D93" s="2727">
        <v>2</v>
      </c>
      <c r="E93" s="2725">
        <v>0</v>
      </c>
      <c r="F93" s="2726">
        <v>0</v>
      </c>
      <c r="G93" s="2727">
        <v>0</v>
      </c>
      <c r="H93" s="2728">
        <v>2</v>
      </c>
      <c r="I93" s="2729">
        <v>0</v>
      </c>
      <c r="J93" s="2730">
        <v>2</v>
      </c>
    </row>
    <row r="94" spans="1:10" ht="24.95" customHeight="1" thickBot="1" x14ac:dyDescent="0.35">
      <c r="A94" s="2736" t="s">
        <v>166</v>
      </c>
      <c r="B94" s="2782">
        <v>7</v>
      </c>
      <c r="C94" s="2783">
        <v>1</v>
      </c>
      <c r="D94" s="2784">
        <v>8</v>
      </c>
      <c r="E94" s="2782">
        <v>0</v>
      </c>
      <c r="F94" s="2783">
        <v>0</v>
      </c>
      <c r="G94" s="2784">
        <v>0</v>
      </c>
      <c r="H94" s="2782">
        <v>7</v>
      </c>
      <c r="I94" s="2783">
        <v>1</v>
      </c>
      <c r="J94" s="2784">
        <v>8</v>
      </c>
    </row>
    <row r="95" spans="1:10" ht="24" customHeight="1" x14ac:dyDescent="0.3">
      <c r="A95" s="2737" t="s">
        <v>297</v>
      </c>
      <c r="B95" s="2738">
        <v>0</v>
      </c>
      <c r="C95" s="2714">
        <v>0</v>
      </c>
      <c r="D95" s="2739">
        <v>0</v>
      </c>
      <c r="E95" s="2738">
        <v>0</v>
      </c>
      <c r="F95" s="2714">
        <v>0</v>
      </c>
      <c r="G95" s="2739">
        <v>0</v>
      </c>
      <c r="H95" s="2740">
        <v>0</v>
      </c>
      <c r="I95" s="2741">
        <v>0</v>
      </c>
      <c r="J95" s="2742">
        <v>0</v>
      </c>
    </row>
    <row r="96" spans="1:10" ht="24" customHeight="1" x14ac:dyDescent="0.3">
      <c r="A96" s="2720" t="s">
        <v>298</v>
      </c>
      <c r="B96" s="2768">
        <v>5</v>
      </c>
      <c r="C96" s="2743">
        <v>1</v>
      </c>
      <c r="D96" s="2744">
        <v>6</v>
      </c>
      <c r="E96" s="2768">
        <v>0</v>
      </c>
      <c r="F96" s="2743">
        <v>0</v>
      </c>
      <c r="G96" s="2744">
        <v>0</v>
      </c>
      <c r="H96" s="2817">
        <v>5</v>
      </c>
      <c r="I96" s="2731">
        <v>1</v>
      </c>
      <c r="J96" s="2732">
        <v>6</v>
      </c>
    </row>
    <row r="97" spans="1:10" ht="24" customHeight="1" x14ac:dyDescent="0.3">
      <c r="A97" s="2720" t="s">
        <v>299</v>
      </c>
      <c r="B97" s="2768">
        <v>0</v>
      </c>
      <c r="C97" s="2743">
        <v>0</v>
      </c>
      <c r="D97" s="2744">
        <v>0</v>
      </c>
      <c r="E97" s="2768">
        <v>0</v>
      </c>
      <c r="F97" s="2743">
        <v>0</v>
      </c>
      <c r="G97" s="2744">
        <v>0</v>
      </c>
      <c r="H97" s="2817">
        <v>0</v>
      </c>
      <c r="I97" s="2731">
        <v>0</v>
      </c>
      <c r="J97" s="2732">
        <v>0</v>
      </c>
    </row>
    <row r="98" spans="1:10" ht="24" customHeight="1" x14ac:dyDescent="0.3">
      <c r="A98" s="2720" t="s">
        <v>300</v>
      </c>
      <c r="B98" s="2768">
        <v>0</v>
      </c>
      <c r="C98" s="2743">
        <v>0</v>
      </c>
      <c r="D98" s="2744">
        <v>0</v>
      </c>
      <c r="E98" s="2768">
        <v>0</v>
      </c>
      <c r="F98" s="2743">
        <v>0</v>
      </c>
      <c r="G98" s="2744">
        <v>0</v>
      </c>
      <c r="H98" s="2817">
        <v>0</v>
      </c>
      <c r="I98" s="2731">
        <v>0</v>
      </c>
      <c r="J98" s="2732">
        <v>0</v>
      </c>
    </row>
    <row r="99" spans="1:10" ht="24" customHeight="1" x14ac:dyDescent="0.3">
      <c r="A99" s="2724" t="s">
        <v>301</v>
      </c>
      <c r="B99" s="2725">
        <v>0</v>
      </c>
      <c r="C99" s="2726">
        <v>0</v>
      </c>
      <c r="D99" s="2727">
        <v>0</v>
      </c>
      <c r="E99" s="2725">
        <v>0</v>
      </c>
      <c r="F99" s="2726">
        <v>0</v>
      </c>
      <c r="G99" s="2727">
        <v>0</v>
      </c>
      <c r="H99" s="2728">
        <v>0</v>
      </c>
      <c r="I99" s="2729">
        <v>0</v>
      </c>
      <c r="J99" s="2730">
        <v>0</v>
      </c>
    </row>
    <row r="100" spans="1:10" ht="24" customHeight="1" x14ac:dyDescent="0.3">
      <c r="A100" s="2720" t="s">
        <v>302</v>
      </c>
      <c r="B100" s="2785">
        <v>1</v>
      </c>
      <c r="C100" s="2786">
        <v>0</v>
      </c>
      <c r="D100" s="2787">
        <v>1</v>
      </c>
      <c r="E100" s="2785">
        <v>0</v>
      </c>
      <c r="F100" s="2786">
        <v>0</v>
      </c>
      <c r="G100" s="2787">
        <v>0</v>
      </c>
      <c r="H100" s="2817">
        <v>1</v>
      </c>
      <c r="I100" s="2731">
        <v>0</v>
      </c>
      <c r="J100" s="2732">
        <v>1</v>
      </c>
    </row>
    <row r="101" spans="1:10" ht="24" customHeight="1" thickBot="1" x14ac:dyDescent="0.35">
      <c r="A101" s="2721" t="s">
        <v>303</v>
      </c>
      <c r="B101" s="2515">
        <v>1</v>
      </c>
      <c r="C101" s="2788">
        <v>0</v>
      </c>
      <c r="D101" s="2789">
        <v>1</v>
      </c>
      <c r="E101" s="2515">
        <v>0</v>
      </c>
      <c r="F101" s="2788">
        <v>0</v>
      </c>
      <c r="G101" s="2789">
        <v>0</v>
      </c>
      <c r="H101" s="2710">
        <v>1</v>
      </c>
      <c r="I101" s="2733">
        <v>0</v>
      </c>
      <c r="J101" s="2734">
        <v>1</v>
      </c>
    </row>
    <row r="102" spans="1:10" ht="24.95" customHeight="1" x14ac:dyDescent="0.3">
      <c r="A102" s="1052" t="s">
        <v>167</v>
      </c>
      <c r="B102" s="2803">
        <v>2</v>
      </c>
      <c r="C102" s="2804">
        <v>0</v>
      </c>
      <c r="D102" s="2805">
        <v>2</v>
      </c>
      <c r="E102" s="2803">
        <v>0</v>
      </c>
      <c r="F102" s="2804">
        <v>0</v>
      </c>
      <c r="G102" s="2805">
        <v>0</v>
      </c>
      <c r="H102" s="1053">
        <v>2</v>
      </c>
      <c r="I102" s="1054">
        <v>0</v>
      </c>
      <c r="J102" s="1055">
        <v>2</v>
      </c>
    </row>
    <row r="103" spans="1:10" ht="24.95" customHeight="1" x14ac:dyDescent="0.3">
      <c r="A103" s="2413" t="s">
        <v>278</v>
      </c>
      <c r="B103" s="792">
        <v>0</v>
      </c>
      <c r="C103" s="1049">
        <v>0</v>
      </c>
      <c r="D103" s="1050">
        <v>0</v>
      </c>
      <c r="E103" s="792">
        <v>0</v>
      </c>
      <c r="F103" s="1049">
        <v>0</v>
      </c>
      <c r="G103" s="1050">
        <v>0</v>
      </c>
      <c r="H103" s="1053">
        <v>0</v>
      </c>
      <c r="I103" s="1054">
        <v>0</v>
      </c>
      <c r="J103" s="1055">
        <v>0</v>
      </c>
    </row>
    <row r="104" spans="1:10" ht="24.95" customHeight="1" x14ac:dyDescent="0.3">
      <c r="A104" s="2735" t="s">
        <v>168</v>
      </c>
      <c r="B104" s="792">
        <v>0</v>
      </c>
      <c r="C104" s="1049">
        <v>0</v>
      </c>
      <c r="D104" s="1050">
        <v>0</v>
      </c>
      <c r="E104" s="792">
        <v>0</v>
      </c>
      <c r="F104" s="1049">
        <v>0</v>
      </c>
      <c r="G104" s="1050">
        <v>0</v>
      </c>
      <c r="H104" s="2817">
        <v>0</v>
      </c>
      <c r="I104" s="2731">
        <v>0</v>
      </c>
      <c r="J104" s="2732">
        <v>0</v>
      </c>
    </row>
    <row r="105" spans="1:10" ht="52.5" customHeight="1" x14ac:dyDescent="0.3">
      <c r="A105" s="2735" t="s">
        <v>169</v>
      </c>
      <c r="B105" s="2768">
        <v>1</v>
      </c>
      <c r="C105" s="2743">
        <v>0</v>
      </c>
      <c r="D105" s="2744">
        <v>1</v>
      </c>
      <c r="E105" s="2768">
        <v>0</v>
      </c>
      <c r="F105" s="2743">
        <v>0</v>
      </c>
      <c r="G105" s="2744">
        <v>0</v>
      </c>
      <c r="H105" s="2817">
        <v>1</v>
      </c>
      <c r="I105" s="2731">
        <v>0</v>
      </c>
      <c r="J105" s="2732">
        <v>1</v>
      </c>
    </row>
    <row r="106" spans="1:10" ht="24.95" customHeight="1" x14ac:dyDescent="0.3">
      <c r="A106" s="2735" t="s">
        <v>279</v>
      </c>
      <c r="B106" s="2768">
        <v>0</v>
      </c>
      <c r="C106" s="2743">
        <v>0</v>
      </c>
      <c r="D106" s="2744">
        <v>0</v>
      </c>
      <c r="E106" s="2768">
        <v>0</v>
      </c>
      <c r="F106" s="2743">
        <v>0</v>
      </c>
      <c r="G106" s="2744">
        <v>0</v>
      </c>
      <c r="H106" s="2817">
        <v>0</v>
      </c>
      <c r="I106" s="2731">
        <v>0</v>
      </c>
      <c r="J106" s="2732">
        <v>0</v>
      </c>
    </row>
    <row r="107" spans="1:10" ht="32.25" customHeight="1" thickBot="1" x14ac:dyDescent="0.35">
      <c r="A107" s="2735" t="s">
        <v>170</v>
      </c>
      <c r="B107" s="2706">
        <v>0</v>
      </c>
      <c r="C107" s="2769">
        <v>0</v>
      </c>
      <c r="D107" s="2770">
        <v>0</v>
      </c>
      <c r="E107" s="2706">
        <v>0</v>
      </c>
      <c r="F107" s="2769">
        <v>0</v>
      </c>
      <c r="G107" s="2770">
        <v>0</v>
      </c>
      <c r="H107" s="2710">
        <v>0</v>
      </c>
      <c r="I107" s="2733">
        <v>0</v>
      </c>
      <c r="J107" s="2734">
        <v>0</v>
      </c>
    </row>
    <row r="108" spans="1:10" ht="29.25" customHeight="1" thickBot="1" x14ac:dyDescent="0.35">
      <c r="A108" s="1048" t="s">
        <v>13</v>
      </c>
      <c r="B108" s="1056">
        <v>20</v>
      </c>
      <c r="C108" s="1056">
        <v>4</v>
      </c>
      <c r="D108" s="1056">
        <v>24</v>
      </c>
      <c r="E108" s="1056">
        <v>0</v>
      </c>
      <c r="F108" s="1056">
        <v>0</v>
      </c>
      <c r="G108" s="1056">
        <v>0</v>
      </c>
      <c r="H108" s="1056">
        <v>20</v>
      </c>
      <c r="I108" s="1056">
        <v>4</v>
      </c>
      <c r="J108" s="1056">
        <v>24</v>
      </c>
    </row>
    <row r="109" spans="1:10" ht="35.25" customHeight="1" thickBot="1" x14ac:dyDescent="0.35">
      <c r="A109" s="1034" t="s">
        <v>280</v>
      </c>
      <c r="B109" s="2818">
        <v>430</v>
      </c>
      <c r="C109" s="2818">
        <v>8</v>
      </c>
      <c r="D109" s="2818">
        <v>438</v>
      </c>
      <c r="E109" s="2818">
        <v>4</v>
      </c>
      <c r="F109" s="2818">
        <v>0</v>
      </c>
      <c r="G109" s="2818">
        <v>4</v>
      </c>
      <c r="H109" s="2818">
        <v>434</v>
      </c>
      <c r="I109" s="2818">
        <v>8</v>
      </c>
      <c r="J109" s="2818">
        <v>442</v>
      </c>
    </row>
    <row r="110" spans="1:10" ht="25.5" hidden="1" customHeight="1" x14ac:dyDescent="0.3">
      <c r="A110" s="294"/>
      <c r="B110" s="295"/>
      <c r="C110" s="295"/>
      <c r="D110" s="295"/>
      <c r="E110" s="295"/>
      <c r="F110" s="295"/>
      <c r="G110" s="295"/>
      <c r="H110" s="295"/>
      <c r="I110" s="295"/>
      <c r="J110" s="295"/>
    </row>
    <row r="111" spans="1:10" ht="51" customHeight="1" x14ac:dyDescent="0.3">
      <c r="A111" s="4494"/>
      <c r="B111" s="4494"/>
      <c r="C111" s="4494"/>
      <c r="D111" s="4494"/>
      <c r="E111" s="4494"/>
      <c r="F111" s="4494"/>
      <c r="G111" s="4494"/>
      <c r="H111" s="4494"/>
      <c r="I111" s="4494"/>
      <c r="J111" s="4494"/>
    </row>
  </sheetData>
  <mergeCells count="7">
    <mergeCell ref="A111:J11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2"/>
  <sheetViews>
    <sheetView topLeftCell="A10" zoomScale="50" zoomScaleNormal="50" workbookViewId="0">
      <selection activeCell="T67" sqref="T67"/>
    </sheetView>
  </sheetViews>
  <sheetFormatPr defaultRowHeight="20.25" x14ac:dyDescent="0.3"/>
  <cols>
    <col min="1" max="1" width="91.42578125" style="767" customWidth="1"/>
    <col min="2" max="2" width="13.85546875" style="767" customWidth="1"/>
    <col min="3" max="3" width="14.140625" style="767" customWidth="1"/>
    <col min="4" max="4" width="11" style="767" customWidth="1"/>
    <col min="5" max="5" width="14.140625" style="767" customWidth="1"/>
    <col min="6" max="6" width="13.85546875" style="767" customWidth="1"/>
    <col min="7" max="7" width="12.42578125" style="767" customWidth="1"/>
    <col min="8" max="8" width="13" style="767" customWidth="1"/>
    <col min="9" max="9" width="12.7109375" style="767" customWidth="1"/>
    <col min="10" max="10" width="11.28515625" style="767" customWidth="1"/>
    <col min="11" max="11" width="14.28515625" style="767" customWidth="1"/>
    <col min="12" max="12" width="13.140625" style="767" customWidth="1"/>
    <col min="13" max="13" width="12.7109375" style="767" customWidth="1"/>
    <col min="14" max="256" width="9.140625" style="767"/>
    <col min="257" max="257" width="91.42578125" style="767" customWidth="1"/>
    <col min="258" max="258" width="13.85546875" style="767" customWidth="1"/>
    <col min="259" max="259" width="12.140625" style="767" customWidth="1"/>
    <col min="260" max="260" width="11" style="767" customWidth="1"/>
    <col min="261" max="261" width="14.140625" style="767" customWidth="1"/>
    <col min="262" max="262" width="11.85546875" style="767" customWidth="1"/>
    <col min="263" max="263" width="9.5703125" style="767" customWidth="1"/>
    <col min="264" max="264" width="14.7109375" style="767" customWidth="1"/>
    <col min="265" max="266" width="9.5703125" style="767" customWidth="1"/>
    <col min="267" max="267" width="14.28515625" style="767" customWidth="1"/>
    <col min="268" max="268" width="13.140625" style="767" customWidth="1"/>
    <col min="269" max="269" width="10.7109375" style="767" customWidth="1"/>
    <col min="270" max="512" width="9.140625" style="767"/>
    <col min="513" max="513" width="91.42578125" style="767" customWidth="1"/>
    <col min="514" max="514" width="13.85546875" style="767" customWidth="1"/>
    <col min="515" max="515" width="12.140625" style="767" customWidth="1"/>
    <col min="516" max="516" width="11" style="767" customWidth="1"/>
    <col min="517" max="517" width="14.140625" style="767" customWidth="1"/>
    <col min="518" max="518" width="11.85546875" style="767" customWidth="1"/>
    <col min="519" max="519" width="9.5703125" style="767" customWidth="1"/>
    <col min="520" max="520" width="14.7109375" style="767" customWidth="1"/>
    <col min="521" max="522" width="9.5703125" style="767" customWidth="1"/>
    <col min="523" max="523" width="14.28515625" style="767" customWidth="1"/>
    <col min="524" max="524" width="13.140625" style="767" customWidth="1"/>
    <col min="525" max="525" width="10.7109375" style="767" customWidth="1"/>
    <col min="526" max="768" width="9.140625" style="767"/>
    <col min="769" max="769" width="91.42578125" style="767" customWidth="1"/>
    <col min="770" max="770" width="13.85546875" style="767" customWidth="1"/>
    <col min="771" max="771" width="12.140625" style="767" customWidth="1"/>
    <col min="772" max="772" width="11" style="767" customWidth="1"/>
    <col min="773" max="773" width="14.140625" style="767" customWidth="1"/>
    <col min="774" max="774" width="11.85546875" style="767" customWidth="1"/>
    <col min="775" max="775" width="9.5703125" style="767" customWidth="1"/>
    <col min="776" max="776" width="14.7109375" style="767" customWidth="1"/>
    <col min="777" max="778" width="9.5703125" style="767" customWidth="1"/>
    <col min="779" max="779" width="14.28515625" style="767" customWidth="1"/>
    <col min="780" max="780" width="13.140625" style="767" customWidth="1"/>
    <col min="781" max="781" width="10.7109375" style="767" customWidth="1"/>
    <col min="782" max="1024" width="9.140625" style="767"/>
    <col min="1025" max="1025" width="91.42578125" style="767" customWidth="1"/>
    <col min="1026" max="1026" width="13.85546875" style="767" customWidth="1"/>
    <col min="1027" max="1027" width="12.140625" style="767" customWidth="1"/>
    <col min="1028" max="1028" width="11" style="767" customWidth="1"/>
    <col min="1029" max="1029" width="14.140625" style="767" customWidth="1"/>
    <col min="1030" max="1030" width="11.85546875" style="767" customWidth="1"/>
    <col min="1031" max="1031" width="9.5703125" style="767" customWidth="1"/>
    <col min="1032" max="1032" width="14.7109375" style="767" customWidth="1"/>
    <col min="1033" max="1034" width="9.5703125" style="767" customWidth="1"/>
    <col min="1035" max="1035" width="14.28515625" style="767" customWidth="1"/>
    <col min="1036" max="1036" width="13.140625" style="767" customWidth="1"/>
    <col min="1037" max="1037" width="10.7109375" style="767" customWidth="1"/>
    <col min="1038" max="1280" width="9.140625" style="767"/>
    <col min="1281" max="1281" width="91.42578125" style="767" customWidth="1"/>
    <col min="1282" max="1282" width="13.85546875" style="767" customWidth="1"/>
    <col min="1283" max="1283" width="12.140625" style="767" customWidth="1"/>
    <col min="1284" max="1284" width="11" style="767" customWidth="1"/>
    <col min="1285" max="1285" width="14.140625" style="767" customWidth="1"/>
    <col min="1286" max="1286" width="11.85546875" style="767" customWidth="1"/>
    <col min="1287" max="1287" width="9.5703125" style="767" customWidth="1"/>
    <col min="1288" max="1288" width="14.7109375" style="767" customWidth="1"/>
    <col min="1289" max="1290" width="9.5703125" style="767" customWidth="1"/>
    <col min="1291" max="1291" width="14.28515625" style="767" customWidth="1"/>
    <col min="1292" max="1292" width="13.140625" style="767" customWidth="1"/>
    <col min="1293" max="1293" width="10.7109375" style="767" customWidth="1"/>
    <col min="1294" max="1536" width="9.140625" style="767"/>
    <col min="1537" max="1537" width="91.42578125" style="767" customWidth="1"/>
    <col min="1538" max="1538" width="13.85546875" style="767" customWidth="1"/>
    <col min="1539" max="1539" width="12.140625" style="767" customWidth="1"/>
    <col min="1540" max="1540" width="11" style="767" customWidth="1"/>
    <col min="1541" max="1541" width="14.140625" style="767" customWidth="1"/>
    <col min="1542" max="1542" width="11.85546875" style="767" customWidth="1"/>
    <col min="1543" max="1543" width="9.5703125" style="767" customWidth="1"/>
    <col min="1544" max="1544" width="14.7109375" style="767" customWidth="1"/>
    <col min="1545" max="1546" width="9.5703125" style="767" customWidth="1"/>
    <col min="1547" max="1547" width="14.28515625" style="767" customWidth="1"/>
    <col min="1548" max="1548" width="13.140625" style="767" customWidth="1"/>
    <col min="1549" max="1549" width="10.7109375" style="767" customWidth="1"/>
    <col min="1550" max="1792" width="9.140625" style="767"/>
    <col min="1793" max="1793" width="91.42578125" style="767" customWidth="1"/>
    <col min="1794" max="1794" width="13.85546875" style="767" customWidth="1"/>
    <col min="1795" max="1795" width="12.140625" style="767" customWidth="1"/>
    <col min="1796" max="1796" width="11" style="767" customWidth="1"/>
    <col min="1797" max="1797" width="14.140625" style="767" customWidth="1"/>
    <col min="1798" max="1798" width="11.85546875" style="767" customWidth="1"/>
    <col min="1799" max="1799" width="9.5703125" style="767" customWidth="1"/>
    <col min="1800" max="1800" width="14.7109375" style="767" customWidth="1"/>
    <col min="1801" max="1802" width="9.5703125" style="767" customWidth="1"/>
    <col min="1803" max="1803" width="14.28515625" style="767" customWidth="1"/>
    <col min="1804" max="1804" width="13.140625" style="767" customWidth="1"/>
    <col min="1805" max="1805" width="10.7109375" style="767" customWidth="1"/>
    <col min="1806" max="2048" width="9.140625" style="767"/>
    <col min="2049" max="2049" width="91.42578125" style="767" customWidth="1"/>
    <col min="2050" max="2050" width="13.85546875" style="767" customWidth="1"/>
    <col min="2051" max="2051" width="12.140625" style="767" customWidth="1"/>
    <col min="2052" max="2052" width="11" style="767" customWidth="1"/>
    <col min="2053" max="2053" width="14.140625" style="767" customWidth="1"/>
    <col min="2054" max="2054" width="11.85546875" style="767" customWidth="1"/>
    <col min="2055" max="2055" width="9.5703125" style="767" customWidth="1"/>
    <col min="2056" max="2056" width="14.7109375" style="767" customWidth="1"/>
    <col min="2057" max="2058" width="9.5703125" style="767" customWidth="1"/>
    <col min="2059" max="2059" width="14.28515625" style="767" customWidth="1"/>
    <col min="2060" max="2060" width="13.140625" style="767" customWidth="1"/>
    <col min="2061" max="2061" width="10.7109375" style="767" customWidth="1"/>
    <col min="2062" max="2304" width="9.140625" style="767"/>
    <col min="2305" max="2305" width="91.42578125" style="767" customWidth="1"/>
    <col min="2306" max="2306" width="13.85546875" style="767" customWidth="1"/>
    <col min="2307" max="2307" width="12.140625" style="767" customWidth="1"/>
    <col min="2308" max="2308" width="11" style="767" customWidth="1"/>
    <col min="2309" max="2309" width="14.140625" style="767" customWidth="1"/>
    <col min="2310" max="2310" width="11.85546875" style="767" customWidth="1"/>
    <col min="2311" max="2311" width="9.5703125" style="767" customWidth="1"/>
    <col min="2312" max="2312" width="14.7109375" style="767" customWidth="1"/>
    <col min="2313" max="2314" width="9.5703125" style="767" customWidth="1"/>
    <col min="2315" max="2315" width="14.28515625" style="767" customWidth="1"/>
    <col min="2316" max="2316" width="13.140625" style="767" customWidth="1"/>
    <col min="2317" max="2317" width="10.7109375" style="767" customWidth="1"/>
    <col min="2318" max="2560" width="9.140625" style="767"/>
    <col min="2561" max="2561" width="91.42578125" style="767" customWidth="1"/>
    <col min="2562" max="2562" width="13.85546875" style="767" customWidth="1"/>
    <col min="2563" max="2563" width="12.140625" style="767" customWidth="1"/>
    <col min="2564" max="2564" width="11" style="767" customWidth="1"/>
    <col min="2565" max="2565" width="14.140625" style="767" customWidth="1"/>
    <col min="2566" max="2566" width="11.85546875" style="767" customWidth="1"/>
    <col min="2567" max="2567" width="9.5703125" style="767" customWidth="1"/>
    <col min="2568" max="2568" width="14.7109375" style="767" customWidth="1"/>
    <col min="2569" max="2570" width="9.5703125" style="767" customWidth="1"/>
    <col min="2571" max="2571" width="14.28515625" style="767" customWidth="1"/>
    <col min="2572" max="2572" width="13.140625" style="767" customWidth="1"/>
    <col min="2573" max="2573" width="10.7109375" style="767" customWidth="1"/>
    <col min="2574" max="2816" width="9.140625" style="767"/>
    <col min="2817" max="2817" width="91.42578125" style="767" customWidth="1"/>
    <col min="2818" max="2818" width="13.85546875" style="767" customWidth="1"/>
    <col min="2819" max="2819" width="12.140625" style="767" customWidth="1"/>
    <col min="2820" max="2820" width="11" style="767" customWidth="1"/>
    <col min="2821" max="2821" width="14.140625" style="767" customWidth="1"/>
    <col min="2822" max="2822" width="11.85546875" style="767" customWidth="1"/>
    <col min="2823" max="2823" width="9.5703125" style="767" customWidth="1"/>
    <col min="2824" max="2824" width="14.7109375" style="767" customWidth="1"/>
    <col min="2825" max="2826" width="9.5703125" style="767" customWidth="1"/>
    <col min="2827" max="2827" width="14.28515625" style="767" customWidth="1"/>
    <col min="2828" max="2828" width="13.140625" style="767" customWidth="1"/>
    <col min="2829" max="2829" width="10.7109375" style="767" customWidth="1"/>
    <col min="2830" max="3072" width="9.140625" style="767"/>
    <col min="3073" max="3073" width="91.42578125" style="767" customWidth="1"/>
    <col min="3074" max="3074" width="13.85546875" style="767" customWidth="1"/>
    <col min="3075" max="3075" width="12.140625" style="767" customWidth="1"/>
    <col min="3076" max="3076" width="11" style="767" customWidth="1"/>
    <col min="3077" max="3077" width="14.140625" style="767" customWidth="1"/>
    <col min="3078" max="3078" width="11.85546875" style="767" customWidth="1"/>
    <col min="3079" max="3079" width="9.5703125" style="767" customWidth="1"/>
    <col min="3080" max="3080" width="14.7109375" style="767" customWidth="1"/>
    <col min="3081" max="3082" width="9.5703125" style="767" customWidth="1"/>
    <col min="3083" max="3083" width="14.28515625" style="767" customWidth="1"/>
    <col min="3084" max="3084" width="13.140625" style="767" customWidth="1"/>
    <col min="3085" max="3085" width="10.7109375" style="767" customWidth="1"/>
    <col min="3086" max="3328" width="9.140625" style="767"/>
    <col min="3329" max="3329" width="91.42578125" style="767" customWidth="1"/>
    <col min="3330" max="3330" width="13.85546875" style="767" customWidth="1"/>
    <col min="3331" max="3331" width="12.140625" style="767" customWidth="1"/>
    <col min="3332" max="3332" width="11" style="767" customWidth="1"/>
    <col min="3333" max="3333" width="14.140625" style="767" customWidth="1"/>
    <col min="3334" max="3334" width="11.85546875" style="767" customWidth="1"/>
    <col min="3335" max="3335" width="9.5703125" style="767" customWidth="1"/>
    <col min="3336" max="3336" width="14.7109375" style="767" customWidth="1"/>
    <col min="3337" max="3338" width="9.5703125" style="767" customWidth="1"/>
    <col min="3339" max="3339" width="14.28515625" style="767" customWidth="1"/>
    <col min="3340" max="3340" width="13.140625" style="767" customWidth="1"/>
    <col min="3341" max="3341" width="10.7109375" style="767" customWidth="1"/>
    <col min="3342" max="3584" width="9.140625" style="767"/>
    <col min="3585" max="3585" width="91.42578125" style="767" customWidth="1"/>
    <col min="3586" max="3586" width="13.85546875" style="767" customWidth="1"/>
    <col min="3587" max="3587" width="12.140625" style="767" customWidth="1"/>
    <col min="3588" max="3588" width="11" style="767" customWidth="1"/>
    <col min="3589" max="3589" width="14.140625" style="767" customWidth="1"/>
    <col min="3590" max="3590" width="11.85546875" style="767" customWidth="1"/>
    <col min="3591" max="3591" width="9.5703125" style="767" customWidth="1"/>
    <col min="3592" max="3592" width="14.7109375" style="767" customWidth="1"/>
    <col min="3593" max="3594" width="9.5703125" style="767" customWidth="1"/>
    <col min="3595" max="3595" width="14.28515625" style="767" customWidth="1"/>
    <col min="3596" max="3596" width="13.140625" style="767" customWidth="1"/>
    <col min="3597" max="3597" width="10.7109375" style="767" customWidth="1"/>
    <col min="3598" max="3840" width="9.140625" style="767"/>
    <col min="3841" max="3841" width="91.42578125" style="767" customWidth="1"/>
    <col min="3842" max="3842" width="13.85546875" style="767" customWidth="1"/>
    <col min="3843" max="3843" width="12.140625" style="767" customWidth="1"/>
    <col min="3844" max="3844" width="11" style="767" customWidth="1"/>
    <col min="3845" max="3845" width="14.140625" style="767" customWidth="1"/>
    <col min="3846" max="3846" width="11.85546875" style="767" customWidth="1"/>
    <col min="3847" max="3847" width="9.5703125" style="767" customWidth="1"/>
    <col min="3848" max="3848" width="14.7109375" style="767" customWidth="1"/>
    <col min="3849" max="3850" width="9.5703125" style="767" customWidth="1"/>
    <col min="3851" max="3851" width="14.28515625" style="767" customWidth="1"/>
    <col min="3852" max="3852" width="13.140625" style="767" customWidth="1"/>
    <col min="3853" max="3853" width="10.7109375" style="767" customWidth="1"/>
    <col min="3854" max="4096" width="9.140625" style="767"/>
    <col min="4097" max="4097" width="91.42578125" style="767" customWidth="1"/>
    <col min="4098" max="4098" width="13.85546875" style="767" customWidth="1"/>
    <col min="4099" max="4099" width="12.140625" style="767" customWidth="1"/>
    <col min="4100" max="4100" width="11" style="767" customWidth="1"/>
    <col min="4101" max="4101" width="14.140625" style="767" customWidth="1"/>
    <col min="4102" max="4102" width="11.85546875" style="767" customWidth="1"/>
    <col min="4103" max="4103" width="9.5703125" style="767" customWidth="1"/>
    <col min="4104" max="4104" width="14.7109375" style="767" customWidth="1"/>
    <col min="4105" max="4106" width="9.5703125" style="767" customWidth="1"/>
    <col min="4107" max="4107" width="14.28515625" style="767" customWidth="1"/>
    <col min="4108" max="4108" width="13.140625" style="767" customWidth="1"/>
    <col min="4109" max="4109" width="10.7109375" style="767" customWidth="1"/>
    <col min="4110" max="4352" width="9.140625" style="767"/>
    <col min="4353" max="4353" width="91.42578125" style="767" customWidth="1"/>
    <col min="4354" max="4354" width="13.85546875" style="767" customWidth="1"/>
    <col min="4355" max="4355" width="12.140625" style="767" customWidth="1"/>
    <col min="4356" max="4356" width="11" style="767" customWidth="1"/>
    <col min="4357" max="4357" width="14.140625" style="767" customWidth="1"/>
    <col min="4358" max="4358" width="11.85546875" style="767" customWidth="1"/>
    <col min="4359" max="4359" width="9.5703125" style="767" customWidth="1"/>
    <col min="4360" max="4360" width="14.7109375" style="767" customWidth="1"/>
    <col min="4361" max="4362" width="9.5703125" style="767" customWidth="1"/>
    <col min="4363" max="4363" width="14.28515625" style="767" customWidth="1"/>
    <col min="4364" max="4364" width="13.140625" style="767" customWidth="1"/>
    <col min="4365" max="4365" width="10.7109375" style="767" customWidth="1"/>
    <col min="4366" max="4608" width="9.140625" style="767"/>
    <col min="4609" max="4609" width="91.42578125" style="767" customWidth="1"/>
    <col min="4610" max="4610" width="13.85546875" style="767" customWidth="1"/>
    <col min="4611" max="4611" width="12.140625" style="767" customWidth="1"/>
    <col min="4612" max="4612" width="11" style="767" customWidth="1"/>
    <col min="4613" max="4613" width="14.140625" style="767" customWidth="1"/>
    <col min="4614" max="4614" width="11.85546875" style="767" customWidth="1"/>
    <col min="4615" max="4615" width="9.5703125" style="767" customWidth="1"/>
    <col min="4616" max="4616" width="14.7109375" style="767" customWidth="1"/>
    <col min="4617" max="4618" width="9.5703125" style="767" customWidth="1"/>
    <col min="4619" max="4619" width="14.28515625" style="767" customWidth="1"/>
    <col min="4620" max="4620" width="13.140625" style="767" customWidth="1"/>
    <col min="4621" max="4621" width="10.7109375" style="767" customWidth="1"/>
    <col min="4622" max="4864" width="9.140625" style="767"/>
    <col min="4865" max="4865" width="91.42578125" style="767" customWidth="1"/>
    <col min="4866" max="4866" width="13.85546875" style="767" customWidth="1"/>
    <col min="4867" max="4867" width="12.140625" style="767" customWidth="1"/>
    <col min="4868" max="4868" width="11" style="767" customWidth="1"/>
    <col min="4869" max="4869" width="14.140625" style="767" customWidth="1"/>
    <col min="4870" max="4870" width="11.85546875" style="767" customWidth="1"/>
    <col min="4871" max="4871" width="9.5703125" style="767" customWidth="1"/>
    <col min="4872" max="4872" width="14.7109375" style="767" customWidth="1"/>
    <col min="4873" max="4874" width="9.5703125" style="767" customWidth="1"/>
    <col min="4875" max="4875" width="14.28515625" style="767" customWidth="1"/>
    <col min="4876" max="4876" width="13.140625" style="767" customWidth="1"/>
    <col min="4877" max="4877" width="10.7109375" style="767" customWidth="1"/>
    <col min="4878" max="5120" width="9.140625" style="767"/>
    <col min="5121" max="5121" width="91.42578125" style="767" customWidth="1"/>
    <col min="5122" max="5122" width="13.85546875" style="767" customWidth="1"/>
    <col min="5123" max="5123" width="12.140625" style="767" customWidth="1"/>
    <col min="5124" max="5124" width="11" style="767" customWidth="1"/>
    <col min="5125" max="5125" width="14.140625" style="767" customWidth="1"/>
    <col min="5126" max="5126" width="11.85546875" style="767" customWidth="1"/>
    <col min="5127" max="5127" width="9.5703125" style="767" customWidth="1"/>
    <col min="5128" max="5128" width="14.7109375" style="767" customWidth="1"/>
    <col min="5129" max="5130" width="9.5703125" style="767" customWidth="1"/>
    <col min="5131" max="5131" width="14.28515625" style="767" customWidth="1"/>
    <col min="5132" max="5132" width="13.140625" style="767" customWidth="1"/>
    <col min="5133" max="5133" width="10.7109375" style="767" customWidth="1"/>
    <col min="5134" max="5376" width="9.140625" style="767"/>
    <col min="5377" max="5377" width="91.42578125" style="767" customWidth="1"/>
    <col min="5378" max="5378" width="13.85546875" style="767" customWidth="1"/>
    <col min="5379" max="5379" width="12.140625" style="767" customWidth="1"/>
    <col min="5380" max="5380" width="11" style="767" customWidth="1"/>
    <col min="5381" max="5381" width="14.140625" style="767" customWidth="1"/>
    <col min="5382" max="5382" width="11.85546875" style="767" customWidth="1"/>
    <col min="5383" max="5383" width="9.5703125" style="767" customWidth="1"/>
    <col min="5384" max="5384" width="14.7109375" style="767" customWidth="1"/>
    <col min="5385" max="5386" width="9.5703125" style="767" customWidth="1"/>
    <col min="5387" max="5387" width="14.28515625" style="767" customWidth="1"/>
    <col min="5388" max="5388" width="13.140625" style="767" customWidth="1"/>
    <col min="5389" max="5389" width="10.7109375" style="767" customWidth="1"/>
    <col min="5390" max="5632" width="9.140625" style="767"/>
    <col min="5633" max="5633" width="91.42578125" style="767" customWidth="1"/>
    <col min="5634" max="5634" width="13.85546875" style="767" customWidth="1"/>
    <col min="5635" max="5635" width="12.140625" style="767" customWidth="1"/>
    <col min="5636" max="5636" width="11" style="767" customWidth="1"/>
    <col min="5637" max="5637" width="14.140625" style="767" customWidth="1"/>
    <col min="5638" max="5638" width="11.85546875" style="767" customWidth="1"/>
    <col min="5639" max="5639" width="9.5703125" style="767" customWidth="1"/>
    <col min="5640" max="5640" width="14.7109375" style="767" customWidth="1"/>
    <col min="5641" max="5642" width="9.5703125" style="767" customWidth="1"/>
    <col min="5643" max="5643" width="14.28515625" style="767" customWidth="1"/>
    <col min="5644" max="5644" width="13.140625" style="767" customWidth="1"/>
    <col min="5645" max="5645" width="10.7109375" style="767" customWidth="1"/>
    <col min="5646" max="5888" width="9.140625" style="767"/>
    <col min="5889" max="5889" width="91.42578125" style="767" customWidth="1"/>
    <col min="5890" max="5890" width="13.85546875" style="767" customWidth="1"/>
    <col min="5891" max="5891" width="12.140625" style="767" customWidth="1"/>
    <col min="5892" max="5892" width="11" style="767" customWidth="1"/>
    <col min="5893" max="5893" width="14.140625" style="767" customWidth="1"/>
    <col min="5894" max="5894" width="11.85546875" style="767" customWidth="1"/>
    <col min="5895" max="5895" width="9.5703125" style="767" customWidth="1"/>
    <col min="5896" max="5896" width="14.7109375" style="767" customWidth="1"/>
    <col min="5897" max="5898" width="9.5703125" style="767" customWidth="1"/>
    <col min="5899" max="5899" width="14.28515625" style="767" customWidth="1"/>
    <col min="5900" max="5900" width="13.140625" style="767" customWidth="1"/>
    <col min="5901" max="5901" width="10.7109375" style="767" customWidth="1"/>
    <col min="5902" max="6144" width="9.140625" style="767"/>
    <col min="6145" max="6145" width="91.42578125" style="767" customWidth="1"/>
    <col min="6146" max="6146" width="13.85546875" style="767" customWidth="1"/>
    <col min="6147" max="6147" width="12.140625" style="767" customWidth="1"/>
    <col min="6148" max="6148" width="11" style="767" customWidth="1"/>
    <col min="6149" max="6149" width="14.140625" style="767" customWidth="1"/>
    <col min="6150" max="6150" width="11.85546875" style="767" customWidth="1"/>
    <col min="6151" max="6151" width="9.5703125" style="767" customWidth="1"/>
    <col min="6152" max="6152" width="14.7109375" style="767" customWidth="1"/>
    <col min="6153" max="6154" width="9.5703125" style="767" customWidth="1"/>
    <col min="6155" max="6155" width="14.28515625" style="767" customWidth="1"/>
    <col min="6156" max="6156" width="13.140625" style="767" customWidth="1"/>
    <col min="6157" max="6157" width="10.7109375" style="767" customWidth="1"/>
    <col min="6158" max="6400" width="9.140625" style="767"/>
    <col min="6401" max="6401" width="91.42578125" style="767" customWidth="1"/>
    <col min="6402" max="6402" width="13.85546875" style="767" customWidth="1"/>
    <col min="6403" max="6403" width="12.140625" style="767" customWidth="1"/>
    <col min="6404" max="6404" width="11" style="767" customWidth="1"/>
    <col min="6405" max="6405" width="14.140625" style="767" customWidth="1"/>
    <col min="6406" max="6406" width="11.85546875" style="767" customWidth="1"/>
    <col min="6407" max="6407" width="9.5703125" style="767" customWidth="1"/>
    <col min="6408" max="6408" width="14.7109375" style="767" customWidth="1"/>
    <col min="6409" max="6410" width="9.5703125" style="767" customWidth="1"/>
    <col min="6411" max="6411" width="14.28515625" style="767" customWidth="1"/>
    <col min="6412" max="6412" width="13.140625" style="767" customWidth="1"/>
    <col min="6413" max="6413" width="10.7109375" style="767" customWidth="1"/>
    <col min="6414" max="6656" width="9.140625" style="767"/>
    <col min="6657" max="6657" width="91.42578125" style="767" customWidth="1"/>
    <col min="6658" max="6658" width="13.85546875" style="767" customWidth="1"/>
    <col min="6659" max="6659" width="12.140625" style="767" customWidth="1"/>
    <col min="6660" max="6660" width="11" style="767" customWidth="1"/>
    <col min="6661" max="6661" width="14.140625" style="767" customWidth="1"/>
    <col min="6662" max="6662" width="11.85546875" style="767" customWidth="1"/>
    <col min="6663" max="6663" width="9.5703125" style="767" customWidth="1"/>
    <col min="6664" max="6664" width="14.7109375" style="767" customWidth="1"/>
    <col min="6665" max="6666" width="9.5703125" style="767" customWidth="1"/>
    <col min="6667" max="6667" width="14.28515625" style="767" customWidth="1"/>
    <col min="6668" max="6668" width="13.140625" style="767" customWidth="1"/>
    <col min="6669" max="6669" width="10.7109375" style="767" customWidth="1"/>
    <col min="6670" max="6912" width="9.140625" style="767"/>
    <col min="6913" max="6913" width="91.42578125" style="767" customWidth="1"/>
    <col min="6914" max="6914" width="13.85546875" style="767" customWidth="1"/>
    <col min="6915" max="6915" width="12.140625" style="767" customWidth="1"/>
    <col min="6916" max="6916" width="11" style="767" customWidth="1"/>
    <col min="6917" max="6917" width="14.140625" style="767" customWidth="1"/>
    <col min="6918" max="6918" width="11.85546875" style="767" customWidth="1"/>
    <col min="6919" max="6919" width="9.5703125" style="767" customWidth="1"/>
    <col min="6920" max="6920" width="14.7109375" style="767" customWidth="1"/>
    <col min="6921" max="6922" width="9.5703125" style="767" customWidth="1"/>
    <col min="6923" max="6923" width="14.28515625" style="767" customWidth="1"/>
    <col min="6924" max="6924" width="13.140625" style="767" customWidth="1"/>
    <col min="6925" max="6925" width="10.7109375" style="767" customWidth="1"/>
    <col min="6926" max="7168" width="9.140625" style="767"/>
    <col min="7169" max="7169" width="91.42578125" style="767" customWidth="1"/>
    <col min="7170" max="7170" width="13.85546875" style="767" customWidth="1"/>
    <col min="7171" max="7171" width="12.140625" style="767" customWidth="1"/>
    <col min="7172" max="7172" width="11" style="767" customWidth="1"/>
    <col min="7173" max="7173" width="14.140625" style="767" customWidth="1"/>
    <col min="7174" max="7174" width="11.85546875" style="767" customWidth="1"/>
    <col min="7175" max="7175" width="9.5703125" style="767" customWidth="1"/>
    <col min="7176" max="7176" width="14.7109375" style="767" customWidth="1"/>
    <col min="7177" max="7178" width="9.5703125" style="767" customWidth="1"/>
    <col min="7179" max="7179" width="14.28515625" style="767" customWidth="1"/>
    <col min="7180" max="7180" width="13.140625" style="767" customWidth="1"/>
    <col min="7181" max="7181" width="10.7109375" style="767" customWidth="1"/>
    <col min="7182" max="7424" width="9.140625" style="767"/>
    <col min="7425" max="7425" width="91.42578125" style="767" customWidth="1"/>
    <col min="7426" max="7426" width="13.85546875" style="767" customWidth="1"/>
    <col min="7427" max="7427" width="12.140625" style="767" customWidth="1"/>
    <col min="7428" max="7428" width="11" style="767" customWidth="1"/>
    <col min="7429" max="7429" width="14.140625" style="767" customWidth="1"/>
    <col min="7430" max="7430" width="11.85546875" style="767" customWidth="1"/>
    <col min="7431" max="7431" width="9.5703125" style="767" customWidth="1"/>
    <col min="7432" max="7432" width="14.7109375" style="767" customWidth="1"/>
    <col min="7433" max="7434" width="9.5703125" style="767" customWidth="1"/>
    <col min="7435" max="7435" width="14.28515625" style="767" customWidth="1"/>
    <col min="7436" max="7436" width="13.140625" style="767" customWidth="1"/>
    <col min="7437" max="7437" width="10.7109375" style="767" customWidth="1"/>
    <col min="7438" max="7680" width="9.140625" style="767"/>
    <col min="7681" max="7681" width="91.42578125" style="767" customWidth="1"/>
    <col min="7682" max="7682" width="13.85546875" style="767" customWidth="1"/>
    <col min="7683" max="7683" width="12.140625" style="767" customWidth="1"/>
    <col min="7684" max="7684" width="11" style="767" customWidth="1"/>
    <col min="7685" max="7685" width="14.140625" style="767" customWidth="1"/>
    <col min="7686" max="7686" width="11.85546875" style="767" customWidth="1"/>
    <col min="7687" max="7687" width="9.5703125" style="767" customWidth="1"/>
    <col min="7688" max="7688" width="14.7109375" style="767" customWidth="1"/>
    <col min="7689" max="7690" width="9.5703125" style="767" customWidth="1"/>
    <col min="7691" max="7691" width="14.28515625" style="767" customWidth="1"/>
    <col min="7692" max="7692" width="13.140625" style="767" customWidth="1"/>
    <col min="7693" max="7693" width="10.7109375" style="767" customWidth="1"/>
    <col min="7694" max="7936" width="9.140625" style="767"/>
    <col min="7937" max="7937" width="91.42578125" style="767" customWidth="1"/>
    <col min="7938" max="7938" width="13.85546875" style="767" customWidth="1"/>
    <col min="7939" max="7939" width="12.140625" style="767" customWidth="1"/>
    <col min="7940" max="7940" width="11" style="767" customWidth="1"/>
    <col min="7941" max="7941" width="14.140625" style="767" customWidth="1"/>
    <col min="7942" max="7942" width="11.85546875" style="767" customWidth="1"/>
    <col min="7943" max="7943" width="9.5703125" style="767" customWidth="1"/>
    <col min="7944" max="7944" width="14.7109375" style="767" customWidth="1"/>
    <col min="7945" max="7946" width="9.5703125" style="767" customWidth="1"/>
    <col min="7947" max="7947" width="14.28515625" style="767" customWidth="1"/>
    <col min="7948" max="7948" width="13.140625" style="767" customWidth="1"/>
    <col min="7949" max="7949" width="10.7109375" style="767" customWidth="1"/>
    <col min="7950" max="8192" width="9.140625" style="767"/>
    <col min="8193" max="8193" width="91.42578125" style="767" customWidth="1"/>
    <col min="8194" max="8194" width="13.85546875" style="767" customWidth="1"/>
    <col min="8195" max="8195" width="12.140625" style="767" customWidth="1"/>
    <col min="8196" max="8196" width="11" style="767" customWidth="1"/>
    <col min="8197" max="8197" width="14.140625" style="767" customWidth="1"/>
    <col min="8198" max="8198" width="11.85546875" style="767" customWidth="1"/>
    <col min="8199" max="8199" width="9.5703125" style="767" customWidth="1"/>
    <col min="8200" max="8200" width="14.7109375" style="767" customWidth="1"/>
    <col min="8201" max="8202" width="9.5703125" style="767" customWidth="1"/>
    <col min="8203" max="8203" width="14.28515625" style="767" customWidth="1"/>
    <col min="8204" max="8204" width="13.140625" style="767" customWidth="1"/>
    <col min="8205" max="8205" width="10.7109375" style="767" customWidth="1"/>
    <col min="8206" max="8448" width="9.140625" style="767"/>
    <col min="8449" max="8449" width="91.42578125" style="767" customWidth="1"/>
    <col min="8450" max="8450" width="13.85546875" style="767" customWidth="1"/>
    <col min="8451" max="8451" width="12.140625" style="767" customWidth="1"/>
    <col min="8452" max="8452" width="11" style="767" customWidth="1"/>
    <col min="8453" max="8453" width="14.140625" style="767" customWidth="1"/>
    <col min="8454" max="8454" width="11.85546875" style="767" customWidth="1"/>
    <col min="8455" max="8455" width="9.5703125" style="767" customWidth="1"/>
    <col min="8456" max="8456" width="14.7109375" style="767" customWidth="1"/>
    <col min="8457" max="8458" width="9.5703125" style="767" customWidth="1"/>
    <col min="8459" max="8459" width="14.28515625" style="767" customWidth="1"/>
    <col min="8460" max="8460" width="13.140625" style="767" customWidth="1"/>
    <col min="8461" max="8461" width="10.7109375" style="767" customWidth="1"/>
    <col min="8462" max="8704" width="9.140625" style="767"/>
    <col min="8705" max="8705" width="91.42578125" style="767" customWidth="1"/>
    <col min="8706" max="8706" width="13.85546875" style="767" customWidth="1"/>
    <col min="8707" max="8707" width="12.140625" style="767" customWidth="1"/>
    <col min="8708" max="8708" width="11" style="767" customWidth="1"/>
    <col min="8709" max="8709" width="14.140625" style="767" customWidth="1"/>
    <col min="8710" max="8710" width="11.85546875" style="767" customWidth="1"/>
    <col min="8711" max="8711" width="9.5703125" style="767" customWidth="1"/>
    <col min="8712" max="8712" width="14.7109375" style="767" customWidth="1"/>
    <col min="8713" max="8714" width="9.5703125" style="767" customWidth="1"/>
    <col min="8715" max="8715" width="14.28515625" style="767" customWidth="1"/>
    <col min="8716" max="8716" width="13.140625" style="767" customWidth="1"/>
    <col min="8717" max="8717" width="10.7109375" style="767" customWidth="1"/>
    <col min="8718" max="8960" width="9.140625" style="767"/>
    <col min="8961" max="8961" width="91.42578125" style="767" customWidth="1"/>
    <col min="8962" max="8962" width="13.85546875" style="767" customWidth="1"/>
    <col min="8963" max="8963" width="12.140625" style="767" customWidth="1"/>
    <col min="8964" max="8964" width="11" style="767" customWidth="1"/>
    <col min="8965" max="8965" width="14.140625" style="767" customWidth="1"/>
    <col min="8966" max="8966" width="11.85546875" style="767" customWidth="1"/>
    <col min="8967" max="8967" width="9.5703125" style="767" customWidth="1"/>
    <col min="8968" max="8968" width="14.7109375" style="767" customWidth="1"/>
    <col min="8969" max="8970" width="9.5703125" style="767" customWidth="1"/>
    <col min="8971" max="8971" width="14.28515625" style="767" customWidth="1"/>
    <col min="8972" max="8972" width="13.140625" style="767" customWidth="1"/>
    <col min="8973" max="8973" width="10.7109375" style="767" customWidth="1"/>
    <col min="8974" max="9216" width="9.140625" style="767"/>
    <col min="9217" max="9217" width="91.42578125" style="767" customWidth="1"/>
    <col min="9218" max="9218" width="13.85546875" style="767" customWidth="1"/>
    <col min="9219" max="9219" width="12.140625" style="767" customWidth="1"/>
    <col min="9220" max="9220" width="11" style="767" customWidth="1"/>
    <col min="9221" max="9221" width="14.140625" style="767" customWidth="1"/>
    <col min="9222" max="9222" width="11.85546875" style="767" customWidth="1"/>
    <col min="9223" max="9223" width="9.5703125" style="767" customWidth="1"/>
    <col min="9224" max="9224" width="14.7109375" style="767" customWidth="1"/>
    <col min="9225" max="9226" width="9.5703125" style="767" customWidth="1"/>
    <col min="9227" max="9227" width="14.28515625" style="767" customWidth="1"/>
    <col min="9228" max="9228" width="13.140625" style="767" customWidth="1"/>
    <col min="9229" max="9229" width="10.7109375" style="767" customWidth="1"/>
    <col min="9230" max="9472" width="9.140625" style="767"/>
    <col min="9473" max="9473" width="91.42578125" style="767" customWidth="1"/>
    <col min="9474" max="9474" width="13.85546875" style="767" customWidth="1"/>
    <col min="9475" max="9475" width="12.140625" style="767" customWidth="1"/>
    <col min="9476" max="9476" width="11" style="767" customWidth="1"/>
    <col min="9477" max="9477" width="14.140625" style="767" customWidth="1"/>
    <col min="9478" max="9478" width="11.85546875" style="767" customWidth="1"/>
    <col min="9479" max="9479" width="9.5703125" style="767" customWidth="1"/>
    <col min="9480" max="9480" width="14.7109375" style="767" customWidth="1"/>
    <col min="9481" max="9482" width="9.5703125" style="767" customWidth="1"/>
    <col min="9483" max="9483" width="14.28515625" style="767" customWidth="1"/>
    <col min="9484" max="9484" width="13.140625" style="767" customWidth="1"/>
    <col min="9485" max="9485" width="10.7109375" style="767" customWidth="1"/>
    <col min="9486" max="9728" width="9.140625" style="767"/>
    <col min="9729" max="9729" width="91.42578125" style="767" customWidth="1"/>
    <col min="9730" max="9730" width="13.85546875" style="767" customWidth="1"/>
    <col min="9731" max="9731" width="12.140625" style="767" customWidth="1"/>
    <col min="9732" max="9732" width="11" style="767" customWidth="1"/>
    <col min="9733" max="9733" width="14.140625" style="767" customWidth="1"/>
    <col min="9734" max="9734" width="11.85546875" style="767" customWidth="1"/>
    <col min="9735" max="9735" width="9.5703125" style="767" customWidth="1"/>
    <col min="9736" max="9736" width="14.7109375" style="767" customWidth="1"/>
    <col min="9737" max="9738" width="9.5703125" style="767" customWidth="1"/>
    <col min="9739" max="9739" width="14.28515625" style="767" customWidth="1"/>
    <col min="9740" max="9740" width="13.140625" style="767" customWidth="1"/>
    <col min="9741" max="9741" width="10.7109375" style="767" customWidth="1"/>
    <col min="9742" max="9984" width="9.140625" style="767"/>
    <col min="9985" max="9985" width="91.42578125" style="767" customWidth="1"/>
    <col min="9986" max="9986" width="13.85546875" style="767" customWidth="1"/>
    <col min="9987" max="9987" width="12.140625" style="767" customWidth="1"/>
    <col min="9988" max="9988" width="11" style="767" customWidth="1"/>
    <col min="9989" max="9989" width="14.140625" style="767" customWidth="1"/>
    <col min="9990" max="9990" width="11.85546875" style="767" customWidth="1"/>
    <col min="9991" max="9991" width="9.5703125" style="767" customWidth="1"/>
    <col min="9992" max="9992" width="14.7109375" style="767" customWidth="1"/>
    <col min="9993" max="9994" width="9.5703125" style="767" customWidth="1"/>
    <col min="9995" max="9995" width="14.28515625" style="767" customWidth="1"/>
    <col min="9996" max="9996" width="13.140625" style="767" customWidth="1"/>
    <col min="9997" max="9997" width="10.7109375" style="767" customWidth="1"/>
    <col min="9998" max="10240" width="9.140625" style="767"/>
    <col min="10241" max="10241" width="91.42578125" style="767" customWidth="1"/>
    <col min="10242" max="10242" width="13.85546875" style="767" customWidth="1"/>
    <col min="10243" max="10243" width="12.140625" style="767" customWidth="1"/>
    <col min="10244" max="10244" width="11" style="767" customWidth="1"/>
    <col min="10245" max="10245" width="14.140625" style="767" customWidth="1"/>
    <col min="10246" max="10246" width="11.85546875" style="767" customWidth="1"/>
    <col min="10247" max="10247" width="9.5703125" style="767" customWidth="1"/>
    <col min="10248" max="10248" width="14.7109375" style="767" customWidth="1"/>
    <col min="10249" max="10250" width="9.5703125" style="767" customWidth="1"/>
    <col min="10251" max="10251" width="14.28515625" style="767" customWidth="1"/>
    <col min="10252" max="10252" width="13.140625" style="767" customWidth="1"/>
    <col min="10253" max="10253" width="10.7109375" style="767" customWidth="1"/>
    <col min="10254" max="10496" width="9.140625" style="767"/>
    <col min="10497" max="10497" width="91.42578125" style="767" customWidth="1"/>
    <col min="10498" max="10498" width="13.85546875" style="767" customWidth="1"/>
    <col min="10499" max="10499" width="12.140625" style="767" customWidth="1"/>
    <col min="10500" max="10500" width="11" style="767" customWidth="1"/>
    <col min="10501" max="10501" width="14.140625" style="767" customWidth="1"/>
    <col min="10502" max="10502" width="11.85546875" style="767" customWidth="1"/>
    <col min="10503" max="10503" width="9.5703125" style="767" customWidth="1"/>
    <col min="10504" max="10504" width="14.7109375" style="767" customWidth="1"/>
    <col min="10505" max="10506" width="9.5703125" style="767" customWidth="1"/>
    <col min="10507" max="10507" width="14.28515625" style="767" customWidth="1"/>
    <col min="10508" max="10508" width="13.140625" style="767" customWidth="1"/>
    <col min="10509" max="10509" width="10.7109375" style="767" customWidth="1"/>
    <col min="10510" max="10752" width="9.140625" style="767"/>
    <col min="10753" max="10753" width="91.42578125" style="767" customWidth="1"/>
    <col min="10754" max="10754" width="13.85546875" style="767" customWidth="1"/>
    <col min="10755" max="10755" width="12.140625" style="767" customWidth="1"/>
    <col min="10756" max="10756" width="11" style="767" customWidth="1"/>
    <col min="10757" max="10757" width="14.140625" style="767" customWidth="1"/>
    <col min="10758" max="10758" width="11.85546875" style="767" customWidth="1"/>
    <col min="10759" max="10759" width="9.5703125" style="767" customWidth="1"/>
    <col min="10760" max="10760" width="14.7109375" style="767" customWidth="1"/>
    <col min="10761" max="10762" width="9.5703125" style="767" customWidth="1"/>
    <col min="10763" max="10763" width="14.28515625" style="767" customWidth="1"/>
    <col min="10764" max="10764" width="13.140625" style="767" customWidth="1"/>
    <col min="10765" max="10765" width="10.7109375" style="767" customWidth="1"/>
    <col min="10766" max="11008" width="9.140625" style="767"/>
    <col min="11009" max="11009" width="91.42578125" style="767" customWidth="1"/>
    <col min="11010" max="11010" width="13.85546875" style="767" customWidth="1"/>
    <col min="11011" max="11011" width="12.140625" style="767" customWidth="1"/>
    <col min="11012" max="11012" width="11" style="767" customWidth="1"/>
    <col min="11013" max="11013" width="14.140625" style="767" customWidth="1"/>
    <col min="11014" max="11014" width="11.85546875" style="767" customWidth="1"/>
    <col min="11015" max="11015" width="9.5703125" style="767" customWidth="1"/>
    <col min="11016" max="11016" width="14.7109375" style="767" customWidth="1"/>
    <col min="11017" max="11018" width="9.5703125" style="767" customWidth="1"/>
    <col min="11019" max="11019" width="14.28515625" style="767" customWidth="1"/>
    <col min="11020" max="11020" width="13.140625" style="767" customWidth="1"/>
    <col min="11021" max="11021" width="10.7109375" style="767" customWidth="1"/>
    <col min="11022" max="11264" width="9.140625" style="767"/>
    <col min="11265" max="11265" width="91.42578125" style="767" customWidth="1"/>
    <col min="11266" max="11266" width="13.85546875" style="767" customWidth="1"/>
    <col min="11267" max="11267" width="12.140625" style="767" customWidth="1"/>
    <col min="11268" max="11268" width="11" style="767" customWidth="1"/>
    <col min="11269" max="11269" width="14.140625" style="767" customWidth="1"/>
    <col min="11270" max="11270" width="11.85546875" style="767" customWidth="1"/>
    <col min="11271" max="11271" width="9.5703125" style="767" customWidth="1"/>
    <col min="11272" max="11272" width="14.7109375" style="767" customWidth="1"/>
    <col min="11273" max="11274" width="9.5703125" style="767" customWidth="1"/>
    <col min="11275" max="11275" width="14.28515625" style="767" customWidth="1"/>
    <col min="11276" max="11276" width="13.140625" style="767" customWidth="1"/>
    <col min="11277" max="11277" width="10.7109375" style="767" customWidth="1"/>
    <col min="11278" max="11520" width="9.140625" style="767"/>
    <col min="11521" max="11521" width="91.42578125" style="767" customWidth="1"/>
    <col min="11522" max="11522" width="13.85546875" style="767" customWidth="1"/>
    <col min="11523" max="11523" width="12.140625" style="767" customWidth="1"/>
    <col min="11524" max="11524" width="11" style="767" customWidth="1"/>
    <col min="11525" max="11525" width="14.140625" style="767" customWidth="1"/>
    <col min="11526" max="11526" width="11.85546875" style="767" customWidth="1"/>
    <col min="11527" max="11527" width="9.5703125" style="767" customWidth="1"/>
    <col min="11528" max="11528" width="14.7109375" style="767" customWidth="1"/>
    <col min="11529" max="11530" width="9.5703125" style="767" customWidth="1"/>
    <col min="11531" max="11531" width="14.28515625" style="767" customWidth="1"/>
    <col min="11532" max="11532" width="13.140625" style="767" customWidth="1"/>
    <col min="11533" max="11533" width="10.7109375" style="767" customWidth="1"/>
    <col min="11534" max="11776" width="9.140625" style="767"/>
    <col min="11777" max="11777" width="91.42578125" style="767" customWidth="1"/>
    <col min="11778" max="11778" width="13.85546875" style="767" customWidth="1"/>
    <col min="11779" max="11779" width="12.140625" style="767" customWidth="1"/>
    <col min="11780" max="11780" width="11" style="767" customWidth="1"/>
    <col min="11781" max="11781" width="14.140625" style="767" customWidth="1"/>
    <col min="11782" max="11782" width="11.85546875" style="767" customWidth="1"/>
    <col min="11783" max="11783" width="9.5703125" style="767" customWidth="1"/>
    <col min="11784" max="11784" width="14.7109375" style="767" customWidth="1"/>
    <col min="11785" max="11786" width="9.5703125" style="767" customWidth="1"/>
    <col min="11787" max="11787" width="14.28515625" style="767" customWidth="1"/>
    <col min="11788" max="11788" width="13.140625" style="767" customWidth="1"/>
    <col min="11789" max="11789" width="10.7109375" style="767" customWidth="1"/>
    <col min="11790" max="12032" width="9.140625" style="767"/>
    <col min="12033" max="12033" width="91.42578125" style="767" customWidth="1"/>
    <col min="12034" max="12034" width="13.85546875" style="767" customWidth="1"/>
    <col min="12035" max="12035" width="12.140625" style="767" customWidth="1"/>
    <col min="12036" max="12036" width="11" style="767" customWidth="1"/>
    <col min="12037" max="12037" width="14.140625" style="767" customWidth="1"/>
    <col min="12038" max="12038" width="11.85546875" style="767" customWidth="1"/>
    <col min="12039" max="12039" width="9.5703125" style="767" customWidth="1"/>
    <col min="12040" max="12040" width="14.7109375" style="767" customWidth="1"/>
    <col min="12041" max="12042" width="9.5703125" style="767" customWidth="1"/>
    <col min="12043" max="12043" width="14.28515625" style="767" customWidth="1"/>
    <col min="12044" max="12044" width="13.140625" style="767" customWidth="1"/>
    <col min="12045" max="12045" width="10.7109375" style="767" customWidth="1"/>
    <col min="12046" max="12288" width="9.140625" style="767"/>
    <col min="12289" max="12289" width="91.42578125" style="767" customWidth="1"/>
    <col min="12290" max="12290" width="13.85546875" style="767" customWidth="1"/>
    <col min="12291" max="12291" width="12.140625" style="767" customWidth="1"/>
    <col min="12292" max="12292" width="11" style="767" customWidth="1"/>
    <col min="12293" max="12293" width="14.140625" style="767" customWidth="1"/>
    <col min="12294" max="12294" width="11.85546875" style="767" customWidth="1"/>
    <col min="12295" max="12295" width="9.5703125" style="767" customWidth="1"/>
    <col min="12296" max="12296" width="14.7109375" style="767" customWidth="1"/>
    <col min="12297" max="12298" width="9.5703125" style="767" customWidth="1"/>
    <col min="12299" max="12299" width="14.28515625" style="767" customWidth="1"/>
    <col min="12300" max="12300" width="13.140625" style="767" customWidth="1"/>
    <col min="12301" max="12301" width="10.7109375" style="767" customWidth="1"/>
    <col min="12302" max="12544" width="9.140625" style="767"/>
    <col min="12545" max="12545" width="91.42578125" style="767" customWidth="1"/>
    <col min="12546" max="12546" width="13.85546875" style="767" customWidth="1"/>
    <col min="12547" max="12547" width="12.140625" style="767" customWidth="1"/>
    <col min="12548" max="12548" width="11" style="767" customWidth="1"/>
    <col min="12549" max="12549" width="14.140625" style="767" customWidth="1"/>
    <col min="12550" max="12550" width="11.85546875" style="767" customWidth="1"/>
    <col min="12551" max="12551" width="9.5703125" style="767" customWidth="1"/>
    <col min="12552" max="12552" width="14.7109375" style="767" customWidth="1"/>
    <col min="12553" max="12554" width="9.5703125" style="767" customWidth="1"/>
    <col min="12555" max="12555" width="14.28515625" style="767" customWidth="1"/>
    <col min="12556" max="12556" width="13.140625" style="767" customWidth="1"/>
    <col min="12557" max="12557" width="10.7109375" style="767" customWidth="1"/>
    <col min="12558" max="12800" width="9.140625" style="767"/>
    <col min="12801" max="12801" width="91.42578125" style="767" customWidth="1"/>
    <col min="12802" max="12802" width="13.85546875" style="767" customWidth="1"/>
    <col min="12803" max="12803" width="12.140625" style="767" customWidth="1"/>
    <col min="12804" max="12804" width="11" style="767" customWidth="1"/>
    <col min="12805" max="12805" width="14.140625" style="767" customWidth="1"/>
    <col min="12806" max="12806" width="11.85546875" style="767" customWidth="1"/>
    <col min="12807" max="12807" width="9.5703125" style="767" customWidth="1"/>
    <col min="12808" max="12808" width="14.7109375" style="767" customWidth="1"/>
    <col min="12809" max="12810" width="9.5703125" style="767" customWidth="1"/>
    <col min="12811" max="12811" width="14.28515625" style="767" customWidth="1"/>
    <col min="12812" max="12812" width="13.140625" style="767" customWidth="1"/>
    <col min="12813" max="12813" width="10.7109375" style="767" customWidth="1"/>
    <col min="12814" max="13056" width="9.140625" style="767"/>
    <col min="13057" max="13057" width="91.42578125" style="767" customWidth="1"/>
    <col min="13058" max="13058" width="13.85546875" style="767" customWidth="1"/>
    <col min="13059" max="13059" width="12.140625" style="767" customWidth="1"/>
    <col min="13060" max="13060" width="11" style="767" customWidth="1"/>
    <col min="13061" max="13061" width="14.140625" style="767" customWidth="1"/>
    <col min="13062" max="13062" width="11.85546875" style="767" customWidth="1"/>
    <col min="13063" max="13063" width="9.5703125" style="767" customWidth="1"/>
    <col min="13064" max="13064" width="14.7109375" style="767" customWidth="1"/>
    <col min="13065" max="13066" width="9.5703125" style="767" customWidth="1"/>
    <col min="13067" max="13067" width="14.28515625" style="767" customWidth="1"/>
    <col min="13068" max="13068" width="13.140625" style="767" customWidth="1"/>
    <col min="13069" max="13069" width="10.7109375" style="767" customWidth="1"/>
    <col min="13070" max="13312" width="9.140625" style="767"/>
    <col min="13313" max="13313" width="91.42578125" style="767" customWidth="1"/>
    <col min="13314" max="13314" width="13.85546875" style="767" customWidth="1"/>
    <col min="13315" max="13315" width="12.140625" style="767" customWidth="1"/>
    <col min="13316" max="13316" width="11" style="767" customWidth="1"/>
    <col min="13317" max="13317" width="14.140625" style="767" customWidth="1"/>
    <col min="13318" max="13318" width="11.85546875" style="767" customWidth="1"/>
    <col min="13319" max="13319" width="9.5703125" style="767" customWidth="1"/>
    <col min="13320" max="13320" width="14.7109375" style="767" customWidth="1"/>
    <col min="13321" max="13322" width="9.5703125" style="767" customWidth="1"/>
    <col min="13323" max="13323" width="14.28515625" style="767" customWidth="1"/>
    <col min="13324" max="13324" width="13.140625" style="767" customWidth="1"/>
    <col min="13325" max="13325" width="10.7109375" style="767" customWidth="1"/>
    <col min="13326" max="13568" width="9.140625" style="767"/>
    <col min="13569" max="13569" width="91.42578125" style="767" customWidth="1"/>
    <col min="13570" max="13570" width="13.85546875" style="767" customWidth="1"/>
    <col min="13571" max="13571" width="12.140625" style="767" customWidth="1"/>
    <col min="13572" max="13572" width="11" style="767" customWidth="1"/>
    <col min="13573" max="13573" width="14.140625" style="767" customWidth="1"/>
    <col min="13574" max="13574" width="11.85546875" style="767" customWidth="1"/>
    <col min="13575" max="13575" width="9.5703125" style="767" customWidth="1"/>
    <col min="13576" max="13576" width="14.7109375" style="767" customWidth="1"/>
    <col min="13577" max="13578" width="9.5703125" style="767" customWidth="1"/>
    <col min="13579" max="13579" width="14.28515625" style="767" customWidth="1"/>
    <col min="13580" max="13580" width="13.140625" style="767" customWidth="1"/>
    <col min="13581" max="13581" width="10.7109375" style="767" customWidth="1"/>
    <col min="13582" max="13824" width="9.140625" style="767"/>
    <col min="13825" max="13825" width="91.42578125" style="767" customWidth="1"/>
    <col min="13826" max="13826" width="13.85546875" style="767" customWidth="1"/>
    <col min="13827" max="13827" width="12.140625" style="767" customWidth="1"/>
    <col min="13828" max="13828" width="11" style="767" customWidth="1"/>
    <col min="13829" max="13829" width="14.140625" style="767" customWidth="1"/>
    <col min="13830" max="13830" width="11.85546875" style="767" customWidth="1"/>
    <col min="13831" max="13831" width="9.5703125" style="767" customWidth="1"/>
    <col min="13832" max="13832" width="14.7109375" style="767" customWidth="1"/>
    <col min="13833" max="13834" width="9.5703125" style="767" customWidth="1"/>
    <col min="13835" max="13835" width="14.28515625" style="767" customWidth="1"/>
    <col min="13836" max="13836" width="13.140625" style="767" customWidth="1"/>
    <col min="13837" max="13837" width="10.7109375" style="767" customWidth="1"/>
    <col min="13838" max="14080" width="9.140625" style="767"/>
    <col min="14081" max="14081" width="91.42578125" style="767" customWidth="1"/>
    <col min="14082" max="14082" width="13.85546875" style="767" customWidth="1"/>
    <col min="14083" max="14083" width="12.140625" style="767" customWidth="1"/>
    <col min="14084" max="14084" width="11" style="767" customWidth="1"/>
    <col min="14085" max="14085" width="14.140625" style="767" customWidth="1"/>
    <col min="14086" max="14086" width="11.85546875" style="767" customWidth="1"/>
    <col min="14087" max="14087" width="9.5703125" style="767" customWidth="1"/>
    <col min="14088" max="14088" width="14.7109375" style="767" customWidth="1"/>
    <col min="14089" max="14090" width="9.5703125" style="767" customWidth="1"/>
    <col min="14091" max="14091" width="14.28515625" style="767" customWidth="1"/>
    <col min="14092" max="14092" width="13.140625" style="767" customWidth="1"/>
    <col min="14093" max="14093" width="10.7109375" style="767" customWidth="1"/>
    <col min="14094" max="14336" width="9.140625" style="767"/>
    <col min="14337" max="14337" width="91.42578125" style="767" customWidth="1"/>
    <col min="14338" max="14338" width="13.85546875" style="767" customWidth="1"/>
    <col min="14339" max="14339" width="12.140625" style="767" customWidth="1"/>
    <col min="14340" max="14340" width="11" style="767" customWidth="1"/>
    <col min="14341" max="14341" width="14.140625" style="767" customWidth="1"/>
    <col min="14342" max="14342" width="11.85546875" style="767" customWidth="1"/>
    <col min="14343" max="14343" width="9.5703125" style="767" customWidth="1"/>
    <col min="14344" max="14344" width="14.7109375" style="767" customWidth="1"/>
    <col min="14345" max="14346" width="9.5703125" style="767" customWidth="1"/>
    <col min="14347" max="14347" width="14.28515625" style="767" customWidth="1"/>
    <col min="14348" max="14348" width="13.140625" style="767" customWidth="1"/>
    <col min="14349" max="14349" width="10.7109375" style="767" customWidth="1"/>
    <col min="14350" max="14592" width="9.140625" style="767"/>
    <col min="14593" max="14593" width="91.42578125" style="767" customWidth="1"/>
    <col min="14594" max="14594" width="13.85546875" style="767" customWidth="1"/>
    <col min="14595" max="14595" width="12.140625" style="767" customWidth="1"/>
    <col min="14596" max="14596" width="11" style="767" customWidth="1"/>
    <col min="14597" max="14597" width="14.140625" style="767" customWidth="1"/>
    <col min="14598" max="14598" width="11.85546875" style="767" customWidth="1"/>
    <col min="14599" max="14599" width="9.5703125" style="767" customWidth="1"/>
    <col min="14600" max="14600" width="14.7109375" style="767" customWidth="1"/>
    <col min="14601" max="14602" width="9.5703125" style="767" customWidth="1"/>
    <col min="14603" max="14603" width="14.28515625" style="767" customWidth="1"/>
    <col min="14604" max="14604" width="13.140625" style="767" customWidth="1"/>
    <col min="14605" max="14605" width="10.7109375" style="767" customWidth="1"/>
    <col min="14606" max="14848" width="9.140625" style="767"/>
    <col min="14849" max="14849" width="91.42578125" style="767" customWidth="1"/>
    <col min="14850" max="14850" width="13.85546875" style="767" customWidth="1"/>
    <col min="14851" max="14851" width="12.140625" style="767" customWidth="1"/>
    <col min="14852" max="14852" width="11" style="767" customWidth="1"/>
    <col min="14853" max="14853" width="14.140625" style="767" customWidth="1"/>
    <col min="14854" max="14854" width="11.85546875" style="767" customWidth="1"/>
    <col min="14855" max="14855" width="9.5703125" style="767" customWidth="1"/>
    <col min="14856" max="14856" width="14.7109375" style="767" customWidth="1"/>
    <col min="14857" max="14858" width="9.5703125" style="767" customWidth="1"/>
    <col min="14859" max="14859" width="14.28515625" style="767" customWidth="1"/>
    <col min="14860" max="14860" width="13.140625" style="767" customWidth="1"/>
    <col min="14861" max="14861" width="10.7109375" style="767" customWidth="1"/>
    <col min="14862" max="15104" width="9.140625" style="767"/>
    <col min="15105" max="15105" width="91.42578125" style="767" customWidth="1"/>
    <col min="15106" max="15106" width="13.85546875" style="767" customWidth="1"/>
    <col min="15107" max="15107" width="12.140625" style="767" customWidth="1"/>
    <col min="15108" max="15108" width="11" style="767" customWidth="1"/>
    <col min="15109" max="15109" width="14.140625" style="767" customWidth="1"/>
    <col min="15110" max="15110" width="11.85546875" style="767" customWidth="1"/>
    <col min="15111" max="15111" width="9.5703125" style="767" customWidth="1"/>
    <col min="15112" max="15112" width="14.7109375" style="767" customWidth="1"/>
    <col min="15113" max="15114" width="9.5703125" style="767" customWidth="1"/>
    <col min="15115" max="15115" width="14.28515625" style="767" customWidth="1"/>
    <col min="15116" max="15116" width="13.140625" style="767" customWidth="1"/>
    <col min="15117" max="15117" width="10.7109375" style="767" customWidth="1"/>
    <col min="15118" max="15360" width="9.140625" style="767"/>
    <col min="15361" max="15361" width="91.42578125" style="767" customWidth="1"/>
    <col min="15362" max="15362" width="13.85546875" style="767" customWidth="1"/>
    <col min="15363" max="15363" width="12.140625" style="767" customWidth="1"/>
    <col min="15364" max="15364" width="11" style="767" customWidth="1"/>
    <col min="15365" max="15365" width="14.140625" style="767" customWidth="1"/>
    <col min="15366" max="15366" width="11.85546875" style="767" customWidth="1"/>
    <col min="15367" max="15367" width="9.5703125" style="767" customWidth="1"/>
    <col min="15368" max="15368" width="14.7109375" style="767" customWidth="1"/>
    <col min="15369" max="15370" width="9.5703125" style="767" customWidth="1"/>
    <col min="15371" max="15371" width="14.28515625" style="767" customWidth="1"/>
    <col min="15372" max="15372" width="13.140625" style="767" customWidth="1"/>
    <col min="15373" max="15373" width="10.7109375" style="767" customWidth="1"/>
    <col min="15374" max="15616" width="9.140625" style="767"/>
    <col min="15617" max="15617" width="91.42578125" style="767" customWidth="1"/>
    <col min="15618" max="15618" width="13.85546875" style="767" customWidth="1"/>
    <col min="15619" max="15619" width="12.140625" style="767" customWidth="1"/>
    <col min="15620" max="15620" width="11" style="767" customWidth="1"/>
    <col min="15621" max="15621" width="14.140625" style="767" customWidth="1"/>
    <col min="15622" max="15622" width="11.85546875" style="767" customWidth="1"/>
    <col min="15623" max="15623" width="9.5703125" style="767" customWidth="1"/>
    <col min="15624" max="15624" width="14.7109375" style="767" customWidth="1"/>
    <col min="15625" max="15626" width="9.5703125" style="767" customWidth="1"/>
    <col min="15627" max="15627" width="14.28515625" style="767" customWidth="1"/>
    <col min="15628" max="15628" width="13.140625" style="767" customWidth="1"/>
    <col min="15629" max="15629" width="10.7109375" style="767" customWidth="1"/>
    <col min="15630" max="15872" width="9.140625" style="767"/>
    <col min="15873" max="15873" width="91.42578125" style="767" customWidth="1"/>
    <col min="15874" max="15874" width="13.85546875" style="767" customWidth="1"/>
    <col min="15875" max="15875" width="12.140625" style="767" customWidth="1"/>
    <col min="15876" max="15876" width="11" style="767" customWidth="1"/>
    <col min="15877" max="15877" width="14.140625" style="767" customWidth="1"/>
    <col min="15878" max="15878" width="11.85546875" style="767" customWidth="1"/>
    <col min="15879" max="15879" width="9.5703125" style="767" customWidth="1"/>
    <col min="15880" max="15880" width="14.7109375" style="767" customWidth="1"/>
    <col min="15881" max="15882" width="9.5703125" style="767" customWidth="1"/>
    <col min="15883" max="15883" width="14.28515625" style="767" customWidth="1"/>
    <col min="15884" max="15884" width="13.140625" style="767" customWidth="1"/>
    <col min="15885" max="15885" width="10.7109375" style="767" customWidth="1"/>
    <col min="15886" max="16128" width="9.140625" style="767"/>
    <col min="16129" max="16129" width="91.42578125" style="767" customWidth="1"/>
    <col min="16130" max="16130" width="13.85546875" style="767" customWidth="1"/>
    <col min="16131" max="16131" width="12.140625" style="767" customWidth="1"/>
    <col min="16132" max="16132" width="11" style="767" customWidth="1"/>
    <col min="16133" max="16133" width="14.140625" style="767" customWidth="1"/>
    <col min="16134" max="16134" width="11.85546875" style="767" customWidth="1"/>
    <col min="16135" max="16135" width="9.5703125" style="767" customWidth="1"/>
    <col min="16136" max="16136" width="14.7109375" style="767" customWidth="1"/>
    <col min="16137" max="16138" width="9.5703125" style="767" customWidth="1"/>
    <col min="16139" max="16139" width="14.28515625" style="767" customWidth="1"/>
    <col min="16140" max="16140" width="13.140625" style="767" customWidth="1"/>
    <col min="16141" max="16141" width="10.7109375" style="767" customWidth="1"/>
    <col min="16142" max="16384" width="9.140625" style="767"/>
  </cols>
  <sheetData>
    <row r="1" spans="1:13" ht="84.75" customHeight="1" x14ac:dyDescent="0.3">
      <c r="A1" s="4461" t="s">
        <v>142</v>
      </c>
      <c r="B1" s="4461"/>
      <c r="C1" s="4461"/>
      <c r="D1" s="4461"/>
      <c r="E1" s="4461"/>
      <c r="F1" s="4461"/>
      <c r="G1" s="4461"/>
      <c r="H1" s="4461"/>
      <c r="I1" s="4461"/>
      <c r="J1" s="4461"/>
      <c r="K1" s="4461"/>
      <c r="L1" s="4461"/>
      <c r="M1" s="4461"/>
    </row>
    <row r="2" spans="1:13" ht="33.75" customHeight="1" x14ac:dyDescent="0.3">
      <c r="A2" s="4498" t="s">
        <v>382</v>
      </c>
      <c r="B2" s="4498"/>
      <c r="C2" s="4498"/>
      <c r="D2" s="4498"/>
      <c r="E2" s="4498"/>
      <c r="F2" s="4498"/>
      <c r="G2" s="4498"/>
      <c r="H2" s="4498"/>
      <c r="I2" s="4498"/>
      <c r="J2" s="4498"/>
      <c r="K2" s="4498"/>
      <c r="L2" s="4498"/>
      <c r="M2" s="4498"/>
    </row>
    <row r="3" spans="1:13" ht="20.25" customHeight="1" thickBot="1" x14ac:dyDescent="0.35">
      <c r="A3" s="1796"/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</row>
    <row r="4" spans="1:13" ht="33" customHeight="1" thickBot="1" x14ac:dyDescent="0.35">
      <c r="A4" s="4468" t="s">
        <v>9</v>
      </c>
      <c r="B4" s="4499" t="s">
        <v>19</v>
      </c>
      <c r="C4" s="4500"/>
      <c r="D4" s="4501"/>
      <c r="E4" s="4499" t="s">
        <v>20</v>
      </c>
      <c r="F4" s="4500"/>
      <c r="G4" s="4501"/>
      <c r="H4" s="4499" t="s">
        <v>29</v>
      </c>
      <c r="I4" s="4500"/>
      <c r="J4" s="4501"/>
      <c r="K4" s="4462" t="s">
        <v>21</v>
      </c>
      <c r="L4" s="4463"/>
      <c r="M4" s="4464"/>
    </row>
    <row r="5" spans="1:13" ht="173.25" customHeight="1" thickBot="1" x14ac:dyDescent="0.35">
      <c r="A5" s="4470"/>
      <c r="B5" s="3109" t="s">
        <v>26</v>
      </c>
      <c r="C5" s="3109" t="s">
        <v>27</v>
      </c>
      <c r="D5" s="3109" t="s">
        <v>4</v>
      </c>
      <c r="E5" s="3109" t="s">
        <v>26</v>
      </c>
      <c r="F5" s="3109" t="s">
        <v>27</v>
      </c>
      <c r="G5" s="3109" t="s">
        <v>4</v>
      </c>
      <c r="H5" s="3109" t="s">
        <v>26</v>
      </c>
      <c r="I5" s="3109" t="s">
        <v>27</v>
      </c>
      <c r="J5" s="3109" t="s">
        <v>4</v>
      </c>
      <c r="K5" s="3109" t="s">
        <v>26</v>
      </c>
      <c r="L5" s="3109" t="s">
        <v>27</v>
      </c>
      <c r="M5" s="3228" t="s">
        <v>4</v>
      </c>
    </row>
    <row r="6" spans="1:13" ht="27.75" customHeight="1" thickBot="1" x14ac:dyDescent="0.35">
      <c r="A6" s="3110" t="s">
        <v>22</v>
      </c>
      <c r="B6" s="3111"/>
      <c r="C6" s="3112"/>
      <c r="D6" s="3113"/>
      <c r="E6" s="3111"/>
      <c r="F6" s="3112"/>
      <c r="G6" s="3114"/>
      <c r="H6" s="3115"/>
      <c r="I6" s="3112"/>
      <c r="J6" s="3113"/>
      <c r="K6" s="3116"/>
      <c r="L6" s="3117"/>
      <c r="M6" s="3118"/>
    </row>
    <row r="7" spans="1:13" ht="24.75" customHeight="1" x14ac:dyDescent="0.3">
      <c r="A7" s="2862" t="s">
        <v>159</v>
      </c>
      <c r="B7" s="3120">
        <v>7</v>
      </c>
      <c r="C7" s="3175">
        <v>0</v>
      </c>
      <c r="D7" s="3176">
        <v>7</v>
      </c>
      <c r="E7" s="3120">
        <v>11</v>
      </c>
      <c r="F7" s="3175">
        <v>0</v>
      </c>
      <c r="G7" s="3176">
        <v>11</v>
      </c>
      <c r="H7" s="3120">
        <v>0</v>
      </c>
      <c r="I7" s="3175">
        <v>0</v>
      </c>
      <c r="J7" s="3176">
        <v>0</v>
      </c>
      <c r="K7" s="3120">
        <v>18</v>
      </c>
      <c r="L7" s="3175">
        <v>0</v>
      </c>
      <c r="M7" s="3176">
        <v>18</v>
      </c>
    </row>
    <row r="8" spans="1:13" ht="24.75" customHeight="1" x14ac:dyDescent="0.3">
      <c r="A8" s="3163" t="s">
        <v>344</v>
      </c>
      <c r="B8" s="3060">
        <v>5</v>
      </c>
      <c r="C8" s="3097">
        <v>1</v>
      </c>
      <c r="D8" s="3098">
        <v>6</v>
      </c>
      <c r="E8" s="3060">
        <v>0</v>
      </c>
      <c r="F8" s="3097">
        <v>0</v>
      </c>
      <c r="G8" s="3098">
        <v>0</v>
      </c>
      <c r="H8" s="3060">
        <v>0</v>
      </c>
      <c r="I8" s="3097">
        <v>0</v>
      </c>
      <c r="J8" s="3098">
        <v>0</v>
      </c>
      <c r="K8" s="3060">
        <v>5</v>
      </c>
      <c r="L8" s="3097">
        <v>1</v>
      </c>
      <c r="M8" s="3098">
        <v>6</v>
      </c>
    </row>
    <row r="9" spans="1:13" ht="24.75" customHeight="1" thickBot="1" x14ac:dyDescent="0.35">
      <c r="A9" s="2420" t="s">
        <v>161</v>
      </c>
      <c r="B9" s="2713">
        <v>4</v>
      </c>
      <c r="C9" s="3099">
        <v>23</v>
      </c>
      <c r="D9" s="3100">
        <v>27</v>
      </c>
      <c r="E9" s="2713">
        <v>5</v>
      </c>
      <c r="F9" s="3219">
        <v>17</v>
      </c>
      <c r="G9" s="3100">
        <v>22</v>
      </c>
      <c r="H9" s="2713">
        <v>0</v>
      </c>
      <c r="I9" s="3219">
        <v>0</v>
      </c>
      <c r="J9" s="3100">
        <v>0</v>
      </c>
      <c r="K9" s="2713">
        <v>9</v>
      </c>
      <c r="L9" s="3219">
        <v>40</v>
      </c>
      <c r="M9" s="3100">
        <v>49</v>
      </c>
    </row>
    <row r="10" spans="1:13" ht="27" customHeight="1" thickBot="1" x14ac:dyDescent="0.35">
      <c r="A10" s="3157" t="s">
        <v>162</v>
      </c>
      <c r="B10" s="3150">
        <v>21</v>
      </c>
      <c r="C10" s="3177">
        <v>136</v>
      </c>
      <c r="D10" s="3178">
        <v>157</v>
      </c>
      <c r="E10" s="3150">
        <v>32</v>
      </c>
      <c r="F10" s="3177">
        <v>140</v>
      </c>
      <c r="G10" s="3178">
        <v>172</v>
      </c>
      <c r="H10" s="3150">
        <v>0</v>
      </c>
      <c r="I10" s="3177">
        <v>1</v>
      </c>
      <c r="J10" s="3178">
        <v>1</v>
      </c>
      <c r="K10" s="3150">
        <v>53</v>
      </c>
      <c r="L10" s="3177">
        <v>277</v>
      </c>
      <c r="M10" s="3178">
        <v>330</v>
      </c>
    </row>
    <row r="11" spans="1:13" ht="30.75" customHeight="1" x14ac:dyDescent="0.3">
      <c r="A11" s="3141" t="s">
        <v>293</v>
      </c>
      <c r="B11" s="3121">
        <v>7</v>
      </c>
      <c r="C11" s="3179">
        <v>51</v>
      </c>
      <c r="D11" s="3180">
        <v>58</v>
      </c>
      <c r="E11" s="3121">
        <v>11</v>
      </c>
      <c r="F11" s="3179">
        <v>44</v>
      </c>
      <c r="G11" s="3180">
        <v>55</v>
      </c>
      <c r="H11" s="3121">
        <v>0</v>
      </c>
      <c r="I11" s="3179">
        <v>0</v>
      </c>
      <c r="J11" s="3180">
        <v>0</v>
      </c>
      <c r="K11" s="3121">
        <v>18</v>
      </c>
      <c r="L11" s="3179">
        <v>95</v>
      </c>
      <c r="M11" s="3180">
        <v>113</v>
      </c>
    </row>
    <row r="12" spans="1:13" ht="24.75" customHeight="1" x14ac:dyDescent="0.3">
      <c r="A12" s="3122" t="s">
        <v>295</v>
      </c>
      <c r="B12" s="3123">
        <v>0</v>
      </c>
      <c r="C12" s="3124">
        <v>0</v>
      </c>
      <c r="D12" s="3125">
        <v>0</v>
      </c>
      <c r="E12" s="3123">
        <v>0</v>
      </c>
      <c r="F12" s="3124">
        <v>0</v>
      </c>
      <c r="G12" s="3125">
        <v>0</v>
      </c>
      <c r="H12" s="3123">
        <v>0</v>
      </c>
      <c r="I12" s="3124">
        <v>1</v>
      </c>
      <c r="J12" s="3125">
        <v>1</v>
      </c>
      <c r="K12" s="3123">
        <v>0</v>
      </c>
      <c r="L12" s="3124">
        <v>1</v>
      </c>
      <c r="M12" s="3125">
        <v>1</v>
      </c>
    </row>
    <row r="13" spans="1:13" ht="38.450000000000003" customHeight="1" x14ac:dyDescent="0.3">
      <c r="A13" s="3126" t="s">
        <v>323</v>
      </c>
      <c r="B13" s="3123">
        <v>8</v>
      </c>
      <c r="C13" s="3124">
        <v>46</v>
      </c>
      <c r="D13" s="3125">
        <v>54</v>
      </c>
      <c r="E13" s="3123">
        <v>10</v>
      </c>
      <c r="F13" s="3124">
        <v>46</v>
      </c>
      <c r="G13" s="3125">
        <v>56</v>
      </c>
      <c r="H13" s="3123">
        <v>0</v>
      </c>
      <c r="I13" s="3124">
        <v>0</v>
      </c>
      <c r="J13" s="3125">
        <v>0</v>
      </c>
      <c r="K13" s="3123">
        <v>18</v>
      </c>
      <c r="L13" s="3124">
        <v>92</v>
      </c>
      <c r="M13" s="3125">
        <v>110</v>
      </c>
    </row>
    <row r="14" spans="1:13" ht="24.75" customHeight="1" thickBot="1" x14ac:dyDescent="0.35">
      <c r="A14" s="3127" t="s">
        <v>296</v>
      </c>
      <c r="B14" s="3128">
        <v>6</v>
      </c>
      <c r="C14" s="3129">
        <v>39</v>
      </c>
      <c r="D14" s="3130">
        <v>45</v>
      </c>
      <c r="E14" s="3128">
        <v>11</v>
      </c>
      <c r="F14" s="3220">
        <v>50</v>
      </c>
      <c r="G14" s="3130">
        <v>61</v>
      </c>
      <c r="H14" s="3128">
        <v>0</v>
      </c>
      <c r="I14" s="3220">
        <v>0</v>
      </c>
      <c r="J14" s="3130">
        <v>0</v>
      </c>
      <c r="K14" s="3128">
        <v>17</v>
      </c>
      <c r="L14" s="3220">
        <v>89</v>
      </c>
      <c r="M14" s="3130">
        <v>106</v>
      </c>
    </row>
    <row r="15" spans="1:13" ht="24.75" customHeight="1" x14ac:dyDescent="0.3">
      <c r="A15" s="2862" t="s">
        <v>163</v>
      </c>
      <c r="B15" s="3181">
        <v>0</v>
      </c>
      <c r="C15" s="3182">
        <v>0</v>
      </c>
      <c r="D15" s="3183">
        <v>0</v>
      </c>
      <c r="E15" s="3181">
        <v>0</v>
      </c>
      <c r="F15" s="3182">
        <v>0</v>
      </c>
      <c r="G15" s="3183">
        <v>0</v>
      </c>
      <c r="H15" s="3181">
        <v>0</v>
      </c>
      <c r="I15" s="3182">
        <v>0</v>
      </c>
      <c r="J15" s="3183">
        <v>0</v>
      </c>
      <c r="K15" s="3181">
        <v>0</v>
      </c>
      <c r="L15" s="3182">
        <v>0</v>
      </c>
      <c r="M15" s="3183">
        <v>0</v>
      </c>
    </row>
    <row r="16" spans="1:13" ht="24.75" customHeight="1" x14ac:dyDescent="0.3">
      <c r="A16" s="3163" t="s">
        <v>330</v>
      </c>
      <c r="B16" s="3181">
        <v>0</v>
      </c>
      <c r="C16" s="3182">
        <v>0</v>
      </c>
      <c r="D16" s="3183">
        <v>0</v>
      </c>
      <c r="E16" s="3181">
        <v>0</v>
      </c>
      <c r="F16" s="3182">
        <v>0</v>
      </c>
      <c r="G16" s="3183">
        <v>0</v>
      </c>
      <c r="H16" s="3181">
        <v>0</v>
      </c>
      <c r="I16" s="3182">
        <v>0</v>
      </c>
      <c r="J16" s="3183">
        <v>0</v>
      </c>
      <c r="K16" s="3181">
        <v>0</v>
      </c>
      <c r="L16" s="3182">
        <v>0</v>
      </c>
      <c r="M16" s="3183">
        <v>0</v>
      </c>
    </row>
    <row r="17" spans="1:13" ht="24.75" customHeight="1" x14ac:dyDescent="0.3">
      <c r="A17" s="3163" t="s">
        <v>164</v>
      </c>
      <c r="B17" s="3060">
        <v>0</v>
      </c>
      <c r="C17" s="3097">
        <v>4</v>
      </c>
      <c r="D17" s="3098">
        <v>4</v>
      </c>
      <c r="E17" s="3060">
        <v>0</v>
      </c>
      <c r="F17" s="3097">
        <v>3</v>
      </c>
      <c r="G17" s="3098">
        <v>3</v>
      </c>
      <c r="H17" s="3060">
        <v>0</v>
      </c>
      <c r="I17" s="3097">
        <v>0</v>
      </c>
      <c r="J17" s="3098">
        <v>0</v>
      </c>
      <c r="K17" s="3060">
        <v>0</v>
      </c>
      <c r="L17" s="3097">
        <v>7</v>
      </c>
      <c r="M17" s="3098">
        <v>7</v>
      </c>
    </row>
    <row r="18" spans="1:13" ht="24.75" customHeight="1" thickBot="1" x14ac:dyDescent="0.35">
      <c r="A18" s="2420" t="s">
        <v>165</v>
      </c>
      <c r="B18" s="2713">
        <v>12</v>
      </c>
      <c r="C18" s="3099">
        <v>0</v>
      </c>
      <c r="D18" s="3100">
        <v>12</v>
      </c>
      <c r="E18" s="2713">
        <v>13</v>
      </c>
      <c r="F18" s="3219">
        <v>0</v>
      </c>
      <c r="G18" s="3100">
        <v>13</v>
      </c>
      <c r="H18" s="2713">
        <v>0</v>
      </c>
      <c r="I18" s="3219">
        <v>0</v>
      </c>
      <c r="J18" s="3100">
        <v>0</v>
      </c>
      <c r="K18" s="2713">
        <v>25</v>
      </c>
      <c r="L18" s="3219">
        <v>0</v>
      </c>
      <c r="M18" s="3100">
        <v>25</v>
      </c>
    </row>
    <row r="19" spans="1:13" ht="23.25" customHeight="1" thickBot="1" x14ac:dyDescent="0.35">
      <c r="A19" s="2459" t="s">
        <v>166</v>
      </c>
      <c r="B19" s="3131">
        <v>12</v>
      </c>
      <c r="C19" s="1073">
        <v>0</v>
      </c>
      <c r="D19" s="1074">
        <v>12</v>
      </c>
      <c r="E19" s="3131">
        <v>15</v>
      </c>
      <c r="F19" s="1073">
        <v>2</v>
      </c>
      <c r="G19" s="1074">
        <v>17</v>
      </c>
      <c r="H19" s="3131">
        <v>0</v>
      </c>
      <c r="I19" s="1073">
        <v>0</v>
      </c>
      <c r="J19" s="1074">
        <v>0</v>
      </c>
      <c r="K19" s="3131">
        <v>27</v>
      </c>
      <c r="L19" s="1073">
        <v>2</v>
      </c>
      <c r="M19" s="1074">
        <v>29</v>
      </c>
    </row>
    <row r="20" spans="1:13" ht="23.25" customHeight="1" x14ac:dyDescent="0.3">
      <c r="A20" s="3160" t="s">
        <v>298</v>
      </c>
      <c r="B20" s="3132">
        <v>8</v>
      </c>
      <c r="C20" s="3184">
        <v>0</v>
      </c>
      <c r="D20" s="3185">
        <v>8</v>
      </c>
      <c r="E20" s="3132">
        <v>10</v>
      </c>
      <c r="F20" s="3184">
        <v>2</v>
      </c>
      <c r="G20" s="3185">
        <v>12</v>
      </c>
      <c r="H20" s="3132">
        <v>0</v>
      </c>
      <c r="I20" s="3184">
        <v>0</v>
      </c>
      <c r="J20" s="3185">
        <v>0</v>
      </c>
      <c r="K20" s="3132">
        <v>18</v>
      </c>
      <c r="L20" s="3184">
        <v>2</v>
      </c>
      <c r="M20" s="3185">
        <v>20</v>
      </c>
    </row>
    <row r="21" spans="1:13" ht="23.25" customHeight="1" x14ac:dyDescent="0.3">
      <c r="A21" s="3127" t="s">
        <v>299</v>
      </c>
      <c r="B21" s="3133">
        <v>0</v>
      </c>
      <c r="C21" s="3186">
        <v>0</v>
      </c>
      <c r="D21" s="3187">
        <v>0</v>
      </c>
      <c r="E21" s="3133">
        <v>0</v>
      </c>
      <c r="F21" s="3186">
        <v>0</v>
      </c>
      <c r="G21" s="3187">
        <v>0</v>
      </c>
      <c r="H21" s="3133">
        <v>0</v>
      </c>
      <c r="I21" s="3186">
        <v>0</v>
      </c>
      <c r="J21" s="3187">
        <v>0</v>
      </c>
      <c r="K21" s="3133">
        <v>0</v>
      </c>
      <c r="L21" s="3186">
        <v>0</v>
      </c>
      <c r="M21" s="3187">
        <v>0</v>
      </c>
    </row>
    <row r="22" spans="1:13" ht="23.25" customHeight="1" thickBot="1" x14ac:dyDescent="0.35">
      <c r="A22" s="2412" t="s">
        <v>301</v>
      </c>
      <c r="B22" s="3134">
        <v>4</v>
      </c>
      <c r="C22" s="3188">
        <v>0</v>
      </c>
      <c r="D22" s="3189">
        <v>4</v>
      </c>
      <c r="E22" s="3134">
        <v>5</v>
      </c>
      <c r="F22" s="3221">
        <v>0</v>
      </c>
      <c r="G22" s="3189">
        <v>5</v>
      </c>
      <c r="H22" s="3134">
        <v>0</v>
      </c>
      <c r="I22" s="3221">
        <v>0</v>
      </c>
      <c r="J22" s="3189">
        <v>0</v>
      </c>
      <c r="K22" s="3134">
        <v>9</v>
      </c>
      <c r="L22" s="3221">
        <v>0</v>
      </c>
      <c r="M22" s="3189">
        <v>9</v>
      </c>
    </row>
    <row r="23" spans="1:13" x14ac:dyDescent="0.3">
      <c r="A23" s="3119" t="s">
        <v>167</v>
      </c>
      <c r="B23" s="3060">
        <v>12</v>
      </c>
      <c r="C23" s="3097">
        <v>2</v>
      </c>
      <c r="D23" s="3098">
        <v>14</v>
      </c>
      <c r="E23" s="3060">
        <v>14</v>
      </c>
      <c r="F23" s="3097">
        <v>1</v>
      </c>
      <c r="G23" s="3098">
        <v>15</v>
      </c>
      <c r="H23" s="3060">
        <v>0</v>
      </c>
      <c r="I23" s="3097">
        <v>0</v>
      </c>
      <c r="J23" s="3098">
        <v>0</v>
      </c>
      <c r="K23" s="3060">
        <v>26</v>
      </c>
      <c r="L23" s="3097">
        <v>3</v>
      </c>
      <c r="M23" s="3098">
        <v>29</v>
      </c>
    </row>
    <row r="24" spans="1:13" x14ac:dyDescent="0.3">
      <c r="A24" s="3119" t="s">
        <v>168</v>
      </c>
      <c r="B24" s="3060">
        <v>15</v>
      </c>
      <c r="C24" s="3097">
        <v>5</v>
      </c>
      <c r="D24" s="3098">
        <v>20</v>
      </c>
      <c r="E24" s="3060">
        <v>14</v>
      </c>
      <c r="F24" s="3097">
        <v>1</v>
      </c>
      <c r="G24" s="3098">
        <v>15</v>
      </c>
      <c r="H24" s="3060">
        <v>0</v>
      </c>
      <c r="I24" s="3097">
        <v>0</v>
      </c>
      <c r="J24" s="3098">
        <v>0</v>
      </c>
      <c r="K24" s="3060">
        <v>29</v>
      </c>
      <c r="L24" s="3097">
        <v>6</v>
      </c>
      <c r="M24" s="3098">
        <v>35</v>
      </c>
    </row>
    <row r="25" spans="1:13" ht="61.5" customHeight="1" thickBot="1" x14ac:dyDescent="0.35">
      <c r="A25" s="3119" t="s">
        <v>169</v>
      </c>
      <c r="B25" s="3060">
        <v>9</v>
      </c>
      <c r="C25" s="3097">
        <v>4</v>
      </c>
      <c r="D25" s="3098">
        <v>13</v>
      </c>
      <c r="E25" s="3060">
        <v>9</v>
      </c>
      <c r="F25" s="3097">
        <v>2</v>
      </c>
      <c r="G25" s="3098">
        <v>11</v>
      </c>
      <c r="H25" s="3060">
        <v>0</v>
      </c>
      <c r="I25" s="3097">
        <v>0</v>
      </c>
      <c r="J25" s="3098">
        <v>0</v>
      </c>
      <c r="K25" s="3060">
        <v>18</v>
      </c>
      <c r="L25" s="3097">
        <v>6</v>
      </c>
      <c r="M25" s="3098">
        <v>24</v>
      </c>
    </row>
    <row r="26" spans="1:13" ht="31.5" customHeight="1" thickBot="1" x14ac:dyDescent="0.35">
      <c r="A26" s="3174" t="s">
        <v>12</v>
      </c>
      <c r="B26" s="3061">
        <v>97</v>
      </c>
      <c r="C26" s="3190">
        <v>175</v>
      </c>
      <c r="D26" s="3191">
        <v>272</v>
      </c>
      <c r="E26" s="3061">
        <v>113</v>
      </c>
      <c r="F26" s="3190">
        <v>166</v>
      </c>
      <c r="G26" s="3191">
        <v>279</v>
      </c>
      <c r="H26" s="3061">
        <v>0</v>
      </c>
      <c r="I26" s="3190">
        <v>1</v>
      </c>
      <c r="J26" s="3191">
        <v>1</v>
      </c>
      <c r="K26" s="3061">
        <v>210</v>
      </c>
      <c r="L26" s="3190">
        <v>342</v>
      </c>
      <c r="M26" s="3191">
        <v>552</v>
      </c>
    </row>
    <row r="27" spans="1:13" ht="27.75" customHeight="1" thickBot="1" x14ac:dyDescent="0.35">
      <c r="A27" s="2861" t="s">
        <v>23</v>
      </c>
      <c r="B27" s="3063"/>
      <c r="C27" s="3064"/>
      <c r="D27" s="3065"/>
      <c r="E27" s="3063"/>
      <c r="F27" s="3064"/>
      <c r="G27" s="3065"/>
      <c r="H27" s="3063"/>
      <c r="I27" s="3064"/>
      <c r="J27" s="3065"/>
      <c r="K27" s="3164"/>
      <c r="L27" s="3165"/>
      <c r="M27" s="3166"/>
    </row>
    <row r="28" spans="1:13" ht="24.95" customHeight="1" thickBot="1" x14ac:dyDescent="0.35">
      <c r="A28" s="2861" t="s">
        <v>11</v>
      </c>
      <c r="B28" s="3135"/>
      <c r="C28" s="3136"/>
      <c r="D28" s="3192"/>
      <c r="E28" s="3135"/>
      <c r="F28" s="3136"/>
      <c r="G28" s="3192"/>
      <c r="H28" s="3135"/>
      <c r="I28" s="3136"/>
      <c r="J28" s="3192"/>
      <c r="K28" s="3164"/>
      <c r="L28" s="3165"/>
      <c r="M28" s="3166"/>
    </row>
    <row r="29" spans="1:13" ht="24.95" customHeight="1" x14ac:dyDescent="0.3">
      <c r="A29" s="2862" t="s">
        <v>159</v>
      </c>
      <c r="B29" s="2898">
        <v>7</v>
      </c>
      <c r="C29" s="3193">
        <v>0</v>
      </c>
      <c r="D29" s="3194">
        <v>7</v>
      </c>
      <c r="E29" s="2898">
        <v>11</v>
      </c>
      <c r="F29" s="3193">
        <v>0</v>
      </c>
      <c r="G29" s="3194">
        <v>11</v>
      </c>
      <c r="H29" s="3151">
        <v>0</v>
      </c>
      <c r="I29" s="3201">
        <v>0</v>
      </c>
      <c r="J29" s="3202">
        <v>0</v>
      </c>
      <c r="K29" s="3138">
        <v>18</v>
      </c>
      <c r="L29" s="3172">
        <v>0</v>
      </c>
      <c r="M29" s="3173">
        <v>18</v>
      </c>
    </row>
    <row r="30" spans="1:13" ht="24.95" customHeight="1" x14ac:dyDescent="0.3">
      <c r="A30" s="3163" t="s">
        <v>344</v>
      </c>
      <c r="B30" s="2995">
        <v>5</v>
      </c>
      <c r="C30" s="2996">
        <v>1</v>
      </c>
      <c r="D30" s="2997">
        <v>6</v>
      </c>
      <c r="E30" s="2995">
        <v>0</v>
      </c>
      <c r="F30" s="2996">
        <v>0</v>
      </c>
      <c r="G30" s="2997">
        <v>0</v>
      </c>
      <c r="H30" s="3149">
        <v>0</v>
      </c>
      <c r="I30" s="3152">
        <v>0</v>
      </c>
      <c r="J30" s="3094">
        <v>0</v>
      </c>
      <c r="K30" s="3144">
        <v>5</v>
      </c>
      <c r="L30" s="3145">
        <v>1</v>
      </c>
      <c r="M30" s="3146">
        <v>6</v>
      </c>
    </row>
    <row r="31" spans="1:13" ht="24.95" customHeight="1" thickBot="1" x14ac:dyDescent="0.35">
      <c r="A31" s="2420" t="s">
        <v>161</v>
      </c>
      <c r="B31" s="2706">
        <v>4</v>
      </c>
      <c r="C31" s="2707">
        <v>22</v>
      </c>
      <c r="D31" s="2708">
        <v>26</v>
      </c>
      <c r="E31" s="2706">
        <v>5</v>
      </c>
      <c r="F31" s="3213">
        <v>16</v>
      </c>
      <c r="G31" s="2708">
        <v>21</v>
      </c>
      <c r="H31" s="2706">
        <v>0</v>
      </c>
      <c r="I31" s="3213">
        <v>0</v>
      </c>
      <c r="J31" s="2708">
        <v>0</v>
      </c>
      <c r="K31" s="2710">
        <v>9</v>
      </c>
      <c r="L31" s="3229">
        <v>38</v>
      </c>
      <c r="M31" s="2711">
        <v>47</v>
      </c>
    </row>
    <row r="32" spans="1:13" ht="24.95" customHeight="1" thickBot="1" x14ac:dyDescent="0.35">
      <c r="A32" s="3157" t="s">
        <v>162</v>
      </c>
      <c r="B32" s="3150">
        <v>21</v>
      </c>
      <c r="C32" s="3177">
        <v>133</v>
      </c>
      <c r="D32" s="3178">
        <v>154</v>
      </c>
      <c r="E32" s="3150">
        <v>32</v>
      </c>
      <c r="F32" s="3177">
        <v>137</v>
      </c>
      <c r="G32" s="3178">
        <v>169</v>
      </c>
      <c r="H32" s="3150">
        <v>0</v>
      </c>
      <c r="I32" s="3177">
        <v>1</v>
      </c>
      <c r="J32" s="3178">
        <v>1</v>
      </c>
      <c r="K32" s="3131">
        <v>53</v>
      </c>
      <c r="L32" s="1073">
        <v>271</v>
      </c>
      <c r="M32" s="1074">
        <v>324</v>
      </c>
    </row>
    <row r="33" spans="1:13" ht="24.95" customHeight="1" x14ac:dyDescent="0.3">
      <c r="A33" s="3141" t="s">
        <v>293</v>
      </c>
      <c r="B33" s="3142">
        <v>7</v>
      </c>
      <c r="C33" s="3195">
        <v>49</v>
      </c>
      <c r="D33" s="3196">
        <v>56</v>
      </c>
      <c r="E33" s="3142">
        <v>11</v>
      </c>
      <c r="F33" s="3195">
        <v>44</v>
      </c>
      <c r="G33" s="3196">
        <v>55</v>
      </c>
      <c r="H33" s="3142">
        <v>0</v>
      </c>
      <c r="I33" s="3195">
        <v>0</v>
      </c>
      <c r="J33" s="3196">
        <v>0</v>
      </c>
      <c r="K33" s="3138">
        <v>18</v>
      </c>
      <c r="L33" s="3172">
        <v>93</v>
      </c>
      <c r="M33" s="3173">
        <v>111</v>
      </c>
    </row>
    <row r="34" spans="1:13" ht="24.95" customHeight="1" x14ac:dyDescent="0.3">
      <c r="A34" s="3122" t="s">
        <v>295</v>
      </c>
      <c r="B34" s="3143">
        <v>0</v>
      </c>
      <c r="C34" s="3158">
        <v>0</v>
      </c>
      <c r="D34" s="3159">
        <v>0</v>
      </c>
      <c r="E34" s="3143">
        <v>0</v>
      </c>
      <c r="F34" s="3158">
        <v>0</v>
      </c>
      <c r="G34" s="3159">
        <v>0</v>
      </c>
      <c r="H34" s="3143">
        <v>0</v>
      </c>
      <c r="I34" s="3158">
        <v>1</v>
      </c>
      <c r="J34" s="3159">
        <v>1</v>
      </c>
      <c r="K34" s="3144">
        <v>0</v>
      </c>
      <c r="L34" s="3145">
        <v>1</v>
      </c>
      <c r="M34" s="3146">
        <v>1</v>
      </c>
    </row>
    <row r="35" spans="1:13" ht="39" customHeight="1" x14ac:dyDescent="0.3">
      <c r="A35" s="3126" t="s">
        <v>323</v>
      </c>
      <c r="B35" s="3143">
        <v>8</v>
      </c>
      <c r="C35" s="3158">
        <v>45</v>
      </c>
      <c r="D35" s="3159">
        <v>53</v>
      </c>
      <c r="E35" s="3143">
        <v>10</v>
      </c>
      <c r="F35" s="3158">
        <v>45</v>
      </c>
      <c r="G35" s="3159">
        <v>55</v>
      </c>
      <c r="H35" s="3143">
        <v>0</v>
      </c>
      <c r="I35" s="3158">
        <v>0</v>
      </c>
      <c r="J35" s="3159">
        <v>0</v>
      </c>
      <c r="K35" s="3144">
        <v>18</v>
      </c>
      <c r="L35" s="3145">
        <v>90</v>
      </c>
      <c r="M35" s="3146">
        <v>108</v>
      </c>
    </row>
    <row r="36" spans="1:13" ht="24.95" customHeight="1" thickBot="1" x14ac:dyDescent="0.35">
      <c r="A36" s="2412" t="s">
        <v>296</v>
      </c>
      <c r="B36" s="2463">
        <v>6</v>
      </c>
      <c r="C36" s="2505">
        <v>39</v>
      </c>
      <c r="D36" s="2506">
        <v>45</v>
      </c>
      <c r="E36" s="2463">
        <v>11</v>
      </c>
      <c r="F36" s="3222">
        <v>48</v>
      </c>
      <c r="G36" s="2506">
        <v>59</v>
      </c>
      <c r="H36" s="2463">
        <v>0</v>
      </c>
      <c r="I36" s="3222">
        <v>0</v>
      </c>
      <c r="J36" s="2506">
        <v>0</v>
      </c>
      <c r="K36" s="3147">
        <v>17</v>
      </c>
      <c r="L36" s="2729">
        <v>87</v>
      </c>
      <c r="M36" s="3148">
        <v>104</v>
      </c>
    </row>
    <row r="37" spans="1:13" ht="24.95" customHeight="1" x14ac:dyDescent="0.3">
      <c r="A37" s="2413" t="s">
        <v>163</v>
      </c>
      <c r="B37" s="3171">
        <v>0</v>
      </c>
      <c r="C37" s="3197">
        <v>0</v>
      </c>
      <c r="D37" s="3198">
        <v>0</v>
      </c>
      <c r="E37" s="3171">
        <v>0</v>
      </c>
      <c r="F37" s="3197">
        <v>0</v>
      </c>
      <c r="G37" s="3198">
        <v>0</v>
      </c>
      <c r="H37" s="3171">
        <v>0</v>
      </c>
      <c r="I37" s="3197">
        <v>0</v>
      </c>
      <c r="J37" s="3198">
        <v>0</v>
      </c>
      <c r="K37" s="3138">
        <v>0</v>
      </c>
      <c r="L37" s="3172">
        <v>0</v>
      </c>
      <c r="M37" s="3173">
        <v>0</v>
      </c>
    </row>
    <row r="38" spans="1:13" ht="24.95" customHeight="1" x14ac:dyDescent="0.3">
      <c r="A38" s="3163" t="s">
        <v>330</v>
      </c>
      <c r="B38" s="3171"/>
      <c r="C38" s="3197"/>
      <c r="D38" s="3198"/>
      <c r="E38" s="3171"/>
      <c r="F38" s="3197"/>
      <c r="G38" s="3198"/>
      <c r="H38" s="3171"/>
      <c r="I38" s="3197"/>
      <c r="J38" s="3198"/>
      <c r="K38" s="3144">
        <v>0</v>
      </c>
      <c r="L38" s="3145">
        <v>0</v>
      </c>
      <c r="M38" s="3146">
        <v>0</v>
      </c>
    </row>
    <row r="39" spans="1:13" ht="24.95" customHeight="1" x14ac:dyDescent="0.3">
      <c r="A39" s="3119" t="s">
        <v>164</v>
      </c>
      <c r="B39" s="3140">
        <v>0</v>
      </c>
      <c r="C39" s="3199">
        <v>4</v>
      </c>
      <c r="D39" s="3200">
        <v>4</v>
      </c>
      <c r="E39" s="3140">
        <v>0</v>
      </c>
      <c r="F39" s="2726">
        <v>2</v>
      </c>
      <c r="G39" s="3200">
        <v>2</v>
      </c>
      <c r="H39" s="3140">
        <v>0</v>
      </c>
      <c r="I39" s="2726">
        <v>0</v>
      </c>
      <c r="J39" s="3200">
        <v>0</v>
      </c>
      <c r="K39" s="3147">
        <v>0</v>
      </c>
      <c r="L39" s="2729">
        <v>6</v>
      </c>
      <c r="M39" s="3148">
        <v>6</v>
      </c>
    </row>
    <row r="40" spans="1:13" ht="24.95" customHeight="1" thickBot="1" x14ac:dyDescent="0.35">
      <c r="A40" s="2420" t="s">
        <v>165</v>
      </c>
      <c r="B40" s="2515">
        <v>11</v>
      </c>
      <c r="C40" s="2516">
        <v>0</v>
      </c>
      <c r="D40" s="2517">
        <v>11</v>
      </c>
      <c r="E40" s="2515">
        <v>13</v>
      </c>
      <c r="F40" s="3223">
        <v>0</v>
      </c>
      <c r="G40" s="2517">
        <v>13</v>
      </c>
      <c r="H40" s="2706">
        <v>0</v>
      </c>
      <c r="I40" s="3213">
        <v>0</v>
      </c>
      <c r="J40" s="2708">
        <v>0</v>
      </c>
      <c r="K40" s="2710">
        <v>24</v>
      </c>
      <c r="L40" s="3229">
        <v>0</v>
      </c>
      <c r="M40" s="2711">
        <v>24</v>
      </c>
    </row>
    <row r="41" spans="1:13" ht="25.5" customHeight="1" thickBot="1" x14ac:dyDescent="0.35">
      <c r="A41" s="2858" t="s">
        <v>166</v>
      </c>
      <c r="B41" s="3150">
        <v>12</v>
      </c>
      <c r="C41" s="3177">
        <v>0</v>
      </c>
      <c r="D41" s="3178">
        <v>12</v>
      </c>
      <c r="E41" s="3150">
        <v>15</v>
      </c>
      <c r="F41" s="3177">
        <v>2</v>
      </c>
      <c r="G41" s="3178">
        <v>17</v>
      </c>
      <c r="H41" s="3150">
        <v>0</v>
      </c>
      <c r="I41" s="3177">
        <v>0</v>
      </c>
      <c r="J41" s="3178">
        <v>0</v>
      </c>
      <c r="K41" s="3150">
        <v>27</v>
      </c>
      <c r="L41" s="3177">
        <v>2</v>
      </c>
      <c r="M41" s="3178">
        <v>29</v>
      </c>
    </row>
    <row r="42" spans="1:13" ht="21" customHeight="1" x14ac:dyDescent="0.3">
      <c r="A42" s="3141" t="s">
        <v>298</v>
      </c>
      <c r="B42" s="3151">
        <v>8</v>
      </c>
      <c r="C42" s="3201">
        <v>0</v>
      </c>
      <c r="D42" s="3202">
        <v>8</v>
      </c>
      <c r="E42" s="3151">
        <v>10</v>
      </c>
      <c r="F42" s="3201">
        <v>2</v>
      </c>
      <c r="G42" s="3202">
        <v>12</v>
      </c>
      <c r="H42" s="3151">
        <v>0</v>
      </c>
      <c r="I42" s="3201">
        <v>0</v>
      </c>
      <c r="J42" s="3202">
        <v>0</v>
      </c>
      <c r="K42" s="3138">
        <v>18</v>
      </c>
      <c r="L42" s="3172">
        <v>2</v>
      </c>
      <c r="M42" s="3173">
        <v>20</v>
      </c>
    </row>
    <row r="43" spans="1:13" ht="21" customHeight="1" x14ac:dyDescent="0.3">
      <c r="A43" s="3122" t="s">
        <v>299</v>
      </c>
      <c r="B43" s="3149">
        <v>0</v>
      </c>
      <c r="C43" s="3152">
        <v>0</v>
      </c>
      <c r="D43" s="3094">
        <v>0</v>
      </c>
      <c r="E43" s="3149">
        <v>0</v>
      </c>
      <c r="F43" s="3152">
        <v>0</v>
      </c>
      <c r="G43" s="3094">
        <v>0</v>
      </c>
      <c r="H43" s="3149">
        <v>0</v>
      </c>
      <c r="I43" s="3152">
        <v>0</v>
      </c>
      <c r="J43" s="3094">
        <v>0</v>
      </c>
      <c r="K43" s="3144">
        <v>0</v>
      </c>
      <c r="L43" s="3145">
        <v>0</v>
      </c>
      <c r="M43" s="3146">
        <v>0</v>
      </c>
    </row>
    <row r="44" spans="1:13" ht="21" customHeight="1" thickBot="1" x14ac:dyDescent="0.35">
      <c r="A44" s="2412" t="s">
        <v>301</v>
      </c>
      <c r="B44" s="2706">
        <v>4</v>
      </c>
      <c r="C44" s="2707">
        <v>0</v>
      </c>
      <c r="D44" s="2708">
        <v>4</v>
      </c>
      <c r="E44" s="2706">
        <v>5</v>
      </c>
      <c r="F44" s="3213">
        <v>0</v>
      </c>
      <c r="G44" s="2708">
        <v>5</v>
      </c>
      <c r="H44" s="2706">
        <v>0</v>
      </c>
      <c r="I44" s="3213">
        <v>0</v>
      </c>
      <c r="J44" s="2708">
        <v>0</v>
      </c>
      <c r="K44" s="3147">
        <v>9</v>
      </c>
      <c r="L44" s="2729">
        <v>0</v>
      </c>
      <c r="M44" s="3148">
        <v>9</v>
      </c>
    </row>
    <row r="45" spans="1:13" ht="27.75" customHeight="1" x14ac:dyDescent="0.3">
      <c r="A45" s="3119" t="s">
        <v>167</v>
      </c>
      <c r="B45" s="3203">
        <v>11</v>
      </c>
      <c r="C45" s="1068">
        <v>2</v>
      </c>
      <c r="D45" s="3204">
        <v>13</v>
      </c>
      <c r="E45" s="2806">
        <v>14</v>
      </c>
      <c r="F45" s="3224">
        <v>1</v>
      </c>
      <c r="G45" s="1070">
        <v>15</v>
      </c>
      <c r="H45" s="3149">
        <v>0</v>
      </c>
      <c r="I45" s="3152">
        <v>0</v>
      </c>
      <c r="J45" s="3094">
        <v>0</v>
      </c>
      <c r="K45" s="3138">
        <v>25</v>
      </c>
      <c r="L45" s="3172">
        <v>3</v>
      </c>
      <c r="M45" s="3173">
        <v>28</v>
      </c>
    </row>
    <row r="46" spans="1:13" x14ac:dyDescent="0.3">
      <c r="A46" s="3119" t="s">
        <v>168</v>
      </c>
      <c r="B46" s="3205">
        <v>15</v>
      </c>
      <c r="C46" s="3152">
        <v>5</v>
      </c>
      <c r="D46" s="3206">
        <v>20</v>
      </c>
      <c r="E46" s="3149">
        <v>14</v>
      </c>
      <c r="F46" s="3152">
        <v>1</v>
      </c>
      <c r="G46" s="3094">
        <v>15</v>
      </c>
      <c r="H46" s="3149">
        <v>0</v>
      </c>
      <c r="I46" s="3152">
        <v>0</v>
      </c>
      <c r="J46" s="3094">
        <v>0</v>
      </c>
      <c r="K46" s="3144">
        <v>29</v>
      </c>
      <c r="L46" s="3145">
        <v>6</v>
      </c>
      <c r="M46" s="3146">
        <v>35</v>
      </c>
    </row>
    <row r="47" spans="1:13" ht="41.25" thickBot="1" x14ac:dyDescent="0.35">
      <c r="A47" s="3119" t="s">
        <v>169</v>
      </c>
      <c r="B47" s="3205">
        <v>9</v>
      </c>
      <c r="C47" s="3152">
        <v>3</v>
      </c>
      <c r="D47" s="3206">
        <v>12</v>
      </c>
      <c r="E47" s="3149">
        <v>8</v>
      </c>
      <c r="F47" s="3152">
        <v>2</v>
      </c>
      <c r="G47" s="3094">
        <v>10</v>
      </c>
      <c r="H47" s="3149">
        <v>0</v>
      </c>
      <c r="I47" s="3152">
        <v>0</v>
      </c>
      <c r="J47" s="3094">
        <v>0</v>
      </c>
      <c r="K47" s="3144">
        <v>17</v>
      </c>
      <c r="L47" s="3145">
        <v>5</v>
      </c>
      <c r="M47" s="3146">
        <v>22</v>
      </c>
    </row>
    <row r="48" spans="1:13" ht="31.5" customHeight="1" thickBot="1" x14ac:dyDescent="0.35">
      <c r="A48" s="2860" t="s">
        <v>8</v>
      </c>
      <c r="B48" s="3153">
        <v>95</v>
      </c>
      <c r="C48" s="3207">
        <v>170</v>
      </c>
      <c r="D48" s="3208">
        <v>265</v>
      </c>
      <c r="E48" s="3153">
        <v>112</v>
      </c>
      <c r="F48" s="3207">
        <v>161</v>
      </c>
      <c r="G48" s="3208">
        <v>273</v>
      </c>
      <c r="H48" s="3153">
        <v>0</v>
      </c>
      <c r="I48" s="3207">
        <v>1</v>
      </c>
      <c r="J48" s="3208">
        <v>1</v>
      </c>
      <c r="K48" s="3153">
        <v>207</v>
      </c>
      <c r="L48" s="3207">
        <v>332</v>
      </c>
      <c r="M48" s="3208">
        <v>539</v>
      </c>
    </row>
    <row r="49" spans="1:13" ht="24.95" customHeight="1" thickBot="1" x14ac:dyDescent="0.35">
      <c r="A49" s="2863" t="s">
        <v>25</v>
      </c>
      <c r="B49" s="3154"/>
      <c r="C49" s="3155"/>
      <c r="D49" s="3156"/>
      <c r="E49" s="3154"/>
      <c r="F49" s="3155"/>
      <c r="G49" s="3156"/>
      <c r="H49" s="3154"/>
      <c r="I49" s="3155"/>
      <c r="J49" s="3156"/>
      <c r="K49" s="3137"/>
      <c r="L49" s="877"/>
      <c r="M49" s="878"/>
    </row>
    <row r="50" spans="1:13" ht="24.95" customHeight="1" thickBot="1" x14ac:dyDescent="0.35">
      <c r="A50" s="3119" t="s">
        <v>159</v>
      </c>
      <c r="B50" s="3151">
        <v>0</v>
      </c>
      <c r="C50" s="3201">
        <v>0</v>
      </c>
      <c r="D50" s="3202">
        <v>0</v>
      </c>
      <c r="E50" s="3151">
        <v>0</v>
      </c>
      <c r="F50" s="3201">
        <v>0</v>
      </c>
      <c r="G50" s="3202">
        <v>0</v>
      </c>
      <c r="H50" s="3171">
        <v>0</v>
      </c>
      <c r="I50" s="3197">
        <v>0</v>
      </c>
      <c r="J50" s="3198">
        <v>0</v>
      </c>
      <c r="K50" s="3138">
        <v>0</v>
      </c>
      <c r="L50" s="3172">
        <v>0</v>
      </c>
      <c r="M50" s="3173">
        <v>0</v>
      </c>
    </row>
    <row r="51" spans="1:13" ht="24.95" customHeight="1" x14ac:dyDescent="0.3">
      <c r="A51" s="3119" t="s">
        <v>344</v>
      </c>
      <c r="B51" s="3139">
        <v>0</v>
      </c>
      <c r="C51" s="1075">
        <v>0</v>
      </c>
      <c r="D51" s="1076">
        <v>0</v>
      </c>
      <c r="E51" s="3139">
        <v>0</v>
      </c>
      <c r="F51" s="1075">
        <v>0</v>
      </c>
      <c r="G51" s="1076">
        <v>0</v>
      </c>
      <c r="H51" s="3139">
        <v>0</v>
      </c>
      <c r="I51" s="1075">
        <v>0</v>
      </c>
      <c r="J51" s="1076">
        <v>0</v>
      </c>
      <c r="K51" s="3138">
        <v>0</v>
      </c>
      <c r="L51" s="3172">
        <v>0</v>
      </c>
      <c r="M51" s="3173">
        <v>0</v>
      </c>
    </row>
    <row r="52" spans="1:13" ht="24.95" customHeight="1" thickBot="1" x14ac:dyDescent="0.35">
      <c r="A52" s="3119" t="s">
        <v>161</v>
      </c>
      <c r="B52" s="3140">
        <v>0</v>
      </c>
      <c r="C52" s="3199">
        <v>1</v>
      </c>
      <c r="D52" s="3200">
        <v>1</v>
      </c>
      <c r="E52" s="3140">
        <v>0</v>
      </c>
      <c r="F52" s="2726">
        <v>1</v>
      </c>
      <c r="G52" s="3200">
        <v>1</v>
      </c>
      <c r="H52" s="3140">
        <v>0</v>
      </c>
      <c r="I52" s="2726">
        <v>0</v>
      </c>
      <c r="J52" s="3200">
        <v>0</v>
      </c>
      <c r="K52" s="2710">
        <v>0</v>
      </c>
      <c r="L52" s="3229">
        <v>2</v>
      </c>
      <c r="M52" s="2711">
        <v>2</v>
      </c>
    </row>
    <row r="53" spans="1:13" ht="24.95" customHeight="1" thickBot="1" x14ac:dyDescent="0.35">
      <c r="A53" s="3157" t="s">
        <v>162</v>
      </c>
      <c r="B53" s="3150">
        <v>0</v>
      </c>
      <c r="C53" s="3177">
        <v>3</v>
      </c>
      <c r="D53" s="3178">
        <v>3</v>
      </c>
      <c r="E53" s="3150">
        <v>0</v>
      </c>
      <c r="F53" s="3177">
        <v>3</v>
      </c>
      <c r="G53" s="3178">
        <v>3</v>
      </c>
      <c r="H53" s="3150">
        <v>0</v>
      </c>
      <c r="I53" s="3177">
        <v>0</v>
      </c>
      <c r="J53" s="3178">
        <v>0</v>
      </c>
      <c r="K53" s="3150">
        <v>0</v>
      </c>
      <c r="L53" s="3177">
        <v>6</v>
      </c>
      <c r="M53" s="3178">
        <v>6</v>
      </c>
    </row>
    <row r="54" spans="1:13" ht="24.95" customHeight="1" x14ac:dyDescent="0.3">
      <c r="A54" s="3141" t="s">
        <v>293</v>
      </c>
      <c r="B54" s="3142">
        <v>0</v>
      </c>
      <c r="C54" s="3195">
        <v>2</v>
      </c>
      <c r="D54" s="3196">
        <v>2</v>
      </c>
      <c r="E54" s="3142">
        <v>0</v>
      </c>
      <c r="F54" s="3195">
        <v>0</v>
      </c>
      <c r="G54" s="3196">
        <v>0</v>
      </c>
      <c r="H54" s="3142">
        <v>0</v>
      </c>
      <c r="I54" s="3195">
        <v>0</v>
      </c>
      <c r="J54" s="3196">
        <v>0</v>
      </c>
      <c r="K54" s="3138">
        <v>0</v>
      </c>
      <c r="L54" s="3172">
        <v>2</v>
      </c>
      <c r="M54" s="3173">
        <v>2</v>
      </c>
    </row>
    <row r="55" spans="1:13" ht="24.95" customHeight="1" x14ac:dyDescent="0.3">
      <c r="A55" s="3122" t="s">
        <v>295</v>
      </c>
      <c r="B55" s="3143">
        <v>0</v>
      </c>
      <c r="C55" s="3158">
        <v>0</v>
      </c>
      <c r="D55" s="3159">
        <v>0</v>
      </c>
      <c r="E55" s="3143">
        <v>0</v>
      </c>
      <c r="F55" s="3158">
        <v>0</v>
      </c>
      <c r="G55" s="3159">
        <v>0</v>
      </c>
      <c r="H55" s="3143">
        <v>0</v>
      </c>
      <c r="I55" s="3158">
        <v>0</v>
      </c>
      <c r="J55" s="3159">
        <v>0</v>
      </c>
      <c r="K55" s="3144">
        <v>0</v>
      </c>
      <c r="L55" s="3145">
        <v>0</v>
      </c>
      <c r="M55" s="3146">
        <v>0</v>
      </c>
    </row>
    <row r="56" spans="1:13" ht="38.450000000000003" customHeight="1" x14ac:dyDescent="0.3">
      <c r="A56" s="3126" t="s">
        <v>323</v>
      </c>
      <c r="B56" s="3143">
        <v>0</v>
      </c>
      <c r="C56" s="3158">
        <v>1</v>
      </c>
      <c r="D56" s="3159">
        <v>1</v>
      </c>
      <c r="E56" s="3143">
        <v>0</v>
      </c>
      <c r="F56" s="3158">
        <v>1</v>
      </c>
      <c r="G56" s="3159">
        <v>1</v>
      </c>
      <c r="H56" s="3143">
        <v>0</v>
      </c>
      <c r="I56" s="3158">
        <v>0</v>
      </c>
      <c r="J56" s="3159">
        <v>0</v>
      </c>
      <c r="K56" s="3144">
        <v>0</v>
      </c>
      <c r="L56" s="3145">
        <v>2</v>
      </c>
      <c r="M56" s="3146">
        <v>2</v>
      </c>
    </row>
    <row r="57" spans="1:13" ht="24.95" customHeight="1" thickBot="1" x14ac:dyDescent="0.35">
      <c r="A57" s="2412" t="s">
        <v>296</v>
      </c>
      <c r="B57" s="2463">
        <v>0</v>
      </c>
      <c r="C57" s="2505">
        <v>0</v>
      </c>
      <c r="D57" s="2506">
        <v>0</v>
      </c>
      <c r="E57" s="2463">
        <v>0</v>
      </c>
      <c r="F57" s="3222">
        <v>2</v>
      </c>
      <c r="G57" s="2506">
        <v>2</v>
      </c>
      <c r="H57" s="2463">
        <v>0</v>
      </c>
      <c r="I57" s="3222">
        <v>0</v>
      </c>
      <c r="J57" s="2506">
        <v>0</v>
      </c>
      <c r="K57" s="3147">
        <v>0</v>
      </c>
      <c r="L57" s="2729">
        <v>2</v>
      </c>
      <c r="M57" s="3148">
        <v>2</v>
      </c>
    </row>
    <row r="58" spans="1:13" ht="24.75" customHeight="1" x14ac:dyDescent="0.3">
      <c r="A58" s="2413" t="s">
        <v>163</v>
      </c>
      <c r="B58" s="3171">
        <v>0</v>
      </c>
      <c r="C58" s="3197">
        <v>0</v>
      </c>
      <c r="D58" s="3198">
        <v>0</v>
      </c>
      <c r="E58" s="3171">
        <v>0</v>
      </c>
      <c r="F58" s="3197">
        <v>0</v>
      </c>
      <c r="G58" s="3198">
        <v>0</v>
      </c>
      <c r="H58" s="3171">
        <v>0</v>
      </c>
      <c r="I58" s="3197">
        <v>0</v>
      </c>
      <c r="J58" s="3198">
        <v>0</v>
      </c>
      <c r="K58" s="3138">
        <v>0</v>
      </c>
      <c r="L58" s="3172">
        <v>0</v>
      </c>
      <c r="M58" s="3173">
        <v>0</v>
      </c>
    </row>
    <row r="59" spans="1:13" ht="24.75" customHeight="1" x14ac:dyDescent="0.3">
      <c r="A59" s="3163" t="s">
        <v>330</v>
      </c>
      <c r="B59" s="3171"/>
      <c r="C59" s="3197"/>
      <c r="D59" s="3198"/>
      <c r="E59" s="3171"/>
      <c r="F59" s="3197"/>
      <c r="G59" s="3198"/>
      <c r="H59" s="3171"/>
      <c r="I59" s="3197"/>
      <c r="J59" s="3198"/>
      <c r="K59" s="3144">
        <v>0</v>
      </c>
      <c r="L59" s="3145">
        <v>0</v>
      </c>
      <c r="M59" s="3146">
        <v>0</v>
      </c>
    </row>
    <row r="60" spans="1:13" ht="24.75" customHeight="1" x14ac:dyDescent="0.3">
      <c r="A60" s="3119" t="s">
        <v>164</v>
      </c>
      <c r="B60" s="3139">
        <v>0</v>
      </c>
      <c r="C60" s="1075">
        <v>0</v>
      </c>
      <c r="D60" s="1076">
        <v>0</v>
      </c>
      <c r="E60" s="3139">
        <v>0</v>
      </c>
      <c r="F60" s="1075">
        <v>1</v>
      </c>
      <c r="G60" s="1076">
        <v>1</v>
      </c>
      <c r="H60" s="3139">
        <v>0</v>
      </c>
      <c r="I60" s="1075">
        <v>0</v>
      </c>
      <c r="J60" s="1076">
        <v>0</v>
      </c>
      <c r="K60" s="3147">
        <v>0</v>
      </c>
      <c r="L60" s="2729">
        <v>1</v>
      </c>
      <c r="M60" s="3148">
        <v>1</v>
      </c>
    </row>
    <row r="61" spans="1:13" ht="24.95" customHeight="1" thickBot="1" x14ac:dyDescent="0.35">
      <c r="A61" s="3119" t="s">
        <v>165</v>
      </c>
      <c r="B61" s="3209">
        <v>1</v>
      </c>
      <c r="C61" s="3210">
        <v>0</v>
      </c>
      <c r="D61" s="3211">
        <v>1</v>
      </c>
      <c r="E61" s="3225">
        <v>0</v>
      </c>
      <c r="F61" s="3226">
        <v>0</v>
      </c>
      <c r="G61" s="3227">
        <v>0</v>
      </c>
      <c r="H61" s="3225">
        <v>0</v>
      </c>
      <c r="I61" s="3226">
        <v>0</v>
      </c>
      <c r="J61" s="3227">
        <v>0</v>
      </c>
      <c r="K61" s="2710">
        <v>1</v>
      </c>
      <c r="L61" s="3229">
        <v>0</v>
      </c>
      <c r="M61" s="2711">
        <v>1</v>
      </c>
    </row>
    <row r="62" spans="1:13" ht="24.95" customHeight="1" thickBot="1" x14ac:dyDescent="0.35">
      <c r="A62" s="2858" t="s">
        <v>166</v>
      </c>
      <c r="B62" s="3153">
        <v>0</v>
      </c>
      <c r="C62" s="3207">
        <v>0</v>
      </c>
      <c r="D62" s="3208">
        <v>0</v>
      </c>
      <c r="E62" s="3153">
        <v>0</v>
      </c>
      <c r="F62" s="3207">
        <v>0</v>
      </c>
      <c r="G62" s="3208">
        <v>0</v>
      </c>
      <c r="H62" s="3153">
        <v>0</v>
      </c>
      <c r="I62" s="3207">
        <v>0</v>
      </c>
      <c r="J62" s="3208">
        <v>0</v>
      </c>
      <c r="K62" s="3153">
        <v>0</v>
      </c>
      <c r="L62" s="3207">
        <v>0</v>
      </c>
      <c r="M62" s="3208">
        <v>0</v>
      </c>
    </row>
    <row r="63" spans="1:13" ht="24.95" customHeight="1" x14ac:dyDescent="0.3">
      <c r="A63" s="3141" t="s">
        <v>298</v>
      </c>
      <c r="B63" s="3151">
        <v>0</v>
      </c>
      <c r="C63" s="3201">
        <v>0</v>
      </c>
      <c r="D63" s="3202">
        <v>0</v>
      </c>
      <c r="E63" s="3151">
        <v>0</v>
      </c>
      <c r="F63" s="3201">
        <v>0</v>
      </c>
      <c r="G63" s="3202">
        <v>0</v>
      </c>
      <c r="H63" s="3151">
        <v>0</v>
      </c>
      <c r="I63" s="3201">
        <v>0</v>
      </c>
      <c r="J63" s="3202">
        <v>0</v>
      </c>
      <c r="K63" s="3138">
        <v>0</v>
      </c>
      <c r="L63" s="3172">
        <v>0</v>
      </c>
      <c r="M63" s="3173">
        <v>0</v>
      </c>
    </row>
    <row r="64" spans="1:13" ht="24.95" customHeight="1" x14ac:dyDescent="0.3">
      <c r="A64" s="3122" t="s">
        <v>299</v>
      </c>
      <c r="B64" s="3149">
        <v>0</v>
      </c>
      <c r="C64" s="3152">
        <v>0</v>
      </c>
      <c r="D64" s="3094">
        <v>0</v>
      </c>
      <c r="E64" s="3149">
        <v>0</v>
      </c>
      <c r="F64" s="3152">
        <v>0</v>
      </c>
      <c r="G64" s="3094">
        <v>0</v>
      </c>
      <c r="H64" s="3149">
        <v>0</v>
      </c>
      <c r="I64" s="3152">
        <v>0</v>
      </c>
      <c r="J64" s="3094">
        <v>0</v>
      </c>
      <c r="K64" s="3144">
        <v>0</v>
      </c>
      <c r="L64" s="3145">
        <v>0</v>
      </c>
      <c r="M64" s="3146">
        <v>0</v>
      </c>
    </row>
    <row r="65" spans="1:13" ht="24.95" customHeight="1" thickBot="1" x14ac:dyDescent="0.35">
      <c r="A65" s="2412" t="s">
        <v>301</v>
      </c>
      <c r="B65" s="3212">
        <v>0</v>
      </c>
      <c r="C65" s="3213">
        <v>0</v>
      </c>
      <c r="D65" s="3214">
        <v>0</v>
      </c>
      <c r="E65" s="2706">
        <v>0</v>
      </c>
      <c r="F65" s="3213">
        <v>0</v>
      </c>
      <c r="G65" s="2708">
        <v>0</v>
      </c>
      <c r="H65" s="2706">
        <v>0</v>
      </c>
      <c r="I65" s="3213">
        <v>0</v>
      </c>
      <c r="J65" s="2708">
        <v>0</v>
      </c>
      <c r="K65" s="2710">
        <v>0</v>
      </c>
      <c r="L65" s="3229">
        <v>0</v>
      </c>
      <c r="M65" s="2711">
        <v>0</v>
      </c>
    </row>
    <row r="66" spans="1:13" x14ac:dyDescent="0.3">
      <c r="A66" s="2862" t="s">
        <v>167</v>
      </c>
      <c r="B66" s="3215">
        <v>1</v>
      </c>
      <c r="C66" s="3216">
        <v>0</v>
      </c>
      <c r="D66" s="3217">
        <v>1</v>
      </c>
      <c r="E66" s="3215">
        <v>0</v>
      </c>
      <c r="F66" s="3216">
        <v>0</v>
      </c>
      <c r="G66" s="3217">
        <v>0</v>
      </c>
      <c r="H66" s="3151">
        <v>0</v>
      </c>
      <c r="I66" s="3201">
        <v>0</v>
      </c>
      <c r="J66" s="3202">
        <v>0</v>
      </c>
      <c r="K66" s="3138">
        <v>1</v>
      </c>
      <c r="L66" s="3172">
        <v>0</v>
      </c>
      <c r="M66" s="3173">
        <v>1</v>
      </c>
    </row>
    <row r="67" spans="1:13" x14ac:dyDescent="0.3">
      <c r="A67" s="2413" t="s">
        <v>168</v>
      </c>
      <c r="B67" s="3171">
        <v>0</v>
      </c>
      <c r="C67" s="3197">
        <v>0</v>
      </c>
      <c r="D67" s="3198">
        <v>0</v>
      </c>
      <c r="E67" s="3171">
        <v>0</v>
      </c>
      <c r="F67" s="3197">
        <v>0</v>
      </c>
      <c r="G67" s="3198">
        <v>0</v>
      </c>
      <c r="H67" s="3171">
        <v>0</v>
      </c>
      <c r="I67" s="3197">
        <v>0</v>
      </c>
      <c r="J67" s="3198">
        <v>0</v>
      </c>
      <c r="K67" s="3167">
        <v>0</v>
      </c>
      <c r="L67" s="3168">
        <v>0</v>
      </c>
      <c r="M67" s="3169">
        <v>0</v>
      </c>
    </row>
    <row r="68" spans="1:13" ht="54.75" customHeight="1" thickBot="1" x14ac:dyDescent="0.35">
      <c r="A68" s="3119" t="s">
        <v>169</v>
      </c>
      <c r="B68" s="3218">
        <v>0</v>
      </c>
      <c r="C68" s="3213">
        <v>1</v>
      </c>
      <c r="D68" s="3214">
        <v>1</v>
      </c>
      <c r="E68" s="2706">
        <v>1</v>
      </c>
      <c r="F68" s="3213">
        <v>0</v>
      </c>
      <c r="G68" s="2708">
        <v>1</v>
      </c>
      <c r="H68" s="2706">
        <v>0</v>
      </c>
      <c r="I68" s="3213">
        <v>0</v>
      </c>
      <c r="J68" s="2708">
        <v>0</v>
      </c>
      <c r="K68" s="2710">
        <v>1</v>
      </c>
      <c r="L68" s="3229">
        <v>1</v>
      </c>
      <c r="M68" s="2711">
        <v>2</v>
      </c>
    </row>
    <row r="69" spans="1:13" ht="30" customHeight="1" thickBot="1" x14ac:dyDescent="0.35">
      <c r="A69" s="2860" t="s">
        <v>13</v>
      </c>
      <c r="B69" s="3161">
        <v>2</v>
      </c>
      <c r="C69" s="3161">
        <v>5</v>
      </c>
      <c r="D69" s="3161">
        <v>7</v>
      </c>
      <c r="E69" s="3161">
        <v>1</v>
      </c>
      <c r="F69" s="3161">
        <v>5</v>
      </c>
      <c r="G69" s="3161">
        <v>6</v>
      </c>
      <c r="H69" s="3161">
        <v>0</v>
      </c>
      <c r="I69" s="3161">
        <v>0</v>
      </c>
      <c r="J69" s="3161">
        <v>0</v>
      </c>
      <c r="K69" s="3161">
        <v>3</v>
      </c>
      <c r="L69" s="3161">
        <v>10</v>
      </c>
      <c r="M69" s="3170">
        <v>13</v>
      </c>
    </row>
    <row r="70" spans="1:13" ht="32.25" customHeight="1" thickBot="1" x14ac:dyDescent="0.35">
      <c r="A70" s="3162" t="s">
        <v>180</v>
      </c>
      <c r="B70" s="3230">
        <v>97</v>
      </c>
      <c r="C70" s="3230">
        <v>175</v>
      </c>
      <c r="D70" s="3230">
        <v>272</v>
      </c>
      <c r="E70" s="3230">
        <v>113</v>
      </c>
      <c r="F70" s="3230">
        <v>166</v>
      </c>
      <c r="G70" s="3230">
        <v>279</v>
      </c>
      <c r="H70" s="3230">
        <v>0</v>
      </c>
      <c r="I70" s="3230">
        <v>1</v>
      </c>
      <c r="J70" s="3230">
        <v>1</v>
      </c>
      <c r="K70" s="3230">
        <v>210</v>
      </c>
      <c r="L70" s="3230">
        <v>342</v>
      </c>
      <c r="M70" s="3231">
        <v>552</v>
      </c>
    </row>
    <row r="71" spans="1:13" ht="37.5" customHeight="1" x14ac:dyDescent="0.3">
      <c r="A71" s="772"/>
      <c r="B71" s="773"/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</row>
    <row r="72" spans="1:13" ht="26.25" customHeight="1" x14ac:dyDescent="0.3">
      <c r="A72" s="772"/>
      <c r="B72" s="773"/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K24" sqref="K24"/>
    </sheetView>
  </sheetViews>
  <sheetFormatPr defaultRowHeight="20.25" x14ac:dyDescent="0.3"/>
  <cols>
    <col min="1" max="1" width="75.140625" style="764" customWidth="1"/>
    <col min="2" max="2" width="9.140625" style="764"/>
    <col min="3" max="3" width="10.5703125" style="764" customWidth="1"/>
    <col min="4" max="5" width="9.140625" style="764"/>
    <col min="6" max="6" width="11.28515625" style="764" customWidth="1"/>
    <col min="7" max="8" width="9.140625" style="764"/>
    <col min="9" max="9" width="10.85546875" style="764" customWidth="1"/>
    <col min="10" max="11" width="9.140625" style="764"/>
    <col min="12" max="12" width="10.85546875" style="764" customWidth="1"/>
    <col min="13" max="16384" width="9.140625" style="764"/>
  </cols>
  <sheetData>
    <row r="1" spans="1:19" ht="51" customHeight="1" x14ac:dyDescent="0.3">
      <c r="A1" s="4461" t="s">
        <v>142</v>
      </c>
      <c r="B1" s="4461"/>
      <c r="C1" s="4461"/>
      <c r="D1" s="4461"/>
      <c r="E1" s="4461"/>
      <c r="F1" s="4461"/>
      <c r="G1" s="4461"/>
      <c r="H1" s="4461"/>
      <c r="I1" s="4461"/>
      <c r="J1" s="4461"/>
      <c r="K1" s="4461"/>
      <c r="L1" s="4461"/>
      <c r="M1" s="4461"/>
      <c r="N1" s="795"/>
      <c r="O1" s="795"/>
      <c r="P1" s="788"/>
      <c r="Q1" s="788"/>
      <c r="R1" s="788"/>
      <c r="S1" s="788"/>
    </row>
    <row r="2" spans="1:19" ht="22.5" customHeight="1" x14ac:dyDescent="0.3">
      <c r="A2" s="4461" t="s">
        <v>381</v>
      </c>
      <c r="B2" s="4461"/>
      <c r="C2" s="4461"/>
      <c r="D2" s="4461"/>
      <c r="E2" s="4461"/>
      <c r="F2" s="4461"/>
      <c r="G2" s="4461"/>
      <c r="H2" s="4461"/>
      <c r="I2" s="4461"/>
      <c r="J2" s="4461"/>
      <c r="K2" s="4461"/>
      <c r="L2" s="4461"/>
      <c r="M2" s="4461"/>
      <c r="N2" s="768"/>
      <c r="O2" s="788"/>
      <c r="P2" s="788"/>
      <c r="Q2" s="788"/>
      <c r="R2" s="788"/>
      <c r="S2" s="788"/>
    </row>
    <row r="3" spans="1:19" ht="21" thickBot="1" x14ac:dyDescent="0.35">
      <c r="A3" s="768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</row>
    <row r="4" spans="1:19" ht="26.25" customHeight="1" thickBot="1" x14ac:dyDescent="0.35">
      <c r="A4" s="4508" t="s">
        <v>9</v>
      </c>
      <c r="B4" s="4502" t="s">
        <v>19</v>
      </c>
      <c r="C4" s="4503"/>
      <c r="D4" s="4504"/>
      <c r="E4" s="4502" t="s">
        <v>20</v>
      </c>
      <c r="F4" s="4503"/>
      <c r="G4" s="4504"/>
      <c r="H4" s="4502" t="s">
        <v>29</v>
      </c>
      <c r="I4" s="4503"/>
      <c r="J4" s="4504"/>
      <c r="K4" s="4505" t="s">
        <v>21</v>
      </c>
      <c r="L4" s="4506"/>
      <c r="M4" s="4507"/>
      <c r="N4" s="796"/>
      <c r="O4" s="769"/>
      <c r="P4" s="769"/>
      <c r="Q4" s="769"/>
      <c r="R4" s="769"/>
      <c r="S4" s="769"/>
    </row>
    <row r="5" spans="1:19" ht="135.75" customHeight="1" thickBot="1" x14ac:dyDescent="0.35">
      <c r="A5" s="4509"/>
      <c r="B5" s="779" t="s">
        <v>26</v>
      </c>
      <c r="C5" s="779" t="s">
        <v>27</v>
      </c>
      <c r="D5" s="779" t="s">
        <v>4</v>
      </c>
      <c r="E5" s="779" t="s">
        <v>26</v>
      </c>
      <c r="F5" s="779" t="s">
        <v>27</v>
      </c>
      <c r="G5" s="779" t="s">
        <v>4</v>
      </c>
      <c r="H5" s="779" t="s">
        <v>26</v>
      </c>
      <c r="I5" s="779" t="s">
        <v>27</v>
      </c>
      <c r="J5" s="779" t="s">
        <v>4</v>
      </c>
      <c r="K5" s="779" t="s">
        <v>26</v>
      </c>
      <c r="L5" s="779" t="s">
        <v>27</v>
      </c>
      <c r="M5" s="779" t="s">
        <v>4</v>
      </c>
      <c r="N5" s="796"/>
      <c r="O5" s="769"/>
      <c r="P5" s="769"/>
      <c r="Q5" s="769"/>
      <c r="R5" s="769"/>
      <c r="S5" s="769"/>
    </row>
    <row r="6" spans="1:19" ht="21" thickBot="1" x14ac:dyDescent="0.35">
      <c r="A6" s="771" t="s">
        <v>22</v>
      </c>
      <c r="B6" s="797"/>
      <c r="C6" s="798"/>
      <c r="D6" s="799"/>
      <c r="E6" s="797"/>
      <c r="F6" s="798"/>
      <c r="G6" s="800"/>
      <c r="H6" s="797"/>
      <c r="I6" s="798"/>
      <c r="J6" s="799"/>
      <c r="K6" s="801"/>
      <c r="L6" s="802"/>
      <c r="M6" s="803"/>
      <c r="N6" s="796"/>
      <c r="O6" s="769"/>
      <c r="P6" s="769"/>
      <c r="Q6" s="769"/>
      <c r="R6" s="769"/>
      <c r="S6" s="769"/>
    </row>
    <row r="7" spans="1:19" ht="28.5" customHeight="1" thickBot="1" x14ac:dyDescent="0.35">
      <c r="A7" s="766" t="s">
        <v>160</v>
      </c>
      <c r="B7" s="673">
        <f>B11+B14</f>
        <v>0</v>
      </c>
      <c r="C7" s="673">
        <f t="shared" ref="C7:M7" si="0">C11+C14</f>
        <v>18</v>
      </c>
      <c r="D7" s="673">
        <f t="shared" si="0"/>
        <v>18</v>
      </c>
      <c r="E7" s="673">
        <f t="shared" si="0"/>
        <v>10</v>
      </c>
      <c r="F7" s="673">
        <f t="shared" si="0"/>
        <v>4</v>
      </c>
      <c r="G7" s="673">
        <f t="shared" si="0"/>
        <v>14</v>
      </c>
      <c r="H7" s="673">
        <f t="shared" si="0"/>
        <v>1</v>
      </c>
      <c r="I7" s="673">
        <f t="shared" si="0"/>
        <v>0</v>
      </c>
      <c r="J7" s="673">
        <f t="shared" si="0"/>
        <v>1</v>
      </c>
      <c r="K7" s="673">
        <f t="shared" si="0"/>
        <v>11</v>
      </c>
      <c r="L7" s="673">
        <f t="shared" si="0"/>
        <v>22</v>
      </c>
      <c r="M7" s="674">
        <f t="shared" si="0"/>
        <v>33</v>
      </c>
      <c r="N7" s="796"/>
      <c r="O7" s="769"/>
      <c r="P7" s="769"/>
      <c r="Q7" s="769"/>
      <c r="R7" s="769"/>
      <c r="S7" s="769"/>
    </row>
    <row r="8" spans="1:19" ht="29.25" customHeight="1" thickBot="1" x14ac:dyDescent="0.35">
      <c r="A8" s="758" t="s">
        <v>12</v>
      </c>
      <c r="B8" s="752">
        <v>0</v>
      </c>
      <c r="C8" s="752">
        <v>18</v>
      </c>
      <c r="D8" s="752">
        <v>18</v>
      </c>
      <c r="E8" s="752">
        <v>10</v>
      </c>
      <c r="F8" s="752">
        <v>4</v>
      </c>
      <c r="G8" s="752">
        <v>14</v>
      </c>
      <c r="H8" s="752">
        <v>1</v>
      </c>
      <c r="I8" s="752">
        <v>0</v>
      </c>
      <c r="J8" s="752">
        <v>1</v>
      </c>
      <c r="K8" s="752">
        <v>11</v>
      </c>
      <c r="L8" s="752">
        <v>22</v>
      </c>
      <c r="M8" s="321">
        <v>33</v>
      </c>
      <c r="N8" s="796"/>
      <c r="O8" s="769"/>
      <c r="P8" s="769"/>
      <c r="Q8" s="769"/>
      <c r="R8" s="769"/>
      <c r="S8" s="769"/>
    </row>
    <row r="9" spans="1:19" ht="21" thickBot="1" x14ac:dyDescent="0.35">
      <c r="A9" s="808" t="s">
        <v>23</v>
      </c>
      <c r="B9" s="669"/>
      <c r="C9" s="790"/>
      <c r="D9" s="791"/>
      <c r="E9" s="669"/>
      <c r="F9" s="790"/>
      <c r="G9" s="791"/>
      <c r="H9" s="669"/>
      <c r="I9" s="790"/>
      <c r="J9" s="791"/>
      <c r="K9" s="809"/>
      <c r="L9" s="790"/>
      <c r="M9" s="810"/>
      <c r="N9" s="796"/>
      <c r="O9" s="769"/>
      <c r="P9" s="769"/>
      <c r="Q9" s="769"/>
      <c r="R9" s="769"/>
      <c r="S9" s="769"/>
    </row>
    <row r="10" spans="1:19" ht="19.5" customHeight="1" thickBot="1" x14ac:dyDescent="0.35">
      <c r="A10" s="604" t="s">
        <v>11</v>
      </c>
      <c r="B10" s="759"/>
      <c r="C10" s="760"/>
      <c r="D10" s="761"/>
      <c r="E10" s="759"/>
      <c r="F10" s="760"/>
      <c r="G10" s="761"/>
      <c r="H10" s="759"/>
      <c r="I10" s="760"/>
      <c r="J10" s="761"/>
      <c r="K10" s="811"/>
      <c r="L10" s="812"/>
      <c r="M10" s="781"/>
      <c r="N10" s="804"/>
      <c r="O10" s="769"/>
      <c r="P10" s="769"/>
      <c r="Q10" s="769"/>
      <c r="R10" s="769"/>
      <c r="S10" s="769"/>
    </row>
    <row r="11" spans="1:19" ht="29.25" customHeight="1" thickBot="1" x14ac:dyDescent="0.35">
      <c r="A11" s="789" t="s">
        <v>160</v>
      </c>
      <c r="B11" s="753">
        <v>0</v>
      </c>
      <c r="C11" s="754">
        <v>18</v>
      </c>
      <c r="D11" s="755">
        <v>18</v>
      </c>
      <c r="E11" s="753">
        <v>10</v>
      </c>
      <c r="F11" s="754">
        <v>4</v>
      </c>
      <c r="G11" s="755">
        <v>14</v>
      </c>
      <c r="H11" s="753">
        <v>1</v>
      </c>
      <c r="I11" s="754">
        <v>0</v>
      </c>
      <c r="J11" s="751">
        <v>1</v>
      </c>
      <c r="K11" s="794">
        <f>SUM(B11,E11,H11)</f>
        <v>11</v>
      </c>
      <c r="L11" s="794">
        <f>SUM(C11,F11,I11)</f>
        <v>22</v>
      </c>
      <c r="M11" s="757">
        <f>SUM(K11:L11)</f>
        <v>33</v>
      </c>
      <c r="N11" s="805"/>
      <c r="O11" s="769"/>
      <c r="P11" s="769"/>
      <c r="Q11" s="769"/>
      <c r="R11" s="769"/>
      <c r="S11" s="769"/>
    </row>
    <row r="12" spans="1:19" ht="29.25" customHeight="1" thickBot="1" x14ac:dyDescent="0.35">
      <c r="A12" s="756" t="s">
        <v>8</v>
      </c>
      <c r="B12" s="813">
        <v>0</v>
      </c>
      <c r="C12" s="813">
        <v>18</v>
      </c>
      <c r="D12" s="813">
        <v>18</v>
      </c>
      <c r="E12" s="813">
        <v>10</v>
      </c>
      <c r="F12" s="813">
        <v>4</v>
      </c>
      <c r="G12" s="813">
        <v>14</v>
      </c>
      <c r="H12" s="813">
        <v>1</v>
      </c>
      <c r="I12" s="813">
        <v>0</v>
      </c>
      <c r="J12" s="813">
        <v>1</v>
      </c>
      <c r="K12" s="813">
        <v>11</v>
      </c>
      <c r="L12" s="813">
        <v>22</v>
      </c>
      <c r="M12" s="671">
        <v>33</v>
      </c>
      <c r="N12" s="806"/>
      <c r="O12" s="769"/>
      <c r="P12" s="769"/>
      <c r="Q12" s="769"/>
      <c r="R12" s="769"/>
      <c r="S12" s="769"/>
    </row>
    <row r="13" spans="1:19" ht="26.25" customHeight="1" thickBot="1" x14ac:dyDescent="0.35">
      <c r="A13" s="672" t="s">
        <v>25</v>
      </c>
      <c r="B13" s="775"/>
      <c r="C13" s="778"/>
      <c r="D13" s="814"/>
      <c r="E13" s="775"/>
      <c r="F13" s="778"/>
      <c r="G13" s="814"/>
      <c r="H13" s="775"/>
      <c r="I13" s="776"/>
      <c r="J13" s="777"/>
      <c r="K13" s="782"/>
      <c r="L13" s="783"/>
      <c r="M13" s="784"/>
      <c r="N13" s="805"/>
      <c r="O13" s="769"/>
      <c r="P13" s="769"/>
      <c r="Q13" s="769"/>
      <c r="R13" s="769"/>
      <c r="S13" s="769"/>
    </row>
    <row r="14" spans="1:19" ht="23.25" customHeight="1" thickBot="1" x14ac:dyDescent="0.35">
      <c r="A14" s="789" t="s">
        <v>160</v>
      </c>
      <c r="B14" s="753">
        <v>0</v>
      </c>
      <c r="C14" s="754">
        <v>0</v>
      </c>
      <c r="D14" s="755">
        <v>0</v>
      </c>
      <c r="E14" s="753">
        <v>0</v>
      </c>
      <c r="F14" s="754">
        <v>0</v>
      </c>
      <c r="G14" s="755">
        <v>0</v>
      </c>
      <c r="H14" s="753">
        <v>0</v>
      </c>
      <c r="I14" s="754">
        <v>0</v>
      </c>
      <c r="J14" s="751">
        <v>0</v>
      </c>
      <c r="K14" s="794">
        <f>SUM(B14,E14,H14)</f>
        <v>0</v>
      </c>
      <c r="L14" s="794">
        <f>SUM(C14,F14,I14)</f>
        <v>0</v>
      </c>
      <c r="M14" s="757">
        <f>SUM(K14:L14)</f>
        <v>0</v>
      </c>
      <c r="N14" s="805"/>
      <c r="O14" s="769"/>
      <c r="P14" s="769"/>
      <c r="Q14" s="769"/>
      <c r="R14" s="769"/>
      <c r="S14" s="769"/>
    </row>
    <row r="15" spans="1:19" ht="28.5" customHeight="1" thickBot="1" x14ac:dyDescent="0.35">
      <c r="A15" s="756" t="s">
        <v>13</v>
      </c>
      <c r="B15" s="815">
        <v>0</v>
      </c>
      <c r="C15" s="815">
        <v>0</v>
      </c>
      <c r="D15" s="815">
        <v>0</v>
      </c>
      <c r="E15" s="815">
        <v>0</v>
      </c>
      <c r="F15" s="815">
        <v>0</v>
      </c>
      <c r="G15" s="815">
        <v>0</v>
      </c>
      <c r="H15" s="815">
        <v>0</v>
      </c>
      <c r="I15" s="815">
        <v>0</v>
      </c>
      <c r="J15" s="815">
        <v>0</v>
      </c>
      <c r="K15" s="815">
        <v>0</v>
      </c>
      <c r="L15" s="815">
        <v>0</v>
      </c>
      <c r="M15" s="671">
        <v>0</v>
      </c>
      <c r="N15" s="805"/>
      <c r="O15" s="769"/>
      <c r="P15" s="769"/>
      <c r="Q15" s="769"/>
      <c r="R15" s="769"/>
      <c r="S15" s="769"/>
    </row>
    <row r="16" spans="1:19" ht="30" customHeight="1" thickBot="1" x14ac:dyDescent="0.35">
      <c r="A16" s="750" t="s">
        <v>181</v>
      </c>
      <c r="B16" s="670">
        <v>0</v>
      </c>
      <c r="C16" s="670">
        <v>18</v>
      </c>
      <c r="D16" s="670">
        <v>18</v>
      </c>
      <c r="E16" s="670">
        <v>10</v>
      </c>
      <c r="F16" s="670">
        <v>4</v>
      </c>
      <c r="G16" s="670">
        <v>14</v>
      </c>
      <c r="H16" s="670">
        <v>1</v>
      </c>
      <c r="I16" s="670">
        <v>0</v>
      </c>
      <c r="J16" s="670">
        <v>1</v>
      </c>
      <c r="K16" s="670">
        <v>11</v>
      </c>
      <c r="L16" s="670">
        <v>22</v>
      </c>
      <c r="M16" s="645">
        <v>33</v>
      </c>
      <c r="N16" s="807"/>
      <c r="O16" s="769"/>
      <c r="P16" s="769"/>
      <c r="Q16" s="769"/>
      <c r="R16" s="769"/>
      <c r="S16" s="769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A9" sqref="A9:P29"/>
    </sheetView>
  </sheetViews>
  <sheetFormatPr defaultRowHeight="20.25" x14ac:dyDescent="0.3"/>
  <cols>
    <col min="1" max="1" width="88.85546875" style="217" customWidth="1"/>
    <col min="2" max="2" width="9.5703125" style="217" customWidth="1"/>
    <col min="3" max="3" width="12.85546875" style="217" customWidth="1"/>
    <col min="4" max="4" width="12.28515625" style="217" customWidth="1"/>
    <col min="5" max="5" width="10.28515625" style="217" customWidth="1"/>
    <col min="6" max="6" width="8.7109375" style="217" customWidth="1"/>
    <col min="7" max="7" width="11" style="217" customWidth="1"/>
    <col min="8" max="8" width="9.42578125" style="217" customWidth="1"/>
    <col min="9" max="9" width="10.42578125" style="217" customWidth="1"/>
    <col min="10" max="10" width="12.28515625" style="217" customWidth="1"/>
    <col min="11" max="12" width="9.5703125" style="217" customWidth="1"/>
    <col min="13" max="13" width="12" style="217" customWidth="1"/>
    <col min="14" max="14" width="12.5703125" style="217" customWidth="1"/>
    <col min="15" max="15" width="11" style="217" customWidth="1"/>
    <col min="16" max="16" width="11.28515625" style="217" customWidth="1"/>
    <col min="17" max="256" width="9.140625" style="217"/>
    <col min="257" max="257" width="88.85546875" style="217" customWidth="1"/>
    <col min="258" max="258" width="9.5703125" style="217" customWidth="1"/>
    <col min="259" max="259" width="12.85546875" style="217" customWidth="1"/>
    <col min="260" max="260" width="12.28515625" style="217" customWidth="1"/>
    <col min="261" max="261" width="10.28515625" style="217" customWidth="1"/>
    <col min="262" max="262" width="8.7109375" style="217" customWidth="1"/>
    <col min="263" max="263" width="11" style="217" customWidth="1"/>
    <col min="264" max="264" width="9.42578125" style="217" customWidth="1"/>
    <col min="265" max="265" width="10.42578125" style="217" customWidth="1"/>
    <col min="266" max="266" width="12.28515625" style="217" customWidth="1"/>
    <col min="267" max="268" width="9.5703125" style="217" customWidth="1"/>
    <col min="269" max="269" width="12" style="217" customWidth="1"/>
    <col min="270" max="270" width="12.5703125" style="217" customWidth="1"/>
    <col min="271" max="271" width="11" style="217" customWidth="1"/>
    <col min="272" max="272" width="11.28515625" style="217" customWidth="1"/>
    <col min="273" max="512" width="9.140625" style="217"/>
    <col min="513" max="513" width="88.85546875" style="217" customWidth="1"/>
    <col min="514" max="514" width="9.5703125" style="217" customWidth="1"/>
    <col min="515" max="515" width="12.85546875" style="217" customWidth="1"/>
    <col min="516" max="516" width="12.28515625" style="217" customWidth="1"/>
    <col min="517" max="517" width="10.28515625" style="217" customWidth="1"/>
    <col min="518" max="518" width="8.7109375" style="217" customWidth="1"/>
    <col min="519" max="519" width="11" style="217" customWidth="1"/>
    <col min="520" max="520" width="9.42578125" style="217" customWidth="1"/>
    <col min="521" max="521" width="10.42578125" style="217" customWidth="1"/>
    <col min="522" max="522" width="12.28515625" style="217" customWidth="1"/>
    <col min="523" max="524" width="9.5703125" style="217" customWidth="1"/>
    <col min="525" max="525" width="12" style="217" customWidth="1"/>
    <col min="526" max="526" width="12.5703125" style="217" customWidth="1"/>
    <col min="527" max="527" width="11" style="217" customWidth="1"/>
    <col min="528" max="528" width="11.28515625" style="217" customWidth="1"/>
    <col min="529" max="768" width="9.140625" style="217"/>
    <col min="769" max="769" width="88.85546875" style="217" customWidth="1"/>
    <col min="770" max="770" width="9.5703125" style="217" customWidth="1"/>
    <col min="771" max="771" width="12.85546875" style="217" customWidth="1"/>
    <col min="772" max="772" width="12.28515625" style="217" customWidth="1"/>
    <col min="773" max="773" width="10.28515625" style="217" customWidth="1"/>
    <col min="774" max="774" width="8.7109375" style="217" customWidth="1"/>
    <col min="775" max="775" width="11" style="217" customWidth="1"/>
    <col min="776" max="776" width="9.42578125" style="217" customWidth="1"/>
    <col min="777" max="777" width="10.42578125" style="217" customWidth="1"/>
    <col min="778" max="778" width="12.28515625" style="217" customWidth="1"/>
    <col min="779" max="780" width="9.5703125" style="217" customWidth="1"/>
    <col min="781" max="781" width="12" style="217" customWidth="1"/>
    <col min="782" max="782" width="12.5703125" style="217" customWidth="1"/>
    <col min="783" max="783" width="11" style="217" customWidth="1"/>
    <col min="784" max="784" width="11.28515625" style="217" customWidth="1"/>
    <col min="785" max="1024" width="9.140625" style="217"/>
    <col min="1025" max="1025" width="88.85546875" style="217" customWidth="1"/>
    <col min="1026" max="1026" width="9.5703125" style="217" customWidth="1"/>
    <col min="1027" max="1027" width="12.85546875" style="217" customWidth="1"/>
    <col min="1028" max="1028" width="12.28515625" style="217" customWidth="1"/>
    <col min="1029" max="1029" width="10.28515625" style="217" customWidth="1"/>
    <col min="1030" max="1030" width="8.7109375" style="217" customWidth="1"/>
    <col min="1031" max="1031" width="11" style="217" customWidth="1"/>
    <col min="1032" max="1032" width="9.42578125" style="217" customWidth="1"/>
    <col min="1033" max="1033" width="10.42578125" style="217" customWidth="1"/>
    <col min="1034" max="1034" width="12.28515625" style="217" customWidth="1"/>
    <col min="1035" max="1036" width="9.5703125" style="217" customWidth="1"/>
    <col min="1037" max="1037" width="12" style="217" customWidth="1"/>
    <col min="1038" max="1038" width="12.5703125" style="217" customWidth="1"/>
    <col min="1039" max="1039" width="11" style="217" customWidth="1"/>
    <col min="1040" max="1040" width="11.28515625" style="217" customWidth="1"/>
    <col min="1041" max="1280" width="9.140625" style="217"/>
    <col min="1281" max="1281" width="88.85546875" style="217" customWidth="1"/>
    <col min="1282" max="1282" width="9.5703125" style="217" customWidth="1"/>
    <col min="1283" max="1283" width="12.85546875" style="217" customWidth="1"/>
    <col min="1284" max="1284" width="12.28515625" style="217" customWidth="1"/>
    <col min="1285" max="1285" width="10.28515625" style="217" customWidth="1"/>
    <col min="1286" max="1286" width="8.7109375" style="217" customWidth="1"/>
    <col min="1287" max="1287" width="11" style="217" customWidth="1"/>
    <col min="1288" max="1288" width="9.42578125" style="217" customWidth="1"/>
    <col min="1289" max="1289" width="10.42578125" style="217" customWidth="1"/>
    <col min="1290" max="1290" width="12.28515625" style="217" customWidth="1"/>
    <col min="1291" max="1292" width="9.5703125" style="217" customWidth="1"/>
    <col min="1293" max="1293" width="12" style="217" customWidth="1"/>
    <col min="1294" max="1294" width="12.5703125" style="217" customWidth="1"/>
    <col min="1295" max="1295" width="11" style="217" customWidth="1"/>
    <col min="1296" max="1296" width="11.28515625" style="217" customWidth="1"/>
    <col min="1297" max="1536" width="9.140625" style="217"/>
    <col min="1537" max="1537" width="88.85546875" style="217" customWidth="1"/>
    <col min="1538" max="1538" width="9.5703125" style="217" customWidth="1"/>
    <col min="1539" max="1539" width="12.85546875" style="217" customWidth="1"/>
    <col min="1540" max="1540" width="12.28515625" style="217" customWidth="1"/>
    <col min="1541" max="1541" width="10.28515625" style="217" customWidth="1"/>
    <col min="1542" max="1542" width="8.7109375" style="217" customWidth="1"/>
    <col min="1543" max="1543" width="11" style="217" customWidth="1"/>
    <col min="1544" max="1544" width="9.42578125" style="217" customWidth="1"/>
    <col min="1545" max="1545" width="10.42578125" style="217" customWidth="1"/>
    <col min="1546" max="1546" width="12.28515625" style="217" customWidth="1"/>
    <col min="1547" max="1548" width="9.5703125" style="217" customWidth="1"/>
    <col min="1549" max="1549" width="12" style="217" customWidth="1"/>
    <col min="1550" max="1550" width="12.5703125" style="217" customWidth="1"/>
    <col min="1551" max="1551" width="11" style="217" customWidth="1"/>
    <col min="1552" max="1552" width="11.28515625" style="217" customWidth="1"/>
    <col min="1553" max="1792" width="9.140625" style="217"/>
    <col min="1793" max="1793" width="88.85546875" style="217" customWidth="1"/>
    <col min="1794" max="1794" width="9.5703125" style="217" customWidth="1"/>
    <col min="1795" max="1795" width="12.85546875" style="217" customWidth="1"/>
    <col min="1796" max="1796" width="12.28515625" style="217" customWidth="1"/>
    <col min="1797" max="1797" width="10.28515625" style="217" customWidth="1"/>
    <col min="1798" max="1798" width="8.7109375" style="217" customWidth="1"/>
    <col min="1799" max="1799" width="11" style="217" customWidth="1"/>
    <col min="1800" max="1800" width="9.42578125" style="217" customWidth="1"/>
    <col min="1801" max="1801" width="10.42578125" style="217" customWidth="1"/>
    <col min="1802" max="1802" width="12.28515625" style="217" customWidth="1"/>
    <col min="1803" max="1804" width="9.5703125" style="217" customWidth="1"/>
    <col min="1805" max="1805" width="12" style="217" customWidth="1"/>
    <col min="1806" max="1806" width="12.5703125" style="217" customWidth="1"/>
    <col min="1807" max="1807" width="11" style="217" customWidth="1"/>
    <col min="1808" max="1808" width="11.28515625" style="217" customWidth="1"/>
    <col min="1809" max="2048" width="9.140625" style="217"/>
    <col min="2049" max="2049" width="88.85546875" style="217" customWidth="1"/>
    <col min="2050" max="2050" width="9.5703125" style="217" customWidth="1"/>
    <col min="2051" max="2051" width="12.85546875" style="217" customWidth="1"/>
    <col min="2052" max="2052" width="12.28515625" style="217" customWidth="1"/>
    <col min="2053" max="2053" width="10.28515625" style="217" customWidth="1"/>
    <col min="2054" max="2054" width="8.7109375" style="217" customWidth="1"/>
    <col min="2055" max="2055" width="11" style="217" customWidth="1"/>
    <col min="2056" max="2056" width="9.42578125" style="217" customWidth="1"/>
    <col min="2057" max="2057" width="10.42578125" style="217" customWidth="1"/>
    <col min="2058" max="2058" width="12.28515625" style="217" customWidth="1"/>
    <col min="2059" max="2060" width="9.5703125" style="217" customWidth="1"/>
    <col min="2061" max="2061" width="12" style="217" customWidth="1"/>
    <col min="2062" max="2062" width="12.5703125" style="217" customWidth="1"/>
    <col min="2063" max="2063" width="11" style="217" customWidth="1"/>
    <col min="2064" max="2064" width="11.28515625" style="217" customWidth="1"/>
    <col min="2065" max="2304" width="9.140625" style="217"/>
    <col min="2305" max="2305" width="88.85546875" style="217" customWidth="1"/>
    <col min="2306" max="2306" width="9.5703125" style="217" customWidth="1"/>
    <col min="2307" max="2307" width="12.85546875" style="217" customWidth="1"/>
    <col min="2308" max="2308" width="12.28515625" style="217" customWidth="1"/>
    <col min="2309" max="2309" width="10.28515625" style="217" customWidth="1"/>
    <col min="2310" max="2310" width="8.7109375" style="217" customWidth="1"/>
    <col min="2311" max="2311" width="11" style="217" customWidth="1"/>
    <col min="2312" max="2312" width="9.42578125" style="217" customWidth="1"/>
    <col min="2313" max="2313" width="10.42578125" style="217" customWidth="1"/>
    <col min="2314" max="2314" width="12.28515625" style="217" customWidth="1"/>
    <col min="2315" max="2316" width="9.5703125" style="217" customWidth="1"/>
    <col min="2317" max="2317" width="12" style="217" customWidth="1"/>
    <col min="2318" max="2318" width="12.5703125" style="217" customWidth="1"/>
    <col min="2319" max="2319" width="11" style="217" customWidth="1"/>
    <col min="2320" max="2320" width="11.28515625" style="217" customWidth="1"/>
    <col min="2321" max="2560" width="9.140625" style="217"/>
    <col min="2561" max="2561" width="88.85546875" style="217" customWidth="1"/>
    <col min="2562" max="2562" width="9.5703125" style="217" customWidth="1"/>
    <col min="2563" max="2563" width="12.85546875" style="217" customWidth="1"/>
    <col min="2564" max="2564" width="12.28515625" style="217" customWidth="1"/>
    <col min="2565" max="2565" width="10.28515625" style="217" customWidth="1"/>
    <col min="2566" max="2566" width="8.7109375" style="217" customWidth="1"/>
    <col min="2567" max="2567" width="11" style="217" customWidth="1"/>
    <col min="2568" max="2568" width="9.42578125" style="217" customWidth="1"/>
    <col min="2569" max="2569" width="10.42578125" style="217" customWidth="1"/>
    <col min="2570" max="2570" width="12.28515625" style="217" customWidth="1"/>
    <col min="2571" max="2572" width="9.5703125" style="217" customWidth="1"/>
    <col min="2573" max="2573" width="12" style="217" customWidth="1"/>
    <col min="2574" max="2574" width="12.5703125" style="217" customWidth="1"/>
    <col min="2575" max="2575" width="11" style="217" customWidth="1"/>
    <col min="2576" max="2576" width="11.28515625" style="217" customWidth="1"/>
    <col min="2577" max="2816" width="9.140625" style="217"/>
    <col min="2817" max="2817" width="88.85546875" style="217" customWidth="1"/>
    <col min="2818" max="2818" width="9.5703125" style="217" customWidth="1"/>
    <col min="2819" max="2819" width="12.85546875" style="217" customWidth="1"/>
    <col min="2820" max="2820" width="12.28515625" style="217" customWidth="1"/>
    <col min="2821" max="2821" width="10.28515625" style="217" customWidth="1"/>
    <col min="2822" max="2822" width="8.7109375" style="217" customWidth="1"/>
    <col min="2823" max="2823" width="11" style="217" customWidth="1"/>
    <col min="2824" max="2824" width="9.42578125" style="217" customWidth="1"/>
    <col min="2825" max="2825" width="10.42578125" style="217" customWidth="1"/>
    <col min="2826" max="2826" width="12.28515625" style="217" customWidth="1"/>
    <col min="2827" max="2828" width="9.5703125" style="217" customWidth="1"/>
    <col min="2829" max="2829" width="12" style="217" customWidth="1"/>
    <col min="2830" max="2830" width="12.5703125" style="217" customWidth="1"/>
    <col min="2831" max="2831" width="11" style="217" customWidth="1"/>
    <col min="2832" max="2832" width="11.28515625" style="217" customWidth="1"/>
    <col min="2833" max="3072" width="9.140625" style="217"/>
    <col min="3073" max="3073" width="88.85546875" style="217" customWidth="1"/>
    <col min="3074" max="3074" width="9.5703125" style="217" customWidth="1"/>
    <col min="3075" max="3075" width="12.85546875" style="217" customWidth="1"/>
    <col min="3076" max="3076" width="12.28515625" style="217" customWidth="1"/>
    <col min="3077" max="3077" width="10.28515625" style="217" customWidth="1"/>
    <col min="3078" max="3078" width="8.7109375" style="217" customWidth="1"/>
    <col min="3079" max="3079" width="11" style="217" customWidth="1"/>
    <col min="3080" max="3080" width="9.42578125" style="217" customWidth="1"/>
    <col min="3081" max="3081" width="10.42578125" style="217" customWidth="1"/>
    <col min="3082" max="3082" width="12.28515625" style="217" customWidth="1"/>
    <col min="3083" max="3084" width="9.5703125" style="217" customWidth="1"/>
    <col min="3085" max="3085" width="12" style="217" customWidth="1"/>
    <col min="3086" max="3086" width="12.5703125" style="217" customWidth="1"/>
    <col min="3087" max="3087" width="11" style="217" customWidth="1"/>
    <col min="3088" max="3088" width="11.28515625" style="217" customWidth="1"/>
    <col min="3089" max="3328" width="9.140625" style="217"/>
    <col min="3329" max="3329" width="88.85546875" style="217" customWidth="1"/>
    <col min="3330" max="3330" width="9.5703125" style="217" customWidth="1"/>
    <col min="3331" max="3331" width="12.85546875" style="217" customWidth="1"/>
    <col min="3332" max="3332" width="12.28515625" style="217" customWidth="1"/>
    <col min="3333" max="3333" width="10.28515625" style="217" customWidth="1"/>
    <col min="3334" max="3334" width="8.7109375" style="217" customWidth="1"/>
    <col min="3335" max="3335" width="11" style="217" customWidth="1"/>
    <col min="3336" max="3336" width="9.42578125" style="217" customWidth="1"/>
    <col min="3337" max="3337" width="10.42578125" style="217" customWidth="1"/>
    <col min="3338" max="3338" width="12.28515625" style="217" customWidth="1"/>
    <col min="3339" max="3340" width="9.5703125" style="217" customWidth="1"/>
    <col min="3341" max="3341" width="12" style="217" customWidth="1"/>
    <col min="3342" max="3342" width="12.5703125" style="217" customWidth="1"/>
    <col min="3343" max="3343" width="11" style="217" customWidth="1"/>
    <col min="3344" max="3344" width="11.28515625" style="217" customWidth="1"/>
    <col min="3345" max="3584" width="9.140625" style="217"/>
    <col min="3585" max="3585" width="88.85546875" style="217" customWidth="1"/>
    <col min="3586" max="3586" width="9.5703125" style="217" customWidth="1"/>
    <col min="3587" max="3587" width="12.85546875" style="217" customWidth="1"/>
    <col min="3588" max="3588" width="12.28515625" style="217" customWidth="1"/>
    <col min="3589" max="3589" width="10.28515625" style="217" customWidth="1"/>
    <col min="3590" max="3590" width="8.7109375" style="217" customWidth="1"/>
    <col min="3591" max="3591" width="11" style="217" customWidth="1"/>
    <col min="3592" max="3592" width="9.42578125" style="217" customWidth="1"/>
    <col min="3593" max="3593" width="10.42578125" style="217" customWidth="1"/>
    <col min="3594" max="3594" width="12.28515625" style="217" customWidth="1"/>
    <col min="3595" max="3596" width="9.5703125" style="217" customWidth="1"/>
    <col min="3597" max="3597" width="12" style="217" customWidth="1"/>
    <col min="3598" max="3598" width="12.5703125" style="217" customWidth="1"/>
    <col min="3599" max="3599" width="11" style="217" customWidth="1"/>
    <col min="3600" max="3600" width="11.28515625" style="217" customWidth="1"/>
    <col min="3601" max="3840" width="9.140625" style="217"/>
    <col min="3841" max="3841" width="88.85546875" style="217" customWidth="1"/>
    <col min="3842" max="3842" width="9.5703125" style="217" customWidth="1"/>
    <col min="3843" max="3843" width="12.85546875" style="217" customWidth="1"/>
    <col min="3844" max="3844" width="12.28515625" style="217" customWidth="1"/>
    <col min="3845" max="3845" width="10.28515625" style="217" customWidth="1"/>
    <col min="3846" max="3846" width="8.7109375" style="217" customWidth="1"/>
    <col min="3847" max="3847" width="11" style="217" customWidth="1"/>
    <col min="3848" max="3848" width="9.42578125" style="217" customWidth="1"/>
    <col min="3849" max="3849" width="10.42578125" style="217" customWidth="1"/>
    <col min="3850" max="3850" width="12.28515625" style="217" customWidth="1"/>
    <col min="3851" max="3852" width="9.5703125" style="217" customWidth="1"/>
    <col min="3853" max="3853" width="12" style="217" customWidth="1"/>
    <col min="3854" max="3854" width="12.5703125" style="217" customWidth="1"/>
    <col min="3855" max="3855" width="11" style="217" customWidth="1"/>
    <col min="3856" max="3856" width="11.28515625" style="217" customWidth="1"/>
    <col min="3857" max="4096" width="9.140625" style="217"/>
    <col min="4097" max="4097" width="88.85546875" style="217" customWidth="1"/>
    <col min="4098" max="4098" width="9.5703125" style="217" customWidth="1"/>
    <col min="4099" max="4099" width="12.85546875" style="217" customWidth="1"/>
    <col min="4100" max="4100" width="12.28515625" style="217" customWidth="1"/>
    <col min="4101" max="4101" width="10.28515625" style="217" customWidth="1"/>
    <col min="4102" max="4102" width="8.7109375" style="217" customWidth="1"/>
    <col min="4103" max="4103" width="11" style="217" customWidth="1"/>
    <col min="4104" max="4104" width="9.42578125" style="217" customWidth="1"/>
    <col min="4105" max="4105" width="10.42578125" style="217" customWidth="1"/>
    <col min="4106" max="4106" width="12.28515625" style="217" customWidth="1"/>
    <col min="4107" max="4108" width="9.5703125" style="217" customWidth="1"/>
    <col min="4109" max="4109" width="12" style="217" customWidth="1"/>
    <col min="4110" max="4110" width="12.5703125" style="217" customWidth="1"/>
    <col min="4111" max="4111" width="11" style="217" customWidth="1"/>
    <col min="4112" max="4112" width="11.28515625" style="217" customWidth="1"/>
    <col min="4113" max="4352" width="9.140625" style="217"/>
    <col min="4353" max="4353" width="88.85546875" style="217" customWidth="1"/>
    <col min="4354" max="4354" width="9.5703125" style="217" customWidth="1"/>
    <col min="4355" max="4355" width="12.85546875" style="217" customWidth="1"/>
    <col min="4356" max="4356" width="12.28515625" style="217" customWidth="1"/>
    <col min="4357" max="4357" width="10.28515625" style="217" customWidth="1"/>
    <col min="4358" max="4358" width="8.7109375" style="217" customWidth="1"/>
    <col min="4359" max="4359" width="11" style="217" customWidth="1"/>
    <col min="4360" max="4360" width="9.42578125" style="217" customWidth="1"/>
    <col min="4361" max="4361" width="10.42578125" style="217" customWidth="1"/>
    <col min="4362" max="4362" width="12.28515625" style="217" customWidth="1"/>
    <col min="4363" max="4364" width="9.5703125" style="217" customWidth="1"/>
    <col min="4365" max="4365" width="12" style="217" customWidth="1"/>
    <col min="4366" max="4366" width="12.5703125" style="217" customWidth="1"/>
    <col min="4367" max="4367" width="11" style="217" customWidth="1"/>
    <col min="4368" max="4368" width="11.28515625" style="217" customWidth="1"/>
    <col min="4369" max="4608" width="9.140625" style="217"/>
    <col min="4609" max="4609" width="88.85546875" style="217" customWidth="1"/>
    <col min="4610" max="4610" width="9.5703125" style="217" customWidth="1"/>
    <col min="4611" max="4611" width="12.85546875" style="217" customWidth="1"/>
    <col min="4612" max="4612" width="12.28515625" style="217" customWidth="1"/>
    <col min="4613" max="4613" width="10.28515625" style="217" customWidth="1"/>
    <col min="4614" max="4614" width="8.7109375" style="217" customWidth="1"/>
    <col min="4615" max="4615" width="11" style="217" customWidth="1"/>
    <col min="4616" max="4616" width="9.42578125" style="217" customWidth="1"/>
    <col min="4617" max="4617" width="10.42578125" style="217" customWidth="1"/>
    <col min="4618" max="4618" width="12.28515625" style="217" customWidth="1"/>
    <col min="4619" max="4620" width="9.5703125" style="217" customWidth="1"/>
    <col min="4621" max="4621" width="12" style="217" customWidth="1"/>
    <col min="4622" max="4622" width="12.5703125" style="217" customWidth="1"/>
    <col min="4623" max="4623" width="11" style="217" customWidth="1"/>
    <col min="4624" max="4624" width="11.28515625" style="217" customWidth="1"/>
    <col min="4625" max="4864" width="9.140625" style="217"/>
    <col min="4865" max="4865" width="88.85546875" style="217" customWidth="1"/>
    <col min="4866" max="4866" width="9.5703125" style="217" customWidth="1"/>
    <col min="4867" max="4867" width="12.85546875" style="217" customWidth="1"/>
    <col min="4868" max="4868" width="12.28515625" style="217" customWidth="1"/>
    <col min="4869" max="4869" width="10.28515625" style="217" customWidth="1"/>
    <col min="4870" max="4870" width="8.7109375" style="217" customWidth="1"/>
    <col min="4871" max="4871" width="11" style="217" customWidth="1"/>
    <col min="4872" max="4872" width="9.42578125" style="217" customWidth="1"/>
    <col min="4873" max="4873" width="10.42578125" style="217" customWidth="1"/>
    <col min="4874" max="4874" width="12.28515625" style="217" customWidth="1"/>
    <col min="4875" max="4876" width="9.5703125" style="217" customWidth="1"/>
    <col min="4877" max="4877" width="12" style="217" customWidth="1"/>
    <col min="4878" max="4878" width="12.5703125" style="217" customWidth="1"/>
    <col min="4879" max="4879" width="11" style="217" customWidth="1"/>
    <col min="4880" max="4880" width="11.28515625" style="217" customWidth="1"/>
    <col min="4881" max="5120" width="9.140625" style="217"/>
    <col min="5121" max="5121" width="88.85546875" style="217" customWidth="1"/>
    <col min="5122" max="5122" width="9.5703125" style="217" customWidth="1"/>
    <col min="5123" max="5123" width="12.85546875" style="217" customWidth="1"/>
    <col min="5124" max="5124" width="12.28515625" style="217" customWidth="1"/>
    <col min="5125" max="5125" width="10.28515625" style="217" customWidth="1"/>
    <col min="5126" max="5126" width="8.7109375" style="217" customWidth="1"/>
    <col min="5127" max="5127" width="11" style="217" customWidth="1"/>
    <col min="5128" max="5128" width="9.42578125" style="217" customWidth="1"/>
    <col min="5129" max="5129" width="10.42578125" style="217" customWidth="1"/>
    <col min="5130" max="5130" width="12.28515625" style="217" customWidth="1"/>
    <col min="5131" max="5132" width="9.5703125" style="217" customWidth="1"/>
    <col min="5133" max="5133" width="12" style="217" customWidth="1"/>
    <col min="5134" max="5134" width="12.5703125" style="217" customWidth="1"/>
    <col min="5135" max="5135" width="11" style="217" customWidth="1"/>
    <col min="5136" max="5136" width="11.28515625" style="217" customWidth="1"/>
    <col min="5137" max="5376" width="9.140625" style="217"/>
    <col min="5377" max="5377" width="88.85546875" style="217" customWidth="1"/>
    <col min="5378" max="5378" width="9.5703125" style="217" customWidth="1"/>
    <col min="5379" max="5379" width="12.85546875" style="217" customWidth="1"/>
    <col min="5380" max="5380" width="12.28515625" style="217" customWidth="1"/>
    <col min="5381" max="5381" width="10.28515625" style="217" customWidth="1"/>
    <col min="5382" max="5382" width="8.7109375" style="217" customWidth="1"/>
    <col min="5383" max="5383" width="11" style="217" customWidth="1"/>
    <col min="5384" max="5384" width="9.42578125" style="217" customWidth="1"/>
    <col min="5385" max="5385" width="10.42578125" style="217" customWidth="1"/>
    <col min="5386" max="5386" width="12.28515625" style="217" customWidth="1"/>
    <col min="5387" max="5388" width="9.5703125" style="217" customWidth="1"/>
    <col min="5389" max="5389" width="12" style="217" customWidth="1"/>
    <col min="5390" max="5390" width="12.5703125" style="217" customWidth="1"/>
    <col min="5391" max="5391" width="11" style="217" customWidth="1"/>
    <col min="5392" max="5392" width="11.28515625" style="217" customWidth="1"/>
    <col min="5393" max="5632" width="9.140625" style="217"/>
    <col min="5633" max="5633" width="88.85546875" style="217" customWidth="1"/>
    <col min="5634" max="5634" width="9.5703125" style="217" customWidth="1"/>
    <col min="5635" max="5635" width="12.85546875" style="217" customWidth="1"/>
    <col min="5636" max="5636" width="12.28515625" style="217" customWidth="1"/>
    <col min="5637" max="5637" width="10.28515625" style="217" customWidth="1"/>
    <col min="5638" max="5638" width="8.7109375" style="217" customWidth="1"/>
    <col min="5639" max="5639" width="11" style="217" customWidth="1"/>
    <col min="5640" max="5640" width="9.42578125" style="217" customWidth="1"/>
    <col min="5641" max="5641" width="10.42578125" style="217" customWidth="1"/>
    <col min="5642" max="5642" width="12.28515625" style="217" customWidth="1"/>
    <col min="5643" max="5644" width="9.5703125" style="217" customWidth="1"/>
    <col min="5645" max="5645" width="12" style="217" customWidth="1"/>
    <col min="5646" max="5646" width="12.5703125" style="217" customWidth="1"/>
    <col min="5647" max="5647" width="11" style="217" customWidth="1"/>
    <col min="5648" max="5648" width="11.28515625" style="217" customWidth="1"/>
    <col min="5649" max="5888" width="9.140625" style="217"/>
    <col min="5889" max="5889" width="88.85546875" style="217" customWidth="1"/>
    <col min="5890" max="5890" width="9.5703125" style="217" customWidth="1"/>
    <col min="5891" max="5891" width="12.85546875" style="217" customWidth="1"/>
    <col min="5892" max="5892" width="12.28515625" style="217" customWidth="1"/>
    <col min="5893" max="5893" width="10.28515625" style="217" customWidth="1"/>
    <col min="5894" max="5894" width="8.7109375" style="217" customWidth="1"/>
    <col min="5895" max="5895" width="11" style="217" customWidth="1"/>
    <col min="5896" max="5896" width="9.42578125" style="217" customWidth="1"/>
    <col min="5897" max="5897" width="10.42578125" style="217" customWidth="1"/>
    <col min="5898" max="5898" width="12.28515625" style="217" customWidth="1"/>
    <col min="5899" max="5900" width="9.5703125" style="217" customWidth="1"/>
    <col min="5901" max="5901" width="12" style="217" customWidth="1"/>
    <col min="5902" max="5902" width="12.5703125" style="217" customWidth="1"/>
    <col min="5903" max="5903" width="11" style="217" customWidth="1"/>
    <col min="5904" max="5904" width="11.28515625" style="217" customWidth="1"/>
    <col min="5905" max="6144" width="9.140625" style="217"/>
    <col min="6145" max="6145" width="88.85546875" style="217" customWidth="1"/>
    <col min="6146" max="6146" width="9.5703125" style="217" customWidth="1"/>
    <col min="6147" max="6147" width="12.85546875" style="217" customWidth="1"/>
    <col min="6148" max="6148" width="12.28515625" style="217" customWidth="1"/>
    <col min="6149" max="6149" width="10.28515625" style="217" customWidth="1"/>
    <col min="6150" max="6150" width="8.7109375" style="217" customWidth="1"/>
    <col min="6151" max="6151" width="11" style="217" customWidth="1"/>
    <col min="6152" max="6152" width="9.42578125" style="217" customWidth="1"/>
    <col min="6153" max="6153" width="10.42578125" style="217" customWidth="1"/>
    <col min="6154" max="6154" width="12.28515625" style="217" customWidth="1"/>
    <col min="6155" max="6156" width="9.5703125" style="217" customWidth="1"/>
    <col min="6157" max="6157" width="12" style="217" customWidth="1"/>
    <col min="6158" max="6158" width="12.5703125" style="217" customWidth="1"/>
    <col min="6159" max="6159" width="11" style="217" customWidth="1"/>
    <col min="6160" max="6160" width="11.28515625" style="217" customWidth="1"/>
    <col min="6161" max="6400" width="9.140625" style="217"/>
    <col min="6401" max="6401" width="88.85546875" style="217" customWidth="1"/>
    <col min="6402" max="6402" width="9.5703125" style="217" customWidth="1"/>
    <col min="6403" max="6403" width="12.85546875" style="217" customWidth="1"/>
    <col min="6404" max="6404" width="12.28515625" style="217" customWidth="1"/>
    <col min="6405" max="6405" width="10.28515625" style="217" customWidth="1"/>
    <col min="6406" max="6406" width="8.7109375" style="217" customWidth="1"/>
    <col min="6407" max="6407" width="11" style="217" customWidth="1"/>
    <col min="6408" max="6408" width="9.42578125" style="217" customWidth="1"/>
    <col min="6409" max="6409" width="10.42578125" style="217" customWidth="1"/>
    <col min="6410" max="6410" width="12.28515625" style="217" customWidth="1"/>
    <col min="6411" max="6412" width="9.5703125" style="217" customWidth="1"/>
    <col min="6413" max="6413" width="12" style="217" customWidth="1"/>
    <col min="6414" max="6414" width="12.5703125" style="217" customWidth="1"/>
    <col min="6415" max="6415" width="11" style="217" customWidth="1"/>
    <col min="6416" max="6416" width="11.28515625" style="217" customWidth="1"/>
    <col min="6417" max="6656" width="9.140625" style="217"/>
    <col min="6657" max="6657" width="88.85546875" style="217" customWidth="1"/>
    <col min="6658" max="6658" width="9.5703125" style="217" customWidth="1"/>
    <col min="6659" max="6659" width="12.85546875" style="217" customWidth="1"/>
    <col min="6660" max="6660" width="12.28515625" style="217" customWidth="1"/>
    <col min="6661" max="6661" width="10.28515625" style="217" customWidth="1"/>
    <col min="6662" max="6662" width="8.7109375" style="217" customWidth="1"/>
    <col min="6663" max="6663" width="11" style="217" customWidth="1"/>
    <col min="6664" max="6664" width="9.42578125" style="217" customWidth="1"/>
    <col min="6665" max="6665" width="10.42578125" style="217" customWidth="1"/>
    <col min="6666" max="6666" width="12.28515625" style="217" customWidth="1"/>
    <col min="6667" max="6668" width="9.5703125" style="217" customWidth="1"/>
    <col min="6669" max="6669" width="12" style="217" customWidth="1"/>
    <col min="6670" max="6670" width="12.5703125" style="217" customWidth="1"/>
    <col min="6671" max="6671" width="11" style="217" customWidth="1"/>
    <col min="6672" max="6672" width="11.28515625" style="217" customWidth="1"/>
    <col min="6673" max="6912" width="9.140625" style="217"/>
    <col min="6913" max="6913" width="88.85546875" style="217" customWidth="1"/>
    <col min="6914" max="6914" width="9.5703125" style="217" customWidth="1"/>
    <col min="6915" max="6915" width="12.85546875" style="217" customWidth="1"/>
    <col min="6916" max="6916" width="12.28515625" style="217" customWidth="1"/>
    <col min="6917" max="6917" width="10.28515625" style="217" customWidth="1"/>
    <col min="6918" max="6918" width="8.7109375" style="217" customWidth="1"/>
    <col min="6919" max="6919" width="11" style="217" customWidth="1"/>
    <col min="6920" max="6920" width="9.42578125" style="217" customWidth="1"/>
    <col min="6921" max="6921" width="10.42578125" style="217" customWidth="1"/>
    <col min="6922" max="6922" width="12.28515625" style="217" customWidth="1"/>
    <col min="6923" max="6924" width="9.5703125" style="217" customWidth="1"/>
    <col min="6925" max="6925" width="12" style="217" customWidth="1"/>
    <col min="6926" max="6926" width="12.5703125" style="217" customWidth="1"/>
    <col min="6927" max="6927" width="11" style="217" customWidth="1"/>
    <col min="6928" max="6928" width="11.28515625" style="217" customWidth="1"/>
    <col min="6929" max="7168" width="9.140625" style="217"/>
    <col min="7169" max="7169" width="88.85546875" style="217" customWidth="1"/>
    <col min="7170" max="7170" width="9.5703125" style="217" customWidth="1"/>
    <col min="7171" max="7171" width="12.85546875" style="217" customWidth="1"/>
    <col min="7172" max="7172" width="12.28515625" style="217" customWidth="1"/>
    <col min="7173" max="7173" width="10.28515625" style="217" customWidth="1"/>
    <col min="7174" max="7174" width="8.7109375" style="217" customWidth="1"/>
    <col min="7175" max="7175" width="11" style="217" customWidth="1"/>
    <col min="7176" max="7176" width="9.42578125" style="217" customWidth="1"/>
    <col min="7177" max="7177" width="10.42578125" style="217" customWidth="1"/>
    <col min="7178" max="7178" width="12.28515625" style="217" customWidth="1"/>
    <col min="7179" max="7180" width="9.5703125" style="217" customWidth="1"/>
    <col min="7181" max="7181" width="12" style="217" customWidth="1"/>
    <col min="7182" max="7182" width="12.5703125" style="217" customWidth="1"/>
    <col min="7183" max="7183" width="11" style="217" customWidth="1"/>
    <col min="7184" max="7184" width="11.28515625" style="217" customWidth="1"/>
    <col min="7185" max="7424" width="9.140625" style="217"/>
    <col min="7425" max="7425" width="88.85546875" style="217" customWidth="1"/>
    <col min="7426" max="7426" width="9.5703125" style="217" customWidth="1"/>
    <col min="7427" max="7427" width="12.85546875" style="217" customWidth="1"/>
    <col min="7428" max="7428" width="12.28515625" style="217" customWidth="1"/>
    <col min="7429" max="7429" width="10.28515625" style="217" customWidth="1"/>
    <col min="7430" max="7430" width="8.7109375" style="217" customWidth="1"/>
    <col min="7431" max="7431" width="11" style="217" customWidth="1"/>
    <col min="7432" max="7432" width="9.42578125" style="217" customWidth="1"/>
    <col min="7433" max="7433" width="10.42578125" style="217" customWidth="1"/>
    <col min="7434" max="7434" width="12.28515625" style="217" customWidth="1"/>
    <col min="7435" max="7436" width="9.5703125" style="217" customWidth="1"/>
    <col min="7437" max="7437" width="12" style="217" customWidth="1"/>
    <col min="7438" max="7438" width="12.5703125" style="217" customWidth="1"/>
    <col min="7439" max="7439" width="11" style="217" customWidth="1"/>
    <col min="7440" max="7440" width="11.28515625" style="217" customWidth="1"/>
    <col min="7441" max="7680" width="9.140625" style="217"/>
    <col min="7681" max="7681" width="88.85546875" style="217" customWidth="1"/>
    <col min="7682" max="7682" width="9.5703125" style="217" customWidth="1"/>
    <col min="7683" max="7683" width="12.85546875" style="217" customWidth="1"/>
    <col min="7684" max="7684" width="12.28515625" style="217" customWidth="1"/>
    <col min="7685" max="7685" width="10.28515625" style="217" customWidth="1"/>
    <col min="7686" max="7686" width="8.7109375" style="217" customWidth="1"/>
    <col min="7687" max="7687" width="11" style="217" customWidth="1"/>
    <col min="7688" max="7688" width="9.42578125" style="217" customWidth="1"/>
    <col min="7689" max="7689" width="10.42578125" style="217" customWidth="1"/>
    <col min="7690" max="7690" width="12.28515625" style="217" customWidth="1"/>
    <col min="7691" max="7692" width="9.5703125" style="217" customWidth="1"/>
    <col min="7693" max="7693" width="12" style="217" customWidth="1"/>
    <col min="7694" max="7694" width="12.5703125" style="217" customWidth="1"/>
    <col min="7695" max="7695" width="11" style="217" customWidth="1"/>
    <col min="7696" max="7696" width="11.28515625" style="217" customWidth="1"/>
    <col min="7697" max="7936" width="9.140625" style="217"/>
    <col min="7937" max="7937" width="88.85546875" style="217" customWidth="1"/>
    <col min="7938" max="7938" width="9.5703125" style="217" customWidth="1"/>
    <col min="7939" max="7939" width="12.85546875" style="217" customWidth="1"/>
    <col min="7940" max="7940" width="12.28515625" style="217" customWidth="1"/>
    <col min="7941" max="7941" width="10.28515625" style="217" customWidth="1"/>
    <col min="7942" max="7942" width="8.7109375" style="217" customWidth="1"/>
    <col min="7943" max="7943" width="11" style="217" customWidth="1"/>
    <col min="7944" max="7944" width="9.42578125" style="217" customWidth="1"/>
    <col min="7945" max="7945" width="10.42578125" style="217" customWidth="1"/>
    <col min="7946" max="7946" width="12.28515625" style="217" customWidth="1"/>
    <col min="7947" max="7948" width="9.5703125" style="217" customWidth="1"/>
    <col min="7949" max="7949" width="12" style="217" customWidth="1"/>
    <col min="7950" max="7950" width="12.5703125" style="217" customWidth="1"/>
    <col min="7951" max="7951" width="11" style="217" customWidth="1"/>
    <col min="7952" max="7952" width="11.28515625" style="217" customWidth="1"/>
    <col min="7953" max="8192" width="9.140625" style="217"/>
    <col min="8193" max="8193" width="88.85546875" style="217" customWidth="1"/>
    <col min="8194" max="8194" width="9.5703125" style="217" customWidth="1"/>
    <col min="8195" max="8195" width="12.85546875" style="217" customWidth="1"/>
    <col min="8196" max="8196" width="12.28515625" style="217" customWidth="1"/>
    <col min="8197" max="8197" width="10.28515625" style="217" customWidth="1"/>
    <col min="8198" max="8198" width="8.7109375" style="217" customWidth="1"/>
    <col min="8199" max="8199" width="11" style="217" customWidth="1"/>
    <col min="8200" max="8200" width="9.42578125" style="217" customWidth="1"/>
    <col min="8201" max="8201" width="10.42578125" style="217" customWidth="1"/>
    <col min="8202" max="8202" width="12.28515625" style="217" customWidth="1"/>
    <col min="8203" max="8204" width="9.5703125" style="217" customWidth="1"/>
    <col min="8205" max="8205" width="12" style="217" customWidth="1"/>
    <col min="8206" max="8206" width="12.5703125" style="217" customWidth="1"/>
    <col min="8207" max="8207" width="11" style="217" customWidth="1"/>
    <col min="8208" max="8208" width="11.28515625" style="217" customWidth="1"/>
    <col min="8209" max="8448" width="9.140625" style="217"/>
    <col min="8449" max="8449" width="88.85546875" style="217" customWidth="1"/>
    <col min="8450" max="8450" width="9.5703125" style="217" customWidth="1"/>
    <col min="8451" max="8451" width="12.85546875" style="217" customWidth="1"/>
    <col min="8452" max="8452" width="12.28515625" style="217" customWidth="1"/>
    <col min="8453" max="8453" width="10.28515625" style="217" customWidth="1"/>
    <col min="8454" max="8454" width="8.7109375" style="217" customWidth="1"/>
    <col min="8455" max="8455" width="11" style="217" customWidth="1"/>
    <col min="8456" max="8456" width="9.42578125" style="217" customWidth="1"/>
    <col min="8457" max="8457" width="10.42578125" style="217" customWidth="1"/>
    <col min="8458" max="8458" width="12.28515625" style="217" customWidth="1"/>
    <col min="8459" max="8460" width="9.5703125" style="217" customWidth="1"/>
    <col min="8461" max="8461" width="12" style="217" customWidth="1"/>
    <col min="8462" max="8462" width="12.5703125" style="217" customWidth="1"/>
    <col min="8463" max="8463" width="11" style="217" customWidth="1"/>
    <col min="8464" max="8464" width="11.28515625" style="217" customWidth="1"/>
    <col min="8465" max="8704" width="9.140625" style="217"/>
    <col min="8705" max="8705" width="88.85546875" style="217" customWidth="1"/>
    <col min="8706" max="8706" width="9.5703125" style="217" customWidth="1"/>
    <col min="8707" max="8707" width="12.85546875" style="217" customWidth="1"/>
    <col min="8708" max="8708" width="12.28515625" style="217" customWidth="1"/>
    <col min="8709" max="8709" width="10.28515625" style="217" customWidth="1"/>
    <col min="8710" max="8710" width="8.7109375" style="217" customWidth="1"/>
    <col min="8711" max="8711" width="11" style="217" customWidth="1"/>
    <col min="8712" max="8712" width="9.42578125" style="217" customWidth="1"/>
    <col min="8713" max="8713" width="10.42578125" style="217" customWidth="1"/>
    <col min="8714" max="8714" width="12.28515625" style="217" customWidth="1"/>
    <col min="8715" max="8716" width="9.5703125" style="217" customWidth="1"/>
    <col min="8717" max="8717" width="12" style="217" customWidth="1"/>
    <col min="8718" max="8718" width="12.5703125" style="217" customWidth="1"/>
    <col min="8719" max="8719" width="11" style="217" customWidth="1"/>
    <col min="8720" max="8720" width="11.28515625" style="217" customWidth="1"/>
    <col min="8721" max="8960" width="9.140625" style="217"/>
    <col min="8961" max="8961" width="88.85546875" style="217" customWidth="1"/>
    <col min="8962" max="8962" width="9.5703125" style="217" customWidth="1"/>
    <col min="8963" max="8963" width="12.85546875" style="217" customWidth="1"/>
    <col min="8964" max="8964" width="12.28515625" style="217" customWidth="1"/>
    <col min="8965" max="8965" width="10.28515625" style="217" customWidth="1"/>
    <col min="8966" max="8966" width="8.7109375" style="217" customWidth="1"/>
    <col min="8967" max="8967" width="11" style="217" customWidth="1"/>
    <col min="8968" max="8968" width="9.42578125" style="217" customWidth="1"/>
    <col min="8969" max="8969" width="10.42578125" style="217" customWidth="1"/>
    <col min="8970" max="8970" width="12.28515625" style="217" customWidth="1"/>
    <col min="8971" max="8972" width="9.5703125" style="217" customWidth="1"/>
    <col min="8973" max="8973" width="12" style="217" customWidth="1"/>
    <col min="8974" max="8974" width="12.5703125" style="217" customWidth="1"/>
    <col min="8975" max="8975" width="11" style="217" customWidth="1"/>
    <col min="8976" max="8976" width="11.28515625" style="217" customWidth="1"/>
    <col min="8977" max="9216" width="9.140625" style="217"/>
    <col min="9217" max="9217" width="88.85546875" style="217" customWidth="1"/>
    <col min="9218" max="9218" width="9.5703125" style="217" customWidth="1"/>
    <col min="9219" max="9219" width="12.85546875" style="217" customWidth="1"/>
    <col min="9220" max="9220" width="12.28515625" style="217" customWidth="1"/>
    <col min="9221" max="9221" width="10.28515625" style="217" customWidth="1"/>
    <col min="9222" max="9222" width="8.7109375" style="217" customWidth="1"/>
    <col min="9223" max="9223" width="11" style="217" customWidth="1"/>
    <col min="9224" max="9224" width="9.42578125" style="217" customWidth="1"/>
    <col min="9225" max="9225" width="10.42578125" style="217" customWidth="1"/>
    <col min="9226" max="9226" width="12.28515625" style="217" customWidth="1"/>
    <col min="9227" max="9228" width="9.5703125" style="217" customWidth="1"/>
    <col min="9229" max="9229" width="12" style="217" customWidth="1"/>
    <col min="9230" max="9230" width="12.5703125" style="217" customWidth="1"/>
    <col min="9231" max="9231" width="11" style="217" customWidth="1"/>
    <col min="9232" max="9232" width="11.28515625" style="217" customWidth="1"/>
    <col min="9233" max="9472" width="9.140625" style="217"/>
    <col min="9473" max="9473" width="88.85546875" style="217" customWidth="1"/>
    <col min="9474" max="9474" width="9.5703125" style="217" customWidth="1"/>
    <col min="9475" max="9475" width="12.85546875" style="217" customWidth="1"/>
    <col min="9476" max="9476" width="12.28515625" style="217" customWidth="1"/>
    <col min="9477" max="9477" width="10.28515625" style="217" customWidth="1"/>
    <col min="9478" max="9478" width="8.7109375" style="217" customWidth="1"/>
    <col min="9479" max="9479" width="11" style="217" customWidth="1"/>
    <col min="9480" max="9480" width="9.42578125" style="217" customWidth="1"/>
    <col min="9481" max="9481" width="10.42578125" style="217" customWidth="1"/>
    <col min="9482" max="9482" width="12.28515625" style="217" customWidth="1"/>
    <col min="9483" max="9484" width="9.5703125" style="217" customWidth="1"/>
    <col min="9485" max="9485" width="12" style="217" customWidth="1"/>
    <col min="9486" max="9486" width="12.5703125" style="217" customWidth="1"/>
    <col min="9487" max="9487" width="11" style="217" customWidth="1"/>
    <col min="9488" max="9488" width="11.28515625" style="217" customWidth="1"/>
    <col min="9489" max="9728" width="9.140625" style="217"/>
    <col min="9729" max="9729" width="88.85546875" style="217" customWidth="1"/>
    <col min="9730" max="9730" width="9.5703125" style="217" customWidth="1"/>
    <col min="9731" max="9731" width="12.85546875" style="217" customWidth="1"/>
    <col min="9732" max="9732" width="12.28515625" style="217" customWidth="1"/>
    <col min="9733" max="9733" width="10.28515625" style="217" customWidth="1"/>
    <col min="9734" max="9734" width="8.7109375" style="217" customWidth="1"/>
    <col min="9735" max="9735" width="11" style="217" customWidth="1"/>
    <col min="9736" max="9736" width="9.42578125" style="217" customWidth="1"/>
    <col min="9737" max="9737" width="10.42578125" style="217" customWidth="1"/>
    <col min="9738" max="9738" width="12.28515625" style="217" customWidth="1"/>
    <col min="9739" max="9740" width="9.5703125" style="217" customWidth="1"/>
    <col min="9741" max="9741" width="12" style="217" customWidth="1"/>
    <col min="9742" max="9742" width="12.5703125" style="217" customWidth="1"/>
    <col min="9743" max="9743" width="11" style="217" customWidth="1"/>
    <col min="9744" max="9744" width="11.28515625" style="217" customWidth="1"/>
    <col min="9745" max="9984" width="9.140625" style="217"/>
    <col min="9985" max="9985" width="88.85546875" style="217" customWidth="1"/>
    <col min="9986" max="9986" width="9.5703125" style="217" customWidth="1"/>
    <col min="9987" max="9987" width="12.85546875" style="217" customWidth="1"/>
    <col min="9988" max="9988" width="12.28515625" style="217" customWidth="1"/>
    <col min="9989" max="9989" width="10.28515625" style="217" customWidth="1"/>
    <col min="9990" max="9990" width="8.7109375" style="217" customWidth="1"/>
    <col min="9991" max="9991" width="11" style="217" customWidth="1"/>
    <col min="9992" max="9992" width="9.42578125" style="217" customWidth="1"/>
    <col min="9993" max="9993" width="10.42578125" style="217" customWidth="1"/>
    <col min="9994" max="9994" width="12.28515625" style="217" customWidth="1"/>
    <col min="9995" max="9996" width="9.5703125" style="217" customWidth="1"/>
    <col min="9997" max="9997" width="12" style="217" customWidth="1"/>
    <col min="9998" max="9998" width="12.5703125" style="217" customWidth="1"/>
    <col min="9999" max="9999" width="11" style="217" customWidth="1"/>
    <col min="10000" max="10000" width="11.28515625" style="217" customWidth="1"/>
    <col min="10001" max="10240" width="9.140625" style="217"/>
    <col min="10241" max="10241" width="88.85546875" style="217" customWidth="1"/>
    <col min="10242" max="10242" width="9.5703125" style="217" customWidth="1"/>
    <col min="10243" max="10243" width="12.85546875" style="217" customWidth="1"/>
    <col min="10244" max="10244" width="12.28515625" style="217" customWidth="1"/>
    <col min="10245" max="10245" width="10.28515625" style="217" customWidth="1"/>
    <col min="10246" max="10246" width="8.7109375" style="217" customWidth="1"/>
    <col min="10247" max="10247" width="11" style="217" customWidth="1"/>
    <col min="10248" max="10248" width="9.42578125" style="217" customWidth="1"/>
    <col min="10249" max="10249" width="10.42578125" style="217" customWidth="1"/>
    <col min="10250" max="10250" width="12.28515625" style="217" customWidth="1"/>
    <col min="10251" max="10252" width="9.5703125" style="217" customWidth="1"/>
    <col min="10253" max="10253" width="12" style="217" customWidth="1"/>
    <col min="10254" max="10254" width="12.5703125" style="217" customWidth="1"/>
    <col min="10255" max="10255" width="11" style="217" customWidth="1"/>
    <col min="10256" max="10256" width="11.28515625" style="217" customWidth="1"/>
    <col min="10257" max="10496" width="9.140625" style="217"/>
    <col min="10497" max="10497" width="88.85546875" style="217" customWidth="1"/>
    <col min="10498" max="10498" width="9.5703125" style="217" customWidth="1"/>
    <col min="10499" max="10499" width="12.85546875" style="217" customWidth="1"/>
    <col min="10500" max="10500" width="12.28515625" style="217" customWidth="1"/>
    <col min="10501" max="10501" width="10.28515625" style="217" customWidth="1"/>
    <col min="10502" max="10502" width="8.7109375" style="217" customWidth="1"/>
    <col min="10503" max="10503" width="11" style="217" customWidth="1"/>
    <col min="10504" max="10504" width="9.42578125" style="217" customWidth="1"/>
    <col min="10505" max="10505" width="10.42578125" style="217" customWidth="1"/>
    <col min="10506" max="10506" width="12.28515625" style="217" customWidth="1"/>
    <col min="10507" max="10508" width="9.5703125" style="217" customWidth="1"/>
    <col min="10509" max="10509" width="12" style="217" customWidth="1"/>
    <col min="10510" max="10510" width="12.5703125" style="217" customWidth="1"/>
    <col min="10511" max="10511" width="11" style="217" customWidth="1"/>
    <col min="10512" max="10512" width="11.28515625" style="217" customWidth="1"/>
    <col min="10513" max="10752" width="9.140625" style="217"/>
    <col min="10753" max="10753" width="88.85546875" style="217" customWidth="1"/>
    <col min="10754" max="10754" width="9.5703125" style="217" customWidth="1"/>
    <col min="10755" max="10755" width="12.85546875" style="217" customWidth="1"/>
    <col min="10756" max="10756" width="12.28515625" style="217" customWidth="1"/>
    <col min="10757" max="10757" width="10.28515625" style="217" customWidth="1"/>
    <col min="10758" max="10758" width="8.7109375" style="217" customWidth="1"/>
    <col min="10759" max="10759" width="11" style="217" customWidth="1"/>
    <col min="10760" max="10760" width="9.42578125" style="217" customWidth="1"/>
    <col min="10761" max="10761" width="10.42578125" style="217" customWidth="1"/>
    <col min="10762" max="10762" width="12.28515625" style="217" customWidth="1"/>
    <col min="10763" max="10764" width="9.5703125" style="217" customWidth="1"/>
    <col min="10765" max="10765" width="12" style="217" customWidth="1"/>
    <col min="10766" max="10766" width="12.5703125" style="217" customWidth="1"/>
    <col min="10767" max="10767" width="11" style="217" customWidth="1"/>
    <col min="10768" max="10768" width="11.28515625" style="217" customWidth="1"/>
    <col min="10769" max="11008" width="9.140625" style="217"/>
    <col min="11009" max="11009" width="88.85546875" style="217" customWidth="1"/>
    <col min="11010" max="11010" width="9.5703125" style="217" customWidth="1"/>
    <col min="11011" max="11011" width="12.85546875" style="217" customWidth="1"/>
    <col min="11012" max="11012" width="12.28515625" style="217" customWidth="1"/>
    <col min="11013" max="11013" width="10.28515625" style="217" customWidth="1"/>
    <col min="11014" max="11014" width="8.7109375" style="217" customWidth="1"/>
    <col min="11015" max="11015" width="11" style="217" customWidth="1"/>
    <col min="11016" max="11016" width="9.42578125" style="217" customWidth="1"/>
    <col min="11017" max="11017" width="10.42578125" style="217" customWidth="1"/>
    <col min="11018" max="11018" width="12.28515625" style="217" customWidth="1"/>
    <col min="11019" max="11020" width="9.5703125" style="217" customWidth="1"/>
    <col min="11021" max="11021" width="12" style="217" customWidth="1"/>
    <col min="11022" max="11022" width="12.5703125" style="217" customWidth="1"/>
    <col min="11023" max="11023" width="11" style="217" customWidth="1"/>
    <col min="11024" max="11024" width="11.28515625" style="217" customWidth="1"/>
    <col min="11025" max="11264" width="9.140625" style="217"/>
    <col min="11265" max="11265" width="88.85546875" style="217" customWidth="1"/>
    <col min="11266" max="11266" width="9.5703125" style="217" customWidth="1"/>
    <col min="11267" max="11267" width="12.85546875" style="217" customWidth="1"/>
    <col min="11268" max="11268" width="12.28515625" style="217" customWidth="1"/>
    <col min="11269" max="11269" width="10.28515625" style="217" customWidth="1"/>
    <col min="11270" max="11270" width="8.7109375" style="217" customWidth="1"/>
    <col min="11271" max="11271" width="11" style="217" customWidth="1"/>
    <col min="11272" max="11272" width="9.42578125" style="217" customWidth="1"/>
    <col min="11273" max="11273" width="10.42578125" style="217" customWidth="1"/>
    <col min="11274" max="11274" width="12.28515625" style="217" customWidth="1"/>
    <col min="11275" max="11276" width="9.5703125" style="217" customWidth="1"/>
    <col min="11277" max="11277" width="12" style="217" customWidth="1"/>
    <col min="11278" max="11278" width="12.5703125" style="217" customWidth="1"/>
    <col min="11279" max="11279" width="11" style="217" customWidth="1"/>
    <col min="11280" max="11280" width="11.28515625" style="217" customWidth="1"/>
    <col min="11281" max="11520" width="9.140625" style="217"/>
    <col min="11521" max="11521" width="88.85546875" style="217" customWidth="1"/>
    <col min="11522" max="11522" width="9.5703125" style="217" customWidth="1"/>
    <col min="11523" max="11523" width="12.85546875" style="217" customWidth="1"/>
    <col min="11524" max="11524" width="12.28515625" style="217" customWidth="1"/>
    <col min="11525" max="11525" width="10.28515625" style="217" customWidth="1"/>
    <col min="11526" max="11526" width="8.7109375" style="217" customWidth="1"/>
    <col min="11527" max="11527" width="11" style="217" customWidth="1"/>
    <col min="11528" max="11528" width="9.42578125" style="217" customWidth="1"/>
    <col min="11529" max="11529" width="10.42578125" style="217" customWidth="1"/>
    <col min="11530" max="11530" width="12.28515625" style="217" customWidth="1"/>
    <col min="11531" max="11532" width="9.5703125" style="217" customWidth="1"/>
    <col min="11533" max="11533" width="12" style="217" customWidth="1"/>
    <col min="11534" max="11534" width="12.5703125" style="217" customWidth="1"/>
    <col min="11535" max="11535" width="11" style="217" customWidth="1"/>
    <col min="11536" max="11536" width="11.28515625" style="217" customWidth="1"/>
    <col min="11537" max="11776" width="9.140625" style="217"/>
    <col min="11777" max="11777" width="88.85546875" style="217" customWidth="1"/>
    <col min="11778" max="11778" width="9.5703125" style="217" customWidth="1"/>
    <col min="11779" max="11779" width="12.85546875" style="217" customWidth="1"/>
    <col min="11780" max="11780" width="12.28515625" style="217" customWidth="1"/>
    <col min="11781" max="11781" width="10.28515625" style="217" customWidth="1"/>
    <col min="11782" max="11782" width="8.7109375" style="217" customWidth="1"/>
    <col min="11783" max="11783" width="11" style="217" customWidth="1"/>
    <col min="11784" max="11784" width="9.42578125" style="217" customWidth="1"/>
    <col min="11785" max="11785" width="10.42578125" style="217" customWidth="1"/>
    <col min="11786" max="11786" width="12.28515625" style="217" customWidth="1"/>
    <col min="11787" max="11788" width="9.5703125" style="217" customWidth="1"/>
    <col min="11789" max="11789" width="12" style="217" customWidth="1"/>
    <col min="11790" max="11790" width="12.5703125" style="217" customWidth="1"/>
    <col min="11791" max="11791" width="11" style="217" customWidth="1"/>
    <col min="11792" max="11792" width="11.28515625" style="217" customWidth="1"/>
    <col min="11793" max="12032" width="9.140625" style="217"/>
    <col min="12033" max="12033" width="88.85546875" style="217" customWidth="1"/>
    <col min="12034" max="12034" width="9.5703125" style="217" customWidth="1"/>
    <col min="12035" max="12035" width="12.85546875" style="217" customWidth="1"/>
    <col min="12036" max="12036" width="12.28515625" style="217" customWidth="1"/>
    <col min="12037" max="12037" width="10.28515625" style="217" customWidth="1"/>
    <col min="12038" max="12038" width="8.7109375" style="217" customWidth="1"/>
    <col min="12039" max="12039" width="11" style="217" customWidth="1"/>
    <col min="12040" max="12040" width="9.42578125" style="217" customWidth="1"/>
    <col min="12041" max="12041" width="10.42578125" style="217" customWidth="1"/>
    <col min="12042" max="12042" width="12.28515625" style="217" customWidth="1"/>
    <col min="12043" max="12044" width="9.5703125" style="217" customWidth="1"/>
    <col min="12045" max="12045" width="12" style="217" customWidth="1"/>
    <col min="12046" max="12046" width="12.5703125" style="217" customWidth="1"/>
    <col min="12047" max="12047" width="11" style="217" customWidth="1"/>
    <col min="12048" max="12048" width="11.28515625" style="217" customWidth="1"/>
    <col min="12049" max="12288" width="9.140625" style="217"/>
    <col min="12289" max="12289" width="88.85546875" style="217" customWidth="1"/>
    <col min="12290" max="12290" width="9.5703125" style="217" customWidth="1"/>
    <col min="12291" max="12291" width="12.85546875" style="217" customWidth="1"/>
    <col min="12292" max="12292" width="12.28515625" style="217" customWidth="1"/>
    <col min="12293" max="12293" width="10.28515625" style="217" customWidth="1"/>
    <col min="12294" max="12294" width="8.7109375" style="217" customWidth="1"/>
    <col min="12295" max="12295" width="11" style="217" customWidth="1"/>
    <col min="12296" max="12296" width="9.42578125" style="217" customWidth="1"/>
    <col min="12297" max="12297" width="10.42578125" style="217" customWidth="1"/>
    <col min="12298" max="12298" width="12.28515625" style="217" customWidth="1"/>
    <col min="12299" max="12300" width="9.5703125" style="217" customWidth="1"/>
    <col min="12301" max="12301" width="12" style="217" customWidth="1"/>
    <col min="12302" max="12302" width="12.5703125" style="217" customWidth="1"/>
    <col min="12303" max="12303" width="11" style="217" customWidth="1"/>
    <col min="12304" max="12304" width="11.28515625" style="217" customWidth="1"/>
    <col min="12305" max="12544" width="9.140625" style="217"/>
    <col min="12545" max="12545" width="88.85546875" style="217" customWidth="1"/>
    <col min="12546" max="12546" width="9.5703125" style="217" customWidth="1"/>
    <col min="12547" max="12547" width="12.85546875" style="217" customWidth="1"/>
    <col min="12548" max="12548" width="12.28515625" style="217" customWidth="1"/>
    <col min="12549" max="12549" width="10.28515625" style="217" customWidth="1"/>
    <col min="12550" max="12550" width="8.7109375" style="217" customWidth="1"/>
    <col min="12551" max="12551" width="11" style="217" customWidth="1"/>
    <col min="12552" max="12552" width="9.42578125" style="217" customWidth="1"/>
    <col min="12553" max="12553" width="10.42578125" style="217" customWidth="1"/>
    <col min="12554" max="12554" width="12.28515625" style="217" customWidth="1"/>
    <col min="12555" max="12556" width="9.5703125" style="217" customWidth="1"/>
    <col min="12557" max="12557" width="12" style="217" customWidth="1"/>
    <col min="12558" max="12558" width="12.5703125" style="217" customWidth="1"/>
    <col min="12559" max="12559" width="11" style="217" customWidth="1"/>
    <col min="12560" max="12560" width="11.28515625" style="217" customWidth="1"/>
    <col min="12561" max="12800" width="9.140625" style="217"/>
    <col min="12801" max="12801" width="88.85546875" style="217" customWidth="1"/>
    <col min="12802" max="12802" width="9.5703125" style="217" customWidth="1"/>
    <col min="12803" max="12803" width="12.85546875" style="217" customWidth="1"/>
    <col min="12804" max="12804" width="12.28515625" style="217" customWidth="1"/>
    <col min="12805" max="12805" width="10.28515625" style="217" customWidth="1"/>
    <col min="12806" max="12806" width="8.7109375" style="217" customWidth="1"/>
    <col min="12807" max="12807" width="11" style="217" customWidth="1"/>
    <col min="12808" max="12808" width="9.42578125" style="217" customWidth="1"/>
    <col min="12809" max="12809" width="10.42578125" style="217" customWidth="1"/>
    <col min="12810" max="12810" width="12.28515625" style="217" customWidth="1"/>
    <col min="12811" max="12812" width="9.5703125" style="217" customWidth="1"/>
    <col min="12813" max="12813" width="12" style="217" customWidth="1"/>
    <col min="12814" max="12814" width="12.5703125" style="217" customWidth="1"/>
    <col min="12815" max="12815" width="11" style="217" customWidth="1"/>
    <col min="12816" max="12816" width="11.28515625" style="217" customWidth="1"/>
    <col min="12817" max="13056" width="9.140625" style="217"/>
    <col min="13057" max="13057" width="88.85546875" style="217" customWidth="1"/>
    <col min="13058" max="13058" width="9.5703125" style="217" customWidth="1"/>
    <col min="13059" max="13059" width="12.85546875" style="217" customWidth="1"/>
    <col min="13060" max="13060" width="12.28515625" style="217" customWidth="1"/>
    <col min="13061" max="13061" width="10.28515625" style="217" customWidth="1"/>
    <col min="13062" max="13062" width="8.7109375" style="217" customWidth="1"/>
    <col min="13063" max="13063" width="11" style="217" customWidth="1"/>
    <col min="13064" max="13064" width="9.42578125" style="217" customWidth="1"/>
    <col min="13065" max="13065" width="10.42578125" style="217" customWidth="1"/>
    <col min="13066" max="13066" width="12.28515625" style="217" customWidth="1"/>
    <col min="13067" max="13068" width="9.5703125" style="217" customWidth="1"/>
    <col min="13069" max="13069" width="12" style="217" customWidth="1"/>
    <col min="13070" max="13070" width="12.5703125" style="217" customWidth="1"/>
    <col min="13071" max="13071" width="11" style="217" customWidth="1"/>
    <col min="13072" max="13072" width="11.28515625" style="217" customWidth="1"/>
    <col min="13073" max="13312" width="9.140625" style="217"/>
    <col min="13313" max="13313" width="88.85546875" style="217" customWidth="1"/>
    <col min="13314" max="13314" width="9.5703125" style="217" customWidth="1"/>
    <col min="13315" max="13315" width="12.85546875" style="217" customWidth="1"/>
    <col min="13316" max="13316" width="12.28515625" style="217" customWidth="1"/>
    <col min="13317" max="13317" width="10.28515625" style="217" customWidth="1"/>
    <col min="13318" max="13318" width="8.7109375" style="217" customWidth="1"/>
    <col min="13319" max="13319" width="11" style="217" customWidth="1"/>
    <col min="13320" max="13320" width="9.42578125" style="217" customWidth="1"/>
    <col min="13321" max="13321" width="10.42578125" style="217" customWidth="1"/>
    <col min="13322" max="13322" width="12.28515625" style="217" customWidth="1"/>
    <col min="13323" max="13324" width="9.5703125" style="217" customWidth="1"/>
    <col min="13325" max="13325" width="12" style="217" customWidth="1"/>
    <col min="13326" max="13326" width="12.5703125" style="217" customWidth="1"/>
    <col min="13327" max="13327" width="11" style="217" customWidth="1"/>
    <col min="13328" max="13328" width="11.28515625" style="217" customWidth="1"/>
    <col min="13329" max="13568" width="9.140625" style="217"/>
    <col min="13569" max="13569" width="88.85546875" style="217" customWidth="1"/>
    <col min="13570" max="13570" width="9.5703125" style="217" customWidth="1"/>
    <col min="13571" max="13571" width="12.85546875" style="217" customWidth="1"/>
    <col min="13572" max="13572" width="12.28515625" style="217" customWidth="1"/>
    <col min="13573" max="13573" width="10.28515625" style="217" customWidth="1"/>
    <col min="13574" max="13574" width="8.7109375" style="217" customWidth="1"/>
    <col min="13575" max="13575" width="11" style="217" customWidth="1"/>
    <col min="13576" max="13576" width="9.42578125" style="217" customWidth="1"/>
    <col min="13577" max="13577" width="10.42578125" style="217" customWidth="1"/>
    <col min="13578" max="13578" width="12.28515625" style="217" customWidth="1"/>
    <col min="13579" max="13580" width="9.5703125" style="217" customWidth="1"/>
    <col min="13581" max="13581" width="12" style="217" customWidth="1"/>
    <col min="13582" max="13582" width="12.5703125" style="217" customWidth="1"/>
    <col min="13583" max="13583" width="11" style="217" customWidth="1"/>
    <col min="13584" max="13584" width="11.28515625" style="217" customWidth="1"/>
    <col min="13585" max="13824" width="9.140625" style="217"/>
    <col min="13825" max="13825" width="88.85546875" style="217" customWidth="1"/>
    <col min="13826" max="13826" width="9.5703125" style="217" customWidth="1"/>
    <col min="13827" max="13827" width="12.85546875" style="217" customWidth="1"/>
    <col min="13828" max="13828" width="12.28515625" style="217" customWidth="1"/>
    <col min="13829" max="13829" width="10.28515625" style="217" customWidth="1"/>
    <col min="13830" max="13830" width="8.7109375" style="217" customWidth="1"/>
    <col min="13831" max="13831" width="11" style="217" customWidth="1"/>
    <col min="13832" max="13832" width="9.42578125" style="217" customWidth="1"/>
    <col min="13833" max="13833" width="10.42578125" style="217" customWidth="1"/>
    <col min="13834" max="13834" width="12.28515625" style="217" customWidth="1"/>
    <col min="13835" max="13836" width="9.5703125" style="217" customWidth="1"/>
    <col min="13837" max="13837" width="12" style="217" customWidth="1"/>
    <col min="13838" max="13838" width="12.5703125" style="217" customWidth="1"/>
    <col min="13839" max="13839" width="11" style="217" customWidth="1"/>
    <col min="13840" max="13840" width="11.28515625" style="217" customWidth="1"/>
    <col min="13841" max="14080" width="9.140625" style="217"/>
    <col min="14081" max="14081" width="88.85546875" style="217" customWidth="1"/>
    <col min="14082" max="14082" width="9.5703125" style="217" customWidth="1"/>
    <col min="14083" max="14083" width="12.85546875" style="217" customWidth="1"/>
    <col min="14084" max="14084" width="12.28515625" style="217" customWidth="1"/>
    <col min="14085" max="14085" width="10.28515625" style="217" customWidth="1"/>
    <col min="14086" max="14086" width="8.7109375" style="217" customWidth="1"/>
    <col min="14087" max="14087" width="11" style="217" customWidth="1"/>
    <col min="14088" max="14088" width="9.42578125" style="217" customWidth="1"/>
    <col min="14089" max="14089" width="10.42578125" style="217" customWidth="1"/>
    <col min="14090" max="14090" width="12.28515625" style="217" customWidth="1"/>
    <col min="14091" max="14092" width="9.5703125" style="217" customWidth="1"/>
    <col min="14093" max="14093" width="12" style="217" customWidth="1"/>
    <col min="14094" max="14094" width="12.5703125" style="217" customWidth="1"/>
    <col min="14095" max="14095" width="11" style="217" customWidth="1"/>
    <col min="14096" max="14096" width="11.28515625" style="217" customWidth="1"/>
    <col min="14097" max="14336" width="9.140625" style="217"/>
    <col min="14337" max="14337" width="88.85546875" style="217" customWidth="1"/>
    <col min="14338" max="14338" width="9.5703125" style="217" customWidth="1"/>
    <col min="14339" max="14339" width="12.85546875" style="217" customWidth="1"/>
    <col min="14340" max="14340" width="12.28515625" style="217" customWidth="1"/>
    <col min="14341" max="14341" width="10.28515625" style="217" customWidth="1"/>
    <col min="14342" max="14342" width="8.7109375" style="217" customWidth="1"/>
    <col min="14343" max="14343" width="11" style="217" customWidth="1"/>
    <col min="14344" max="14344" width="9.42578125" style="217" customWidth="1"/>
    <col min="14345" max="14345" width="10.42578125" style="217" customWidth="1"/>
    <col min="14346" max="14346" width="12.28515625" style="217" customWidth="1"/>
    <col min="14347" max="14348" width="9.5703125" style="217" customWidth="1"/>
    <col min="14349" max="14349" width="12" style="217" customWidth="1"/>
    <col min="14350" max="14350" width="12.5703125" style="217" customWidth="1"/>
    <col min="14351" max="14351" width="11" style="217" customWidth="1"/>
    <col min="14352" max="14352" width="11.28515625" style="217" customWidth="1"/>
    <col min="14353" max="14592" width="9.140625" style="217"/>
    <col min="14593" max="14593" width="88.85546875" style="217" customWidth="1"/>
    <col min="14594" max="14594" width="9.5703125" style="217" customWidth="1"/>
    <col min="14595" max="14595" width="12.85546875" style="217" customWidth="1"/>
    <col min="14596" max="14596" width="12.28515625" style="217" customWidth="1"/>
    <col min="14597" max="14597" width="10.28515625" style="217" customWidth="1"/>
    <col min="14598" max="14598" width="8.7109375" style="217" customWidth="1"/>
    <col min="14599" max="14599" width="11" style="217" customWidth="1"/>
    <col min="14600" max="14600" width="9.42578125" style="217" customWidth="1"/>
    <col min="14601" max="14601" width="10.42578125" style="217" customWidth="1"/>
    <col min="14602" max="14602" width="12.28515625" style="217" customWidth="1"/>
    <col min="14603" max="14604" width="9.5703125" style="217" customWidth="1"/>
    <col min="14605" max="14605" width="12" style="217" customWidth="1"/>
    <col min="14606" max="14606" width="12.5703125" style="217" customWidth="1"/>
    <col min="14607" max="14607" width="11" style="217" customWidth="1"/>
    <col min="14608" max="14608" width="11.28515625" style="217" customWidth="1"/>
    <col min="14609" max="14848" width="9.140625" style="217"/>
    <col min="14849" max="14849" width="88.85546875" style="217" customWidth="1"/>
    <col min="14850" max="14850" width="9.5703125" style="217" customWidth="1"/>
    <col min="14851" max="14851" width="12.85546875" style="217" customWidth="1"/>
    <col min="14852" max="14852" width="12.28515625" style="217" customWidth="1"/>
    <col min="14853" max="14853" width="10.28515625" style="217" customWidth="1"/>
    <col min="14854" max="14854" width="8.7109375" style="217" customWidth="1"/>
    <col min="14855" max="14855" width="11" style="217" customWidth="1"/>
    <col min="14856" max="14856" width="9.42578125" style="217" customWidth="1"/>
    <col min="14857" max="14857" width="10.42578125" style="217" customWidth="1"/>
    <col min="14858" max="14858" width="12.28515625" style="217" customWidth="1"/>
    <col min="14859" max="14860" width="9.5703125" style="217" customWidth="1"/>
    <col min="14861" max="14861" width="12" style="217" customWidth="1"/>
    <col min="14862" max="14862" width="12.5703125" style="217" customWidth="1"/>
    <col min="14863" max="14863" width="11" style="217" customWidth="1"/>
    <col min="14864" max="14864" width="11.28515625" style="217" customWidth="1"/>
    <col min="14865" max="15104" width="9.140625" style="217"/>
    <col min="15105" max="15105" width="88.85546875" style="217" customWidth="1"/>
    <col min="15106" max="15106" width="9.5703125" style="217" customWidth="1"/>
    <col min="15107" max="15107" width="12.85546875" style="217" customWidth="1"/>
    <col min="15108" max="15108" width="12.28515625" style="217" customWidth="1"/>
    <col min="15109" max="15109" width="10.28515625" style="217" customWidth="1"/>
    <col min="15110" max="15110" width="8.7109375" style="217" customWidth="1"/>
    <col min="15111" max="15111" width="11" style="217" customWidth="1"/>
    <col min="15112" max="15112" width="9.42578125" style="217" customWidth="1"/>
    <col min="15113" max="15113" width="10.42578125" style="217" customWidth="1"/>
    <col min="15114" max="15114" width="12.28515625" style="217" customWidth="1"/>
    <col min="15115" max="15116" width="9.5703125" style="217" customWidth="1"/>
    <col min="15117" max="15117" width="12" style="217" customWidth="1"/>
    <col min="15118" max="15118" width="12.5703125" style="217" customWidth="1"/>
    <col min="15119" max="15119" width="11" style="217" customWidth="1"/>
    <col min="15120" max="15120" width="11.28515625" style="217" customWidth="1"/>
    <col min="15121" max="15360" width="9.140625" style="217"/>
    <col min="15361" max="15361" width="88.85546875" style="217" customWidth="1"/>
    <col min="15362" max="15362" width="9.5703125" style="217" customWidth="1"/>
    <col min="15363" max="15363" width="12.85546875" style="217" customWidth="1"/>
    <col min="15364" max="15364" width="12.28515625" style="217" customWidth="1"/>
    <col min="15365" max="15365" width="10.28515625" style="217" customWidth="1"/>
    <col min="15366" max="15366" width="8.7109375" style="217" customWidth="1"/>
    <col min="15367" max="15367" width="11" style="217" customWidth="1"/>
    <col min="15368" max="15368" width="9.42578125" style="217" customWidth="1"/>
    <col min="15369" max="15369" width="10.42578125" style="217" customWidth="1"/>
    <col min="15370" max="15370" width="12.28515625" style="217" customWidth="1"/>
    <col min="15371" max="15372" width="9.5703125" style="217" customWidth="1"/>
    <col min="15373" max="15373" width="12" style="217" customWidth="1"/>
    <col min="15374" max="15374" width="12.5703125" style="217" customWidth="1"/>
    <col min="15375" max="15375" width="11" style="217" customWidth="1"/>
    <col min="15376" max="15376" width="11.28515625" style="217" customWidth="1"/>
    <col min="15377" max="15616" width="9.140625" style="217"/>
    <col min="15617" max="15617" width="88.85546875" style="217" customWidth="1"/>
    <col min="15618" max="15618" width="9.5703125" style="217" customWidth="1"/>
    <col min="15619" max="15619" width="12.85546875" style="217" customWidth="1"/>
    <col min="15620" max="15620" width="12.28515625" style="217" customWidth="1"/>
    <col min="15621" max="15621" width="10.28515625" style="217" customWidth="1"/>
    <col min="15622" max="15622" width="8.7109375" style="217" customWidth="1"/>
    <col min="15623" max="15623" width="11" style="217" customWidth="1"/>
    <col min="15624" max="15624" width="9.42578125" style="217" customWidth="1"/>
    <col min="15625" max="15625" width="10.42578125" style="217" customWidth="1"/>
    <col min="15626" max="15626" width="12.28515625" style="217" customWidth="1"/>
    <col min="15627" max="15628" width="9.5703125" style="217" customWidth="1"/>
    <col min="15629" max="15629" width="12" style="217" customWidth="1"/>
    <col min="15630" max="15630" width="12.5703125" style="217" customWidth="1"/>
    <col min="15631" max="15631" width="11" style="217" customWidth="1"/>
    <col min="15632" max="15632" width="11.28515625" style="217" customWidth="1"/>
    <col min="15633" max="15872" width="9.140625" style="217"/>
    <col min="15873" max="15873" width="88.85546875" style="217" customWidth="1"/>
    <col min="15874" max="15874" width="9.5703125" style="217" customWidth="1"/>
    <col min="15875" max="15875" width="12.85546875" style="217" customWidth="1"/>
    <col min="15876" max="15876" width="12.28515625" style="217" customWidth="1"/>
    <col min="15877" max="15877" width="10.28515625" style="217" customWidth="1"/>
    <col min="15878" max="15878" width="8.7109375" style="217" customWidth="1"/>
    <col min="15879" max="15879" width="11" style="217" customWidth="1"/>
    <col min="15880" max="15880" width="9.42578125" style="217" customWidth="1"/>
    <col min="15881" max="15881" width="10.42578125" style="217" customWidth="1"/>
    <col min="15882" max="15882" width="12.28515625" style="217" customWidth="1"/>
    <col min="15883" max="15884" width="9.5703125" style="217" customWidth="1"/>
    <col min="15885" max="15885" width="12" style="217" customWidth="1"/>
    <col min="15886" max="15886" width="12.5703125" style="217" customWidth="1"/>
    <col min="15887" max="15887" width="11" style="217" customWidth="1"/>
    <col min="15888" max="15888" width="11.28515625" style="217" customWidth="1"/>
    <col min="15889" max="16128" width="9.140625" style="217"/>
    <col min="16129" max="16129" width="88.85546875" style="217" customWidth="1"/>
    <col min="16130" max="16130" width="9.5703125" style="217" customWidth="1"/>
    <col min="16131" max="16131" width="12.85546875" style="217" customWidth="1"/>
    <col min="16132" max="16132" width="12.28515625" style="217" customWidth="1"/>
    <col min="16133" max="16133" width="10.28515625" style="217" customWidth="1"/>
    <col min="16134" max="16134" width="8.7109375" style="217" customWidth="1"/>
    <col min="16135" max="16135" width="11" style="217" customWidth="1"/>
    <col min="16136" max="16136" width="9.42578125" style="217" customWidth="1"/>
    <col min="16137" max="16137" width="10.42578125" style="217" customWidth="1"/>
    <col min="16138" max="16138" width="12.28515625" style="217" customWidth="1"/>
    <col min="16139" max="16140" width="9.5703125" style="217" customWidth="1"/>
    <col min="16141" max="16141" width="12" style="217" customWidth="1"/>
    <col min="16142" max="16142" width="12.5703125" style="217" customWidth="1"/>
    <col min="16143" max="16143" width="11" style="217" customWidth="1"/>
    <col min="16144" max="16144" width="11.28515625" style="217" customWidth="1"/>
    <col min="16145" max="16384" width="9.140625" style="217"/>
  </cols>
  <sheetData>
    <row r="1" spans="1:16" ht="20.25" customHeight="1" x14ac:dyDescent="0.3">
      <c r="A1" s="4511" t="s">
        <v>332</v>
      </c>
      <c r="B1" s="4511"/>
      <c r="C1" s="4511"/>
      <c r="D1" s="4511"/>
      <c r="E1" s="4511"/>
      <c r="F1" s="4511"/>
      <c r="G1" s="4511"/>
      <c r="H1" s="4511"/>
      <c r="I1" s="4511"/>
      <c r="J1" s="4511"/>
      <c r="K1" s="4511"/>
      <c r="L1" s="4511"/>
      <c r="M1" s="4511"/>
      <c r="N1" s="4511"/>
      <c r="O1" s="4511"/>
      <c r="P1" s="4511"/>
    </row>
    <row r="2" spans="1:16" ht="20.25" customHeight="1" x14ac:dyDescent="0.3">
      <c r="A2" s="4512"/>
      <c r="B2" s="4512"/>
      <c r="C2" s="4512"/>
      <c r="D2" s="4512"/>
      <c r="E2" s="4512"/>
      <c r="F2" s="4512"/>
      <c r="G2" s="4512"/>
      <c r="H2" s="4512"/>
      <c r="I2" s="4512"/>
      <c r="J2" s="4512"/>
      <c r="K2" s="4512"/>
      <c r="L2" s="4512"/>
      <c r="M2" s="4512"/>
      <c r="N2" s="4512"/>
      <c r="O2" s="4512"/>
      <c r="P2" s="4512"/>
    </row>
    <row r="3" spans="1:16" ht="20.25" customHeight="1" x14ac:dyDescent="0.3">
      <c r="A3" s="4513" t="s">
        <v>387</v>
      </c>
      <c r="B3" s="4513"/>
      <c r="C3" s="4513"/>
      <c r="D3" s="4513"/>
      <c r="E3" s="4513"/>
      <c r="F3" s="4513"/>
      <c r="G3" s="4513"/>
      <c r="H3" s="4513"/>
      <c r="I3" s="4513"/>
      <c r="J3" s="4513"/>
      <c r="K3" s="4513"/>
      <c r="L3" s="4513"/>
      <c r="M3" s="4513"/>
      <c r="N3" s="4513"/>
      <c r="O3" s="4513"/>
      <c r="P3" s="4513"/>
    </row>
    <row r="4" spans="1:16" ht="21" customHeight="1" thickBot="1" x14ac:dyDescent="0.35">
      <c r="A4" s="3418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ht="21" customHeight="1" thickBot="1" x14ac:dyDescent="0.35">
      <c r="A5" s="4514" t="s">
        <v>9</v>
      </c>
      <c r="B5" s="4516" t="s">
        <v>0</v>
      </c>
      <c r="C5" s="4517"/>
      <c r="D5" s="4518"/>
      <c r="E5" s="4516" t="s">
        <v>1</v>
      </c>
      <c r="F5" s="4517"/>
      <c r="G5" s="4518"/>
      <c r="H5" s="4516" t="s">
        <v>2</v>
      </c>
      <c r="I5" s="4517"/>
      <c r="J5" s="4518"/>
      <c r="K5" s="4516" t="s">
        <v>3</v>
      </c>
      <c r="L5" s="4517"/>
      <c r="M5" s="4518"/>
      <c r="N5" s="4519" t="s">
        <v>6</v>
      </c>
      <c r="O5" s="4520"/>
      <c r="P5" s="4521"/>
    </row>
    <row r="6" spans="1:16" ht="180.75" customHeight="1" thickBot="1" x14ac:dyDescent="0.35">
      <c r="A6" s="4515"/>
      <c r="B6" s="3581" t="s">
        <v>26</v>
      </c>
      <c r="C6" s="3581" t="s">
        <v>27</v>
      </c>
      <c r="D6" s="3581" t="s">
        <v>4</v>
      </c>
      <c r="E6" s="3581" t="s">
        <v>26</v>
      </c>
      <c r="F6" s="3581" t="s">
        <v>27</v>
      </c>
      <c r="G6" s="3581" t="s">
        <v>4</v>
      </c>
      <c r="H6" s="3581" t="s">
        <v>26</v>
      </c>
      <c r="I6" s="3581" t="s">
        <v>27</v>
      </c>
      <c r="J6" s="3581" t="s">
        <v>4</v>
      </c>
      <c r="K6" s="3581" t="s">
        <v>26</v>
      </c>
      <c r="L6" s="3581" t="s">
        <v>27</v>
      </c>
      <c r="M6" s="3581" t="s">
        <v>4</v>
      </c>
      <c r="N6" s="3581" t="s">
        <v>26</v>
      </c>
      <c r="O6" s="3581" t="s">
        <v>27</v>
      </c>
      <c r="P6" s="3582" t="s">
        <v>4</v>
      </c>
    </row>
    <row r="7" spans="1:16" ht="21" thickBot="1" x14ac:dyDescent="0.35">
      <c r="A7" s="3583" t="s">
        <v>22</v>
      </c>
      <c r="B7" s="3584"/>
      <c r="C7" s="3584"/>
      <c r="D7" s="3584"/>
      <c r="E7" s="3584"/>
      <c r="F7" s="3584"/>
      <c r="G7" s="3585"/>
      <c r="H7" s="3586"/>
      <c r="I7" s="3584"/>
      <c r="J7" s="3584"/>
      <c r="K7" s="3584"/>
      <c r="L7" s="3584"/>
      <c r="M7" s="3585"/>
      <c r="N7" s="3584"/>
      <c r="O7" s="3584"/>
      <c r="P7" s="3585"/>
    </row>
    <row r="8" spans="1:16" ht="22.5" customHeight="1" thickBot="1" x14ac:dyDescent="0.35">
      <c r="A8" s="3587" t="s">
        <v>152</v>
      </c>
      <c r="B8" s="3588"/>
      <c r="C8" s="3588"/>
      <c r="D8" s="3589"/>
      <c r="E8" s="3588"/>
      <c r="F8" s="3588"/>
      <c r="G8" s="3590"/>
      <c r="H8" s="3591"/>
      <c r="I8" s="3588"/>
      <c r="J8" s="3592"/>
      <c r="K8" s="3588"/>
      <c r="L8" s="3588"/>
      <c r="M8" s="3592"/>
      <c r="N8" s="3593"/>
      <c r="O8" s="3593"/>
      <c r="P8" s="3594"/>
    </row>
    <row r="9" spans="1:16" ht="24" customHeight="1" x14ac:dyDescent="0.3">
      <c r="A9" s="3595" t="s">
        <v>304</v>
      </c>
      <c r="B9" s="3596">
        <v>44</v>
      </c>
      <c r="C9" s="3596">
        <v>1</v>
      </c>
      <c r="D9" s="3596">
        <v>45</v>
      </c>
      <c r="E9" s="3596">
        <v>39</v>
      </c>
      <c r="F9" s="3597">
        <v>10</v>
      </c>
      <c r="G9" s="3598">
        <v>49</v>
      </c>
      <c r="H9" s="3599">
        <v>34</v>
      </c>
      <c r="I9" s="3597">
        <v>3</v>
      </c>
      <c r="J9" s="3597">
        <v>37</v>
      </c>
      <c r="K9" s="3596">
        <v>36</v>
      </c>
      <c r="L9" s="3597">
        <v>6</v>
      </c>
      <c r="M9" s="3597">
        <v>42</v>
      </c>
      <c r="N9" s="3600">
        <v>153</v>
      </c>
      <c r="O9" s="3600">
        <v>20</v>
      </c>
      <c r="P9" s="732">
        <v>173</v>
      </c>
    </row>
    <row r="10" spans="1:16" ht="24" customHeight="1" x14ac:dyDescent="0.3">
      <c r="A10" s="3595" t="s">
        <v>305</v>
      </c>
      <c r="B10" s="3596">
        <v>8</v>
      </c>
      <c r="C10" s="3596">
        <v>0</v>
      </c>
      <c r="D10" s="3596">
        <v>8</v>
      </c>
      <c r="E10" s="3596">
        <v>11</v>
      </c>
      <c r="F10" s="3597">
        <v>1</v>
      </c>
      <c r="G10" s="3598">
        <v>12</v>
      </c>
      <c r="H10" s="3599">
        <v>7</v>
      </c>
      <c r="I10" s="3597">
        <v>0</v>
      </c>
      <c r="J10" s="3597">
        <v>7</v>
      </c>
      <c r="K10" s="3596">
        <v>7</v>
      </c>
      <c r="L10" s="3597">
        <v>0</v>
      </c>
      <c r="M10" s="3597">
        <v>7</v>
      </c>
      <c r="N10" s="3600">
        <v>33</v>
      </c>
      <c r="O10" s="3600">
        <v>1</v>
      </c>
      <c r="P10" s="732">
        <v>34</v>
      </c>
    </row>
    <row r="11" spans="1:16" ht="26.25" customHeight="1" x14ac:dyDescent="0.3">
      <c r="A11" s="3595" t="s">
        <v>306</v>
      </c>
      <c r="B11" s="3596">
        <v>19</v>
      </c>
      <c r="C11" s="3596">
        <v>0</v>
      </c>
      <c r="D11" s="3596">
        <v>19</v>
      </c>
      <c r="E11" s="3596">
        <v>18</v>
      </c>
      <c r="F11" s="3597">
        <v>3</v>
      </c>
      <c r="G11" s="3598">
        <v>21</v>
      </c>
      <c r="H11" s="3599">
        <v>20</v>
      </c>
      <c r="I11" s="3597">
        <v>0</v>
      </c>
      <c r="J11" s="3597">
        <v>20</v>
      </c>
      <c r="K11" s="3596">
        <v>16</v>
      </c>
      <c r="L11" s="3597">
        <v>4</v>
      </c>
      <c r="M11" s="3597">
        <v>20</v>
      </c>
      <c r="N11" s="3600">
        <v>73</v>
      </c>
      <c r="O11" s="3600">
        <v>7</v>
      </c>
      <c r="P11" s="732">
        <v>80</v>
      </c>
    </row>
    <row r="12" spans="1:16" ht="21" thickBot="1" x14ac:dyDescent="0.35">
      <c r="A12" s="3601" t="s">
        <v>307</v>
      </c>
      <c r="B12" s="3602">
        <v>13</v>
      </c>
      <c r="C12" s="3602">
        <v>0</v>
      </c>
      <c r="D12" s="3602">
        <v>13</v>
      </c>
      <c r="E12" s="3602">
        <v>15</v>
      </c>
      <c r="F12" s="3603">
        <v>1</v>
      </c>
      <c r="G12" s="3604">
        <v>16</v>
      </c>
      <c r="H12" s="3605">
        <v>10</v>
      </c>
      <c r="I12" s="3603">
        <v>0</v>
      </c>
      <c r="J12" s="3603">
        <v>10</v>
      </c>
      <c r="K12" s="3602">
        <v>9</v>
      </c>
      <c r="L12" s="3603">
        <v>1</v>
      </c>
      <c r="M12" s="3603">
        <v>10</v>
      </c>
      <c r="N12" s="3606">
        <v>47</v>
      </c>
      <c r="O12" s="3607">
        <v>2</v>
      </c>
      <c r="P12" s="3608">
        <v>49</v>
      </c>
    </row>
    <row r="13" spans="1:16" ht="30" customHeight="1" thickBot="1" x14ac:dyDescent="0.35">
      <c r="A13" s="3609" t="s">
        <v>12</v>
      </c>
      <c r="B13" s="3610">
        <v>84</v>
      </c>
      <c r="C13" s="3610">
        <v>1</v>
      </c>
      <c r="D13" s="3610">
        <v>85</v>
      </c>
      <c r="E13" s="3610">
        <v>83</v>
      </c>
      <c r="F13" s="3610">
        <v>15</v>
      </c>
      <c r="G13" s="749">
        <v>98</v>
      </c>
      <c r="H13" s="3611">
        <v>71</v>
      </c>
      <c r="I13" s="3610">
        <v>3</v>
      </c>
      <c r="J13" s="3610">
        <v>74</v>
      </c>
      <c r="K13" s="3610">
        <v>68</v>
      </c>
      <c r="L13" s="3610">
        <v>11</v>
      </c>
      <c r="M13" s="3610">
        <v>79</v>
      </c>
      <c r="N13" s="3610">
        <v>306</v>
      </c>
      <c r="O13" s="3610">
        <v>30</v>
      </c>
      <c r="P13" s="3650">
        <v>336</v>
      </c>
    </row>
    <row r="14" spans="1:16" ht="21" thickBot="1" x14ac:dyDescent="0.35">
      <c r="A14" s="3612" t="s">
        <v>23</v>
      </c>
      <c r="B14" s="3613"/>
      <c r="C14" s="3614"/>
      <c r="D14" s="3615"/>
      <c r="E14" s="3616"/>
      <c r="F14" s="3617"/>
      <c r="G14" s="3618"/>
      <c r="H14" s="3617"/>
      <c r="I14" s="3617"/>
      <c r="J14" s="3619"/>
      <c r="K14" s="3616"/>
      <c r="L14" s="3617"/>
      <c r="M14" s="3618"/>
      <c r="N14" s="3620"/>
      <c r="O14" s="3621"/>
      <c r="P14" s="3622"/>
    </row>
    <row r="15" spans="1:16" ht="21" thickBot="1" x14ac:dyDescent="0.35">
      <c r="A15" s="3651" t="s">
        <v>11</v>
      </c>
      <c r="B15" s="3652"/>
      <c r="C15" s="3653"/>
      <c r="D15" s="3654"/>
      <c r="E15" s="3652"/>
      <c r="F15" s="3653"/>
      <c r="G15" s="3655"/>
      <c r="H15" s="3656"/>
      <c r="I15" s="3653"/>
      <c r="J15" s="3654"/>
      <c r="K15" s="3652"/>
      <c r="L15" s="3653"/>
      <c r="M15" s="3655"/>
      <c r="N15" s="3657"/>
      <c r="O15" s="3658"/>
      <c r="P15" s="3655"/>
    </row>
    <row r="16" spans="1:16" ht="26.25" customHeight="1" thickBot="1" x14ac:dyDescent="0.35">
      <c r="A16" s="3623" t="s">
        <v>152</v>
      </c>
      <c r="B16" s="3414"/>
      <c r="C16" s="3624"/>
      <c r="D16" s="3625"/>
      <c r="E16" s="3624"/>
      <c r="F16" s="3624"/>
      <c r="G16" s="3625"/>
      <c r="H16" s="3624"/>
      <c r="I16" s="3624"/>
      <c r="J16" s="3625"/>
      <c r="K16" s="3624"/>
      <c r="L16" s="3624"/>
      <c r="M16" s="3625"/>
      <c r="N16" s="3624"/>
      <c r="O16" s="3624"/>
      <c r="P16" s="3626"/>
    </row>
    <row r="17" spans="1:20" ht="24.95" customHeight="1" x14ac:dyDescent="0.3">
      <c r="A17" s="3122" t="s">
        <v>304</v>
      </c>
      <c r="B17" s="3596">
        <v>42</v>
      </c>
      <c r="C17" s="3596">
        <v>1</v>
      </c>
      <c r="D17" s="3596">
        <v>43</v>
      </c>
      <c r="E17" s="3596">
        <v>39</v>
      </c>
      <c r="F17" s="3597">
        <v>10</v>
      </c>
      <c r="G17" s="3597">
        <v>49</v>
      </c>
      <c r="H17" s="3596">
        <v>34</v>
      </c>
      <c r="I17" s="3597">
        <v>1</v>
      </c>
      <c r="J17" s="3597">
        <v>35</v>
      </c>
      <c r="K17" s="3596">
        <v>35</v>
      </c>
      <c r="L17" s="3597">
        <v>5</v>
      </c>
      <c r="M17" s="3598">
        <v>40</v>
      </c>
      <c r="N17" s="3627">
        <v>150</v>
      </c>
      <c r="O17" s="3628">
        <v>17</v>
      </c>
      <c r="P17" s="3629">
        <v>167</v>
      </c>
    </row>
    <row r="18" spans="1:20" ht="24.95" customHeight="1" x14ac:dyDescent="0.3">
      <c r="A18" s="3122" t="s">
        <v>305</v>
      </c>
      <c r="B18" s="3596">
        <v>7</v>
      </c>
      <c r="C18" s="3596">
        <v>0</v>
      </c>
      <c r="D18" s="3596">
        <v>7</v>
      </c>
      <c r="E18" s="3596">
        <v>11</v>
      </c>
      <c r="F18" s="3597">
        <v>1</v>
      </c>
      <c r="G18" s="3597">
        <v>12</v>
      </c>
      <c r="H18" s="3596">
        <v>7</v>
      </c>
      <c r="I18" s="3597">
        <v>0</v>
      </c>
      <c r="J18" s="3597">
        <v>7</v>
      </c>
      <c r="K18" s="3596">
        <v>7</v>
      </c>
      <c r="L18" s="3597">
        <v>0</v>
      </c>
      <c r="M18" s="3598">
        <v>7</v>
      </c>
      <c r="N18" s="3627">
        <v>32</v>
      </c>
      <c r="O18" s="3628">
        <v>1</v>
      </c>
      <c r="P18" s="3629">
        <v>33</v>
      </c>
    </row>
    <row r="19" spans="1:20" ht="24.95" customHeight="1" x14ac:dyDescent="0.3">
      <c r="A19" s="3122" t="s">
        <v>306</v>
      </c>
      <c r="B19" s="3596">
        <v>18</v>
      </c>
      <c r="C19" s="3596">
        <v>0</v>
      </c>
      <c r="D19" s="3596">
        <v>18</v>
      </c>
      <c r="E19" s="3596">
        <v>18</v>
      </c>
      <c r="F19" s="3597">
        <v>3</v>
      </c>
      <c r="G19" s="3597">
        <v>21</v>
      </c>
      <c r="H19" s="3596">
        <v>20</v>
      </c>
      <c r="I19" s="3597">
        <v>0</v>
      </c>
      <c r="J19" s="3597">
        <v>20</v>
      </c>
      <c r="K19" s="3596">
        <v>16</v>
      </c>
      <c r="L19" s="3597">
        <v>4</v>
      </c>
      <c r="M19" s="3598">
        <v>20</v>
      </c>
      <c r="N19" s="3627">
        <v>72</v>
      </c>
      <c r="O19" s="3628">
        <v>7</v>
      </c>
      <c r="P19" s="3629">
        <v>79</v>
      </c>
    </row>
    <row r="20" spans="1:20" ht="24.95" customHeight="1" thickBot="1" x14ac:dyDescent="0.35">
      <c r="A20" s="2721" t="s">
        <v>307</v>
      </c>
      <c r="B20" s="3602">
        <v>13</v>
      </c>
      <c r="C20" s="3602">
        <v>0</v>
      </c>
      <c r="D20" s="3602">
        <v>13</v>
      </c>
      <c r="E20" s="3602">
        <v>15</v>
      </c>
      <c r="F20" s="3603">
        <v>1</v>
      </c>
      <c r="G20" s="3603">
        <v>16</v>
      </c>
      <c r="H20" s="3602">
        <v>10</v>
      </c>
      <c r="I20" s="3603">
        <v>0</v>
      </c>
      <c r="J20" s="3603">
        <v>10</v>
      </c>
      <c r="K20" s="3602">
        <v>9</v>
      </c>
      <c r="L20" s="3603">
        <v>1</v>
      </c>
      <c r="M20" s="3604">
        <v>10</v>
      </c>
      <c r="N20" s="3630">
        <v>47</v>
      </c>
      <c r="O20" s="3631">
        <v>2</v>
      </c>
      <c r="P20" s="3632">
        <v>49</v>
      </c>
    </row>
    <row r="21" spans="1:20" ht="24.95" customHeight="1" thickBot="1" x14ac:dyDescent="0.35">
      <c r="A21" s="3583" t="s">
        <v>8</v>
      </c>
      <c r="B21" s="3610">
        <v>80</v>
      </c>
      <c r="C21" s="3610">
        <v>1</v>
      </c>
      <c r="D21" s="3610">
        <v>81</v>
      </c>
      <c r="E21" s="3588">
        <v>83</v>
      </c>
      <c r="F21" s="3588">
        <v>15</v>
      </c>
      <c r="G21" s="3633">
        <v>98</v>
      </c>
      <c r="H21" s="3648">
        <v>71</v>
      </c>
      <c r="I21" s="3633">
        <v>1</v>
      </c>
      <c r="J21" s="3633">
        <v>72</v>
      </c>
      <c r="K21" s="3588">
        <v>67</v>
      </c>
      <c r="L21" s="3591">
        <v>10</v>
      </c>
      <c r="M21" s="3633">
        <v>77</v>
      </c>
      <c r="N21" s="3588">
        <v>301</v>
      </c>
      <c r="O21" s="3588">
        <v>27</v>
      </c>
      <c r="P21" s="3626">
        <v>328</v>
      </c>
    </row>
    <row r="22" spans="1:20" ht="33" customHeight="1" thickBot="1" x14ac:dyDescent="0.35">
      <c r="A22" s="3659" t="s">
        <v>25</v>
      </c>
      <c r="B22" s="3652"/>
      <c r="C22" s="3653"/>
      <c r="D22" s="3660"/>
      <c r="E22" s="3656"/>
      <c r="F22" s="3653"/>
      <c r="G22" s="3661"/>
      <c r="H22" s="3652"/>
      <c r="I22" s="3653"/>
      <c r="J22" s="3661"/>
      <c r="K22" s="3652"/>
      <c r="L22" s="3653"/>
      <c r="M22" s="3661"/>
      <c r="N22" s="3662"/>
      <c r="O22" s="3621"/>
      <c r="P22" s="3663"/>
    </row>
    <row r="23" spans="1:20" ht="26.25" customHeight="1" thickBot="1" x14ac:dyDescent="0.35">
      <c r="A23" s="2459" t="s">
        <v>152</v>
      </c>
      <c r="B23" s="3634"/>
      <c r="C23" s="3634"/>
      <c r="D23" s="3592"/>
      <c r="E23" s="3634"/>
      <c r="F23" s="3634"/>
      <c r="G23" s="3589"/>
      <c r="H23" s="3634"/>
      <c r="I23" s="3634"/>
      <c r="J23" s="3592"/>
      <c r="K23" s="3634"/>
      <c r="L23" s="3634"/>
      <c r="M23" s="3590"/>
      <c r="N23" s="3635"/>
      <c r="O23" s="3634"/>
      <c r="P23" s="3626"/>
    </row>
    <row r="24" spans="1:20" ht="24" customHeight="1" x14ac:dyDescent="0.3">
      <c r="A24" s="3122" t="s">
        <v>304</v>
      </c>
      <c r="B24" s="3596">
        <v>2</v>
      </c>
      <c r="C24" s="3596">
        <v>0</v>
      </c>
      <c r="D24" s="3596">
        <v>2</v>
      </c>
      <c r="E24" s="3636">
        <v>0</v>
      </c>
      <c r="F24" s="3637">
        <v>0</v>
      </c>
      <c r="G24" s="3638">
        <v>0</v>
      </c>
      <c r="H24" s="3636">
        <v>0</v>
      </c>
      <c r="I24" s="3637">
        <v>2</v>
      </c>
      <c r="J24" s="3598">
        <v>2</v>
      </c>
      <c r="K24" s="3639">
        <v>1</v>
      </c>
      <c r="L24" s="3637">
        <v>1</v>
      </c>
      <c r="M24" s="3598">
        <v>2</v>
      </c>
      <c r="N24" s="3627">
        <v>3</v>
      </c>
      <c r="O24" s="3628">
        <v>3</v>
      </c>
      <c r="P24" s="3629">
        <v>6</v>
      </c>
    </row>
    <row r="25" spans="1:20" ht="24" customHeight="1" x14ac:dyDescent="0.3">
      <c r="A25" s="3122" t="s">
        <v>305</v>
      </c>
      <c r="B25" s="3596">
        <v>1</v>
      </c>
      <c r="C25" s="3596">
        <v>0</v>
      </c>
      <c r="D25" s="3596">
        <v>1</v>
      </c>
      <c r="E25" s="3636">
        <v>0</v>
      </c>
      <c r="F25" s="3637">
        <v>0</v>
      </c>
      <c r="G25" s="3638">
        <v>0</v>
      </c>
      <c r="H25" s="3636">
        <v>0</v>
      </c>
      <c r="I25" s="3637">
        <v>0</v>
      </c>
      <c r="J25" s="3598">
        <v>0</v>
      </c>
      <c r="K25" s="3639">
        <v>0</v>
      </c>
      <c r="L25" s="3637">
        <v>0</v>
      </c>
      <c r="M25" s="3598">
        <v>0</v>
      </c>
      <c r="N25" s="3627">
        <v>1</v>
      </c>
      <c r="O25" s="3628">
        <v>0</v>
      </c>
      <c r="P25" s="3629">
        <v>1</v>
      </c>
    </row>
    <row r="26" spans="1:20" ht="24" customHeight="1" x14ac:dyDescent="0.3">
      <c r="A26" s="3122" t="s">
        <v>306</v>
      </c>
      <c r="B26" s="3596">
        <v>1</v>
      </c>
      <c r="C26" s="3596">
        <v>0</v>
      </c>
      <c r="D26" s="3596">
        <v>1</v>
      </c>
      <c r="E26" s="3636">
        <v>0</v>
      </c>
      <c r="F26" s="3637">
        <v>0</v>
      </c>
      <c r="G26" s="3638">
        <v>0</v>
      </c>
      <c r="H26" s="3636">
        <v>0</v>
      </c>
      <c r="I26" s="3637">
        <v>0</v>
      </c>
      <c r="J26" s="3598">
        <v>0</v>
      </c>
      <c r="K26" s="3639">
        <v>0</v>
      </c>
      <c r="L26" s="3637">
        <v>0</v>
      </c>
      <c r="M26" s="3598">
        <v>0</v>
      </c>
      <c r="N26" s="3627">
        <v>1</v>
      </c>
      <c r="O26" s="3628">
        <v>0</v>
      </c>
      <c r="P26" s="3629">
        <v>1</v>
      </c>
    </row>
    <row r="27" spans="1:20" ht="24" customHeight="1" thickBot="1" x14ac:dyDescent="0.35">
      <c r="A27" s="2721" t="s">
        <v>307</v>
      </c>
      <c r="B27" s="3602">
        <v>0</v>
      </c>
      <c r="C27" s="3602">
        <v>0</v>
      </c>
      <c r="D27" s="3602">
        <v>0</v>
      </c>
      <c r="E27" s="3640">
        <v>0</v>
      </c>
      <c r="F27" s="3641">
        <v>0</v>
      </c>
      <c r="G27" s="3642">
        <v>0</v>
      </c>
      <c r="H27" s="3640">
        <v>0</v>
      </c>
      <c r="I27" s="3641">
        <v>0</v>
      </c>
      <c r="J27" s="3643">
        <v>0</v>
      </c>
      <c r="K27" s="3644">
        <v>0</v>
      </c>
      <c r="L27" s="3641">
        <v>0</v>
      </c>
      <c r="M27" s="3643">
        <v>0</v>
      </c>
      <c r="N27" s="3645">
        <v>0</v>
      </c>
      <c r="O27" s="3646">
        <v>0</v>
      </c>
      <c r="P27" s="3632">
        <v>0</v>
      </c>
    </row>
    <row r="28" spans="1:20" ht="31.5" customHeight="1" thickBot="1" x14ac:dyDescent="0.35">
      <c r="A28" s="3647" t="s">
        <v>13</v>
      </c>
      <c r="B28" s="3610">
        <v>4</v>
      </c>
      <c r="C28" s="3610">
        <v>0</v>
      </c>
      <c r="D28" s="3610">
        <v>4</v>
      </c>
      <c r="E28" s="3648">
        <v>0</v>
      </c>
      <c r="F28" s="3648">
        <v>0</v>
      </c>
      <c r="G28" s="3649">
        <v>0</v>
      </c>
      <c r="H28" s="3648">
        <v>0</v>
      </c>
      <c r="I28" s="3648">
        <v>2</v>
      </c>
      <c r="J28" s="3633">
        <v>2</v>
      </c>
      <c r="K28" s="3648">
        <v>1</v>
      </c>
      <c r="L28" s="3648">
        <v>1</v>
      </c>
      <c r="M28" s="3626">
        <v>2</v>
      </c>
      <c r="N28" s="3664">
        <v>5</v>
      </c>
      <c r="O28" s="3648">
        <v>3</v>
      </c>
      <c r="P28" s="3626">
        <v>8</v>
      </c>
    </row>
    <row r="29" spans="1:20" ht="39.75" customHeight="1" thickBot="1" x14ac:dyDescent="0.35">
      <c r="A29" s="3651" t="s">
        <v>263</v>
      </c>
      <c r="B29" s="3665">
        <v>84</v>
      </c>
      <c r="C29" s="3665">
        <v>1</v>
      </c>
      <c r="D29" s="3665">
        <v>85</v>
      </c>
      <c r="E29" s="3665">
        <v>83</v>
      </c>
      <c r="F29" s="3665">
        <v>15</v>
      </c>
      <c r="G29" s="3665">
        <v>98</v>
      </c>
      <c r="H29" s="3665">
        <v>71</v>
      </c>
      <c r="I29" s="3665">
        <v>3</v>
      </c>
      <c r="J29" s="3665">
        <v>74</v>
      </c>
      <c r="K29" s="3665">
        <v>68</v>
      </c>
      <c r="L29" s="3665">
        <v>11</v>
      </c>
      <c r="M29" s="3665">
        <v>79</v>
      </c>
      <c r="N29" s="3665">
        <v>306</v>
      </c>
      <c r="O29" s="3665">
        <v>30</v>
      </c>
      <c r="P29" s="3665">
        <v>336</v>
      </c>
    </row>
    <row r="30" spans="1:20" ht="30.75" customHeight="1" x14ac:dyDescent="0.3">
      <c r="A30" s="4510"/>
      <c r="B30" s="4510"/>
      <c r="C30" s="4510"/>
      <c r="D30" s="4510"/>
      <c r="E30" s="4510"/>
      <c r="F30" s="4510"/>
      <c r="G30" s="4510"/>
      <c r="H30" s="4510"/>
      <c r="I30" s="4510"/>
      <c r="J30" s="4510"/>
      <c r="K30" s="4510"/>
      <c r="L30" s="4510"/>
      <c r="M30" s="4510"/>
      <c r="N30" s="4510"/>
      <c r="O30" s="4510"/>
      <c r="P30" s="4510"/>
      <c r="T30" s="217" t="s">
        <v>7</v>
      </c>
    </row>
    <row r="31" spans="1:20" x14ac:dyDescent="0.3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</row>
    <row r="32" spans="1:20" ht="45" customHeight="1" x14ac:dyDescent="0.3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zoomScale="50" zoomScaleNormal="50" workbookViewId="0">
      <selection activeCell="A4" sqref="A4:S23"/>
    </sheetView>
  </sheetViews>
  <sheetFormatPr defaultRowHeight="20.25" x14ac:dyDescent="0.3"/>
  <cols>
    <col min="1" max="1" width="88.42578125" style="273" customWidth="1"/>
    <col min="2" max="18" width="9.42578125" style="273" customWidth="1"/>
    <col min="19" max="19" width="9.42578125" style="276" customWidth="1"/>
    <col min="20" max="256" width="9.140625" style="273"/>
    <col min="257" max="257" width="88.42578125" style="273" customWidth="1"/>
    <col min="258" max="275" width="9.42578125" style="273" customWidth="1"/>
    <col min="276" max="512" width="9.140625" style="273"/>
    <col min="513" max="513" width="88.42578125" style="273" customWidth="1"/>
    <col min="514" max="531" width="9.42578125" style="273" customWidth="1"/>
    <col min="532" max="768" width="9.140625" style="273"/>
    <col min="769" max="769" width="88.42578125" style="273" customWidth="1"/>
    <col min="770" max="787" width="9.42578125" style="273" customWidth="1"/>
    <col min="788" max="1024" width="9.140625" style="273"/>
    <col min="1025" max="1025" width="88.42578125" style="273" customWidth="1"/>
    <col min="1026" max="1043" width="9.42578125" style="273" customWidth="1"/>
    <col min="1044" max="1280" width="9.140625" style="273"/>
    <col min="1281" max="1281" width="88.42578125" style="273" customWidth="1"/>
    <col min="1282" max="1299" width="9.42578125" style="273" customWidth="1"/>
    <col min="1300" max="1536" width="9.140625" style="273"/>
    <col min="1537" max="1537" width="88.42578125" style="273" customWidth="1"/>
    <col min="1538" max="1555" width="9.42578125" style="273" customWidth="1"/>
    <col min="1556" max="1792" width="9.140625" style="273"/>
    <col min="1793" max="1793" width="88.42578125" style="273" customWidth="1"/>
    <col min="1794" max="1811" width="9.42578125" style="273" customWidth="1"/>
    <col min="1812" max="2048" width="9.140625" style="273"/>
    <col min="2049" max="2049" width="88.42578125" style="273" customWidth="1"/>
    <col min="2050" max="2067" width="9.42578125" style="273" customWidth="1"/>
    <col min="2068" max="2304" width="9.140625" style="273"/>
    <col min="2305" max="2305" width="88.42578125" style="273" customWidth="1"/>
    <col min="2306" max="2323" width="9.42578125" style="273" customWidth="1"/>
    <col min="2324" max="2560" width="9.140625" style="273"/>
    <col min="2561" max="2561" width="88.42578125" style="273" customWidth="1"/>
    <col min="2562" max="2579" width="9.42578125" style="273" customWidth="1"/>
    <col min="2580" max="2816" width="9.140625" style="273"/>
    <col min="2817" max="2817" width="88.42578125" style="273" customWidth="1"/>
    <col min="2818" max="2835" width="9.42578125" style="273" customWidth="1"/>
    <col min="2836" max="3072" width="9.140625" style="273"/>
    <col min="3073" max="3073" width="88.42578125" style="273" customWidth="1"/>
    <col min="3074" max="3091" width="9.42578125" style="273" customWidth="1"/>
    <col min="3092" max="3328" width="9.140625" style="273"/>
    <col min="3329" max="3329" width="88.42578125" style="273" customWidth="1"/>
    <col min="3330" max="3347" width="9.42578125" style="273" customWidth="1"/>
    <col min="3348" max="3584" width="9.140625" style="273"/>
    <col min="3585" max="3585" width="88.42578125" style="273" customWidth="1"/>
    <col min="3586" max="3603" width="9.42578125" style="273" customWidth="1"/>
    <col min="3604" max="3840" width="9.140625" style="273"/>
    <col min="3841" max="3841" width="88.42578125" style="273" customWidth="1"/>
    <col min="3842" max="3859" width="9.42578125" style="273" customWidth="1"/>
    <col min="3860" max="4096" width="9.140625" style="273"/>
    <col min="4097" max="4097" width="88.42578125" style="273" customWidth="1"/>
    <col min="4098" max="4115" width="9.42578125" style="273" customWidth="1"/>
    <col min="4116" max="4352" width="9.140625" style="273"/>
    <col min="4353" max="4353" width="88.42578125" style="273" customWidth="1"/>
    <col min="4354" max="4371" width="9.42578125" style="273" customWidth="1"/>
    <col min="4372" max="4608" width="9.140625" style="273"/>
    <col min="4609" max="4609" width="88.42578125" style="273" customWidth="1"/>
    <col min="4610" max="4627" width="9.42578125" style="273" customWidth="1"/>
    <col min="4628" max="4864" width="9.140625" style="273"/>
    <col min="4865" max="4865" width="88.42578125" style="273" customWidth="1"/>
    <col min="4866" max="4883" width="9.42578125" style="273" customWidth="1"/>
    <col min="4884" max="5120" width="9.140625" style="273"/>
    <col min="5121" max="5121" width="88.42578125" style="273" customWidth="1"/>
    <col min="5122" max="5139" width="9.42578125" style="273" customWidth="1"/>
    <col min="5140" max="5376" width="9.140625" style="273"/>
    <col min="5377" max="5377" width="88.42578125" style="273" customWidth="1"/>
    <col min="5378" max="5395" width="9.42578125" style="273" customWidth="1"/>
    <col min="5396" max="5632" width="9.140625" style="273"/>
    <col min="5633" max="5633" width="88.42578125" style="273" customWidth="1"/>
    <col min="5634" max="5651" width="9.42578125" style="273" customWidth="1"/>
    <col min="5652" max="5888" width="9.140625" style="273"/>
    <col min="5889" max="5889" width="88.42578125" style="273" customWidth="1"/>
    <col min="5890" max="5907" width="9.42578125" style="273" customWidth="1"/>
    <col min="5908" max="6144" width="9.140625" style="273"/>
    <col min="6145" max="6145" width="88.42578125" style="273" customWidth="1"/>
    <col min="6146" max="6163" width="9.42578125" style="273" customWidth="1"/>
    <col min="6164" max="6400" width="9.140625" style="273"/>
    <col min="6401" max="6401" width="88.42578125" style="273" customWidth="1"/>
    <col min="6402" max="6419" width="9.42578125" style="273" customWidth="1"/>
    <col min="6420" max="6656" width="9.140625" style="273"/>
    <col min="6657" max="6657" width="88.42578125" style="273" customWidth="1"/>
    <col min="6658" max="6675" width="9.42578125" style="273" customWidth="1"/>
    <col min="6676" max="6912" width="9.140625" style="273"/>
    <col min="6913" max="6913" width="88.42578125" style="273" customWidth="1"/>
    <col min="6914" max="6931" width="9.42578125" style="273" customWidth="1"/>
    <col min="6932" max="7168" width="9.140625" style="273"/>
    <col min="7169" max="7169" width="88.42578125" style="273" customWidth="1"/>
    <col min="7170" max="7187" width="9.42578125" style="273" customWidth="1"/>
    <col min="7188" max="7424" width="9.140625" style="273"/>
    <col min="7425" max="7425" width="88.42578125" style="273" customWidth="1"/>
    <col min="7426" max="7443" width="9.42578125" style="273" customWidth="1"/>
    <col min="7444" max="7680" width="9.140625" style="273"/>
    <col min="7681" max="7681" width="88.42578125" style="273" customWidth="1"/>
    <col min="7682" max="7699" width="9.42578125" style="273" customWidth="1"/>
    <col min="7700" max="7936" width="9.140625" style="273"/>
    <col min="7937" max="7937" width="88.42578125" style="273" customWidth="1"/>
    <col min="7938" max="7955" width="9.42578125" style="273" customWidth="1"/>
    <col min="7956" max="8192" width="9.140625" style="273"/>
    <col min="8193" max="8193" width="88.42578125" style="273" customWidth="1"/>
    <col min="8194" max="8211" width="9.42578125" style="273" customWidth="1"/>
    <col min="8212" max="8448" width="9.140625" style="273"/>
    <col min="8449" max="8449" width="88.42578125" style="273" customWidth="1"/>
    <col min="8450" max="8467" width="9.42578125" style="273" customWidth="1"/>
    <col min="8468" max="8704" width="9.140625" style="273"/>
    <col min="8705" max="8705" width="88.42578125" style="273" customWidth="1"/>
    <col min="8706" max="8723" width="9.42578125" style="273" customWidth="1"/>
    <col min="8724" max="8960" width="9.140625" style="273"/>
    <col min="8961" max="8961" width="88.42578125" style="273" customWidth="1"/>
    <col min="8962" max="8979" width="9.42578125" style="273" customWidth="1"/>
    <col min="8980" max="9216" width="9.140625" style="273"/>
    <col min="9217" max="9217" width="88.42578125" style="273" customWidth="1"/>
    <col min="9218" max="9235" width="9.42578125" style="273" customWidth="1"/>
    <col min="9236" max="9472" width="9.140625" style="273"/>
    <col min="9473" max="9473" width="88.42578125" style="273" customWidth="1"/>
    <col min="9474" max="9491" width="9.42578125" style="273" customWidth="1"/>
    <col min="9492" max="9728" width="9.140625" style="273"/>
    <col min="9729" max="9729" width="88.42578125" style="273" customWidth="1"/>
    <col min="9730" max="9747" width="9.42578125" style="273" customWidth="1"/>
    <col min="9748" max="9984" width="9.140625" style="273"/>
    <col min="9985" max="9985" width="88.42578125" style="273" customWidth="1"/>
    <col min="9986" max="10003" width="9.42578125" style="273" customWidth="1"/>
    <col min="10004" max="10240" width="9.140625" style="273"/>
    <col min="10241" max="10241" width="88.42578125" style="273" customWidth="1"/>
    <col min="10242" max="10259" width="9.42578125" style="273" customWidth="1"/>
    <col min="10260" max="10496" width="9.140625" style="273"/>
    <col min="10497" max="10497" width="88.42578125" style="273" customWidth="1"/>
    <col min="10498" max="10515" width="9.42578125" style="273" customWidth="1"/>
    <col min="10516" max="10752" width="9.140625" style="273"/>
    <col min="10753" max="10753" width="88.42578125" style="273" customWidth="1"/>
    <col min="10754" max="10771" width="9.42578125" style="273" customWidth="1"/>
    <col min="10772" max="11008" width="9.140625" style="273"/>
    <col min="11009" max="11009" width="88.42578125" style="273" customWidth="1"/>
    <col min="11010" max="11027" width="9.42578125" style="273" customWidth="1"/>
    <col min="11028" max="11264" width="9.140625" style="273"/>
    <col min="11265" max="11265" width="88.42578125" style="273" customWidth="1"/>
    <col min="11266" max="11283" width="9.42578125" style="273" customWidth="1"/>
    <col min="11284" max="11520" width="9.140625" style="273"/>
    <col min="11521" max="11521" width="88.42578125" style="273" customWidth="1"/>
    <col min="11522" max="11539" width="9.42578125" style="273" customWidth="1"/>
    <col min="11540" max="11776" width="9.140625" style="273"/>
    <col min="11777" max="11777" width="88.42578125" style="273" customWidth="1"/>
    <col min="11778" max="11795" width="9.42578125" style="273" customWidth="1"/>
    <col min="11796" max="12032" width="9.140625" style="273"/>
    <col min="12033" max="12033" width="88.42578125" style="273" customWidth="1"/>
    <col min="12034" max="12051" width="9.42578125" style="273" customWidth="1"/>
    <col min="12052" max="12288" width="9.140625" style="273"/>
    <col min="12289" max="12289" width="88.42578125" style="273" customWidth="1"/>
    <col min="12290" max="12307" width="9.42578125" style="273" customWidth="1"/>
    <col min="12308" max="12544" width="9.140625" style="273"/>
    <col min="12545" max="12545" width="88.42578125" style="273" customWidth="1"/>
    <col min="12546" max="12563" width="9.42578125" style="273" customWidth="1"/>
    <col min="12564" max="12800" width="9.140625" style="273"/>
    <col min="12801" max="12801" width="88.42578125" style="273" customWidth="1"/>
    <col min="12802" max="12819" width="9.42578125" style="273" customWidth="1"/>
    <col min="12820" max="13056" width="9.140625" style="273"/>
    <col min="13057" max="13057" width="88.42578125" style="273" customWidth="1"/>
    <col min="13058" max="13075" width="9.42578125" style="273" customWidth="1"/>
    <col min="13076" max="13312" width="9.140625" style="273"/>
    <col min="13313" max="13313" width="88.42578125" style="273" customWidth="1"/>
    <col min="13314" max="13331" width="9.42578125" style="273" customWidth="1"/>
    <col min="13332" max="13568" width="9.140625" style="273"/>
    <col min="13569" max="13569" width="88.42578125" style="273" customWidth="1"/>
    <col min="13570" max="13587" width="9.42578125" style="273" customWidth="1"/>
    <col min="13588" max="13824" width="9.140625" style="273"/>
    <col min="13825" max="13825" width="88.42578125" style="273" customWidth="1"/>
    <col min="13826" max="13843" width="9.42578125" style="273" customWidth="1"/>
    <col min="13844" max="14080" width="9.140625" style="273"/>
    <col min="14081" max="14081" width="88.42578125" style="273" customWidth="1"/>
    <col min="14082" max="14099" width="9.42578125" style="273" customWidth="1"/>
    <col min="14100" max="14336" width="9.140625" style="273"/>
    <col min="14337" max="14337" width="88.42578125" style="273" customWidth="1"/>
    <col min="14338" max="14355" width="9.42578125" style="273" customWidth="1"/>
    <col min="14356" max="14592" width="9.140625" style="273"/>
    <col min="14593" max="14593" width="88.42578125" style="273" customWidth="1"/>
    <col min="14594" max="14611" width="9.42578125" style="273" customWidth="1"/>
    <col min="14612" max="14848" width="9.140625" style="273"/>
    <col min="14849" max="14849" width="88.42578125" style="273" customWidth="1"/>
    <col min="14850" max="14867" width="9.42578125" style="273" customWidth="1"/>
    <col min="14868" max="15104" width="9.140625" style="273"/>
    <col min="15105" max="15105" width="88.42578125" style="273" customWidth="1"/>
    <col min="15106" max="15123" width="9.42578125" style="273" customWidth="1"/>
    <col min="15124" max="15360" width="9.140625" style="273"/>
    <col min="15361" max="15361" width="88.42578125" style="273" customWidth="1"/>
    <col min="15362" max="15379" width="9.42578125" style="273" customWidth="1"/>
    <col min="15380" max="15616" width="9.140625" style="273"/>
    <col min="15617" max="15617" width="88.42578125" style="273" customWidth="1"/>
    <col min="15618" max="15635" width="9.42578125" style="273" customWidth="1"/>
    <col min="15636" max="15872" width="9.140625" style="273"/>
    <col min="15873" max="15873" width="88.42578125" style="273" customWidth="1"/>
    <col min="15874" max="15891" width="9.42578125" style="273" customWidth="1"/>
    <col min="15892" max="16128" width="9.140625" style="273"/>
    <col min="16129" max="16129" width="88.42578125" style="273" customWidth="1"/>
    <col min="16130" max="16147" width="9.42578125" style="273" customWidth="1"/>
    <col min="16148" max="16384" width="9.140625" style="273"/>
  </cols>
  <sheetData>
    <row r="1" spans="1:29" ht="47.25" customHeight="1" x14ac:dyDescent="0.3">
      <c r="A1" s="4445" t="s">
        <v>333</v>
      </c>
      <c r="B1" s="4445"/>
      <c r="C1" s="4445"/>
      <c r="D1" s="4445"/>
      <c r="E1" s="4445"/>
      <c r="F1" s="4445"/>
      <c r="G1" s="4445"/>
      <c r="H1" s="4445"/>
      <c r="I1" s="4445"/>
      <c r="J1" s="4445"/>
      <c r="K1" s="4445"/>
      <c r="L1" s="4445"/>
      <c r="M1" s="4445"/>
      <c r="N1" s="4445"/>
      <c r="O1" s="4445"/>
      <c r="P1" s="4445"/>
      <c r="Q1" s="4445"/>
      <c r="R1" s="4445"/>
      <c r="S1" s="4445"/>
    </row>
    <row r="2" spans="1:29" ht="21" customHeight="1" x14ac:dyDescent="0.3">
      <c r="A2" s="4522" t="s">
        <v>389</v>
      </c>
      <c r="B2" s="4522"/>
      <c r="C2" s="4522"/>
      <c r="D2" s="4522"/>
      <c r="E2" s="4522"/>
      <c r="F2" s="4522"/>
      <c r="G2" s="4522"/>
      <c r="H2" s="4522"/>
      <c r="I2" s="4522"/>
      <c r="J2" s="4522"/>
      <c r="K2" s="4522"/>
      <c r="L2" s="4522"/>
      <c r="M2" s="4522"/>
      <c r="N2" s="4522"/>
      <c r="O2" s="4522"/>
      <c r="P2" s="4522"/>
      <c r="Q2" s="4522"/>
      <c r="R2" s="4522"/>
      <c r="S2" s="4522"/>
    </row>
    <row r="3" spans="1:29" ht="15" customHeight="1" thickBot="1" x14ac:dyDescent="0.35">
      <c r="A3" s="3417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3"/>
    </row>
    <row r="4" spans="1:29" ht="33" customHeight="1" thickBot="1" x14ac:dyDescent="0.35">
      <c r="A4" s="4523" t="s">
        <v>9</v>
      </c>
      <c r="B4" s="4525" t="s">
        <v>0</v>
      </c>
      <c r="C4" s="4526"/>
      <c r="D4" s="4526"/>
      <c r="E4" s="4525" t="s">
        <v>1</v>
      </c>
      <c r="F4" s="4526"/>
      <c r="G4" s="4527"/>
      <c r="H4" s="4530" t="s">
        <v>2</v>
      </c>
      <c r="I4" s="4526"/>
      <c r="J4" s="4526"/>
      <c r="K4" s="4525" t="s">
        <v>3</v>
      </c>
      <c r="L4" s="4526"/>
      <c r="M4" s="4527"/>
      <c r="N4" s="4525">
        <v>5</v>
      </c>
      <c r="O4" s="4526"/>
      <c r="P4" s="4526"/>
      <c r="Q4" s="4533" t="s">
        <v>6</v>
      </c>
      <c r="R4" s="4534"/>
      <c r="S4" s="4535"/>
    </row>
    <row r="5" spans="1:29" ht="33" hidden="1" customHeight="1" thickBot="1" x14ac:dyDescent="0.35">
      <c r="A5" s="4447"/>
      <c r="B5" s="4451"/>
      <c r="C5" s="4452"/>
      <c r="D5" s="4452"/>
      <c r="E5" s="4454"/>
      <c r="F5" s="4528"/>
      <c r="G5" s="4529"/>
      <c r="H5" s="4528"/>
      <c r="I5" s="4528"/>
      <c r="J5" s="4528"/>
      <c r="K5" s="4531"/>
      <c r="L5" s="4459"/>
      <c r="M5" s="4532"/>
      <c r="N5" s="4451"/>
      <c r="O5" s="4452"/>
      <c r="P5" s="4452"/>
      <c r="Q5" s="4536"/>
      <c r="R5" s="4442"/>
      <c r="S5" s="4537"/>
    </row>
    <row r="6" spans="1:29" ht="126" customHeight="1" thickBot="1" x14ac:dyDescent="0.35">
      <c r="A6" s="4524"/>
      <c r="B6" s="3718" t="s">
        <v>26</v>
      </c>
      <c r="C6" s="3718" t="s">
        <v>27</v>
      </c>
      <c r="D6" s="3718" t="s">
        <v>4</v>
      </c>
      <c r="E6" s="3718" t="s">
        <v>26</v>
      </c>
      <c r="F6" s="3718" t="s">
        <v>27</v>
      </c>
      <c r="G6" s="3718" t="s">
        <v>4</v>
      </c>
      <c r="H6" s="3718" t="s">
        <v>26</v>
      </c>
      <c r="I6" s="3718" t="s">
        <v>27</v>
      </c>
      <c r="J6" s="3718" t="s">
        <v>4</v>
      </c>
      <c r="K6" s="3718" t="s">
        <v>26</v>
      </c>
      <c r="L6" s="3718" t="s">
        <v>27</v>
      </c>
      <c r="M6" s="3718" t="s">
        <v>4</v>
      </c>
      <c r="N6" s="3718" t="s">
        <v>26</v>
      </c>
      <c r="O6" s="3718" t="s">
        <v>27</v>
      </c>
      <c r="P6" s="3718" t="s">
        <v>4</v>
      </c>
      <c r="Q6" s="3718" t="s">
        <v>26</v>
      </c>
      <c r="R6" s="3718" t="s">
        <v>27</v>
      </c>
      <c r="S6" s="3756" t="s">
        <v>4</v>
      </c>
    </row>
    <row r="7" spans="1:29" ht="23.25" customHeight="1" thickBot="1" x14ac:dyDescent="0.35">
      <c r="A7" s="3696" t="s">
        <v>22</v>
      </c>
      <c r="B7" s="3719"/>
      <c r="C7" s="3720"/>
      <c r="D7" s="3757"/>
      <c r="E7" s="595"/>
      <c r="F7" s="595"/>
      <c r="G7" s="596"/>
      <c r="H7" s="3719"/>
      <c r="I7" s="595"/>
      <c r="J7" s="3758"/>
      <c r="K7" s="595"/>
      <c r="L7" s="595"/>
      <c r="M7" s="596"/>
      <c r="N7" s="3719"/>
      <c r="O7" s="595"/>
      <c r="P7" s="3758"/>
      <c r="Q7" s="597"/>
      <c r="R7" s="597"/>
      <c r="S7" s="3759"/>
    </row>
    <row r="8" spans="1:29" ht="30.75" customHeight="1" thickBot="1" x14ac:dyDescent="0.35">
      <c r="A8" s="3587" t="s">
        <v>152</v>
      </c>
      <c r="B8" s="3721"/>
      <c r="C8" s="3722"/>
      <c r="D8" s="3760"/>
      <c r="E8" s="3723"/>
      <c r="F8" s="3724"/>
      <c r="G8" s="3760"/>
      <c r="H8" s="3725"/>
      <c r="I8" s="3724"/>
      <c r="J8" s="3760"/>
      <c r="K8" s="3723"/>
      <c r="L8" s="3724"/>
      <c r="M8" s="3760"/>
      <c r="N8" s="3725"/>
      <c r="O8" s="3724"/>
      <c r="P8" s="3760"/>
      <c r="Q8" s="3726"/>
      <c r="R8" s="3726"/>
      <c r="S8" s="3760"/>
      <c r="T8" s="292"/>
      <c r="U8" s="292"/>
      <c r="V8" s="292"/>
      <c r="W8" s="292"/>
      <c r="X8" s="292"/>
      <c r="Y8" s="292"/>
      <c r="Z8" s="290"/>
      <c r="AA8" s="290"/>
      <c r="AB8" s="290"/>
      <c r="AC8" s="290"/>
    </row>
    <row r="9" spans="1:29" ht="33" customHeight="1" x14ac:dyDescent="0.3">
      <c r="A9" s="3692" t="s">
        <v>304</v>
      </c>
      <c r="B9" s="3727">
        <v>14</v>
      </c>
      <c r="C9" s="3728">
        <v>3</v>
      </c>
      <c r="D9" s="3761">
        <v>17</v>
      </c>
      <c r="E9" s="3727">
        <v>9</v>
      </c>
      <c r="F9" s="3728">
        <v>2</v>
      </c>
      <c r="G9" s="3761">
        <v>11</v>
      </c>
      <c r="H9" s="3729">
        <v>10</v>
      </c>
      <c r="I9" s="3728">
        <v>5</v>
      </c>
      <c r="J9" s="3761">
        <v>15</v>
      </c>
      <c r="K9" s="3727">
        <v>10</v>
      </c>
      <c r="L9" s="3728">
        <v>16</v>
      </c>
      <c r="M9" s="3761">
        <v>26</v>
      </c>
      <c r="N9" s="3729">
        <v>9</v>
      </c>
      <c r="O9" s="3728">
        <v>15</v>
      </c>
      <c r="P9" s="3761">
        <v>24</v>
      </c>
      <c r="Q9" s="3730">
        <v>52</v>
      </c>
      <c r="R9" s="3730">
        <v>41</v>
      </c>
      <c r="S9" s="3761">
        <v>93</v>
      </c>
    </row>
    <row r="10" spans="1:29" ht="30" customHeight="1" thickBot="1" x14ac:dyDescent="0.35">
      <c r="A10" s="3692" t="s">
        <v>390</v>
      </c>
      <c r="B10" s="3731">
        <v>0</v>
      </c>
      <c r="C10" s="3732">
        <v>0</v>
      </c>
      <c r="D10" s="3762">
        <v>0</v>
      </c>
      <c r="E10" s="3731">
        <v>0</v>
      </c>
      <c r="F10" s="3732">
        <v>0</v>
      </c>
      <c r="G10" s="3762">
        <v>0</v>
      </c>
      <c r="H10" s="3733">
        <v>0</v>
      </c>
      <c r="I10" s="3732">
        <v>0</v>
      </c>
      <c r="J10" s="3762">
        <v>0</v>
      </c>
      <c r="K10" s="3731">
        <v>0</v>
      </c>
      <c r="L10" s="3732">
        <v>0</v>
      </c>
      <c r="M10" s="3762">
        <v>0</v>
      </c>
      <c r="N10" s="3733">
        <v>0</v>
      </c>
      <c r="O10" s="3732">
        <v>2</v>
      </c>
      <c r="P10" s="3762">
        <v>2</v>
      </c>
      <c r="Q10" s="3734">
        <v>0</v>
      </c>
      <c r="R10" s="3734">
        <v>2</v>
      </c>
      <c r="S10" s="3762">
        <v>2</v>
      </c>
    </row>
    <row r="11" spans="1:29" ht="27" customHeight="1" thickBot="1" x14ac:dyDescent="0.35">
      <c r="A11" s="3696" t="s">
        <v>16</v>
      </c>
      <c r="B11" s="3735">
        <v>14</v>
      </c>
      <c r="C11" s="3735">
        <v>3</v>
      </c>
      <c r="D11" s="3763">
        <v>17</v>
      </c>
      <c r="E11" s="3735">
        <v>9</v>
      </c>
      <c r="F11" s="3735">
        <v>2</v>
      </c>
      <c r="G11" s="3763">
        <v>11</v>
      </c>
      <c r="H11" s="3735">
        <v>10</v>
      </c>
      <c r="I11" s="3735">
        <v>5</v>
      </c>
      <c r="J11" s="3763">
        <v>15</v>
      </c>
      <c r="K11" s="3735">
        <v>10</v>
      </c>
      <c r="L11" s="3735">
        <v>16</v>
      </c>
      <c r="M11" s="3763">
        <v>26</v>
      </c>
      <c r="N11" s="3735">
        <v>9</v>
      </c>
      <c r="O11" s="3735">
        <v>17</v>
      </c>
      <c r="P11" s="3763">
        <v>26</v>
      </c>
      <c r="Q11" s="3735">
        <v>52</v>
      </c>
      <c r="R11" s="3726">
        <v>43</v>
      </c>
      <c r="S11" s="3763">
        <v>95</v>
      </c>
    </row>
    <row r="12" spans="1:29" ht="28.5" customHeight="1" thickBot="1" x14ac:dyDescent="0.35">
      <c r="A12" s="2704" t="s">
        <v>23</v>
      </c>
      <c r="B12" s="3736"/>
      <c r="C12" s="3737"/>
      <c r="D12" s="3764"/>
      <c r="E12" s="611"/>
      <c r="F12" s="3737"/>
      <c r="G12" s="3765"/>
      <c r="H12" s="3736"/>
      <c r="I12" s="3737"/>
      <c r="J12" s="3765"/>
      <c r="K12" s="3736"/>
      <c r="L12" s="3737"/>
      <c r="M12" s="3765"/>
      <c r="N12" s="3736"/>
      <c r="O12" s="3737"/>
      <c r="P12" s="3765"/>
      <c r="Q12" s="612"/>
      <c r="R12" s="3738"/>
      <c r="S12" s="3766"/>
    </row>
    <row r="13" spans="1:29" ht="27" customHeight="1" thickBot="1" x14ac:dyDescent="0.35">
      <c r="A13" s="3767" t="s">
        <v>11</v>
      </c>
      <c r="B13" s="3768"/>
      <c r="C13" s="3769"/>
      <c r="D13" s="3770"/>
      <c r="E13" s="613"/>
      <c r="F13" s="3769"/>
      <c r="G13" s="3771"/>
      <c r="H13" s="3768"/>
      <c r="I13" s="3769"/>
      <c r="J13" s="3771"/>
      <c r="K13" s="3768"/>
      <c r="L13" s="3769"/>
      <c r="M13" s="3771"/>
      <c r="N13" s="3772"/>
      <c r="O13" s="3773"/>
      <c r="P13" s="3771"/>
      <c r="Q13" s="3730"/>
      <c r="R13" s="3774"/>
      <c r="S13" s="3775"/>
    </row>
    <row r="14" spans="1:29" ht="30.75" customHeight="1" thickBot="1" x14ac:dyDescent="0.35">
      <c r="A14" s="3157" t="s">
        <v>152</v>
      </c>
      <c r="B14" s="3739"/>
      <c r="C14" s="3740"/>
      <c r="D14" s="3776"/>
      <c r="E14" s="3739"/>
      <c r="F14" s="3740"/>
      <c r="G14" s="3777"/>
      <c r="H14" s="3741"/>
      <c r="I14" s="3740"/>
      <c r="J14" s="3776"/>
      <c r="K14" s="3739"/>
      <c r="L14" s="3740"/>
      <c r="M14" s="3777"/>
      <c r="N14" s="3741"/>
      <c r="O14" s="3740"/>
      <c r="P14" s="3776"/>
      <c r="Q14" s="3726"/>
      <c r="R14" s="3742"/>
      <c r="S14" s="3778"/>
      <c r="T14" s="290"/>
      <c r="U14" s="290"/>
      <c r="V14" s="290"/>
      <c r="W14" s="290"/>
    </row>
    <row r="15" spans="1:29" ht="31.5" customHeight="1" x14ac:dyDescent="0.3">
      <c r="A15" s="3126" t="s">
        <v>304</v>
      </c>
      <c r="B15" s="3727">
        <v>13</v>
      </c>
      <c r="C15" s="3728">
        <v>2</v>
      </c>
      <c r="D15" s="3761">
        <v>15</v>
      </c>
      <c r="E15" s="3727">
        <v>9</v>
      </c>
      <c r="F15" s="3728">
        <v>1</v>
      </c>
      <c r="G15" s="3761">
        <v>10</v>
      </c>
      <c r="H15" s="3743">
        <v>9</v>
      </c>
      <c r="I15" s="3744">
        <v>5</v>
      </c>
      <c r="J15" s="3779">
        <v>15</v>
      </c>
      <c r="K15" s="3745">
        <v>10</v>
      </c>
      <c r="L15" s="3744">
        <v>14</v>
      </c>
      <c r="M15" s="3780">
        <v>24</v>
      </c>
      <c r="N15" s="3743">
        <v>9</v>
      </c>
      <c r="O15" s="3744">
        <v>14</v>
      </c>
      <c r="P15" s="3779">
        <v>23</v>
      </c>
      <c r="Q15" s="3746">
        <v>50</v>
      </c>
      <c r="R15" s="3747">
        <v>36</v>
      </c>
      <c r="S15" s="3780">
        <v>86</v>
      </c>
    </row>
    <row r="16" spans="1:29" ht="25.5" customHeight="1" thickBot="1" x14ac:dyDescent="0.35">
      <c r="A16" s="3692" t="s">
        <v>390</v>
      </c>
      <c r="B16" s="3731">
        <v>0</v>
      </c>
      <c r="C16" s="3732">
        <v>0</v>
      </c>
      <c r="D16" s="3762">
        <v>0</v>
      </c>
      <c r="E16" s="3731">
        <v>0</v>
      </c>
      <c r="F16" s="3732">
        <v>0</v>
      </c>
      <c r="G16" s="3762">
        <v>0</v>
      </c>
      <c r="H16" s="3733">
        <v>0</v>
      </c>
      <c r="I16" s="3732">
        <v>0</v>
      </c>
      <c r="J16" s="3762">
        <v>0</v>
      </c>
      <c r="K16" s="3731">
        <v>0</v>
      </c>
      <c r="L16" s="3732">
        <v>0</v>
      </c>
      <c r="M16" s="3762">
        <v>0</v>
      </c>
      <c r="N16" s="3733">
        <v>0</v>
      </c>
      <c r="O16" s="3732">
        <v>2</v>
      </c>
      <c r="P16" s="3762">
        <v>2</v>
      </c>
      <c r="Q16" s="3734">
        <v>0</v>
      </c>
      <c r="R16" s="3734">
        <v>2</v>
      </c>
      <c r="S16" s="3762">
        <v>2</v>
      </c>
    </row>
    <row r="17" spans="1:20" ht="31.5" customHeight="1" thickBot="1" x14ac:dyDescent="0.35">
      <c r="A17" s="2704" t="s">
        <v>8</v>
      </c>
      <c r="B17" s="3735">
        <v>13</v>
      </c>
      <c r="C17" s="3735">
        <v>2</v>
      </c>
      <c r="D17" s="3763">
        <v>15</v>
      </c>
      <c r="E17" s="3735">
        <v>9</v>
      </c>
      <c r="F17" s="3735">
        <v>1</v>
      </c>
      <c r="G17" s="3763">
        <v>10</v>
      </c>
      <c r="H17" s="3748">
        <v>9</v>
      </c>
      <c r="I17" s="3747">
        <v>5</v>
      </c>
      <c r="J17" s="3779">
        <v>14</v>
      </c>
      <c r="K17" s="3735">
        <v>10</v>
      </c>
      <c r="L17" s="3735">
        <v>14</v>
      </c>
      <c r="M17" s="3735">
        <v>24</v>
      </c>
      <c r="N17" s="3735">
        <v>9</v>
      </c>
      <c r="O17" s="3735">
        <v>16</v>
      </c>
      <c r="P17" s="3735">
        <v>25</v>
      </c>
      <c r="Q17" s="3735">
        <v>50</v>
      </c>
      <c r="R17" s="3735">
        <v>38</v>
      </c>
      <c r="S17" s="3781">
        <v>88</v>
      </c>
    </row>
    <row r="18" spans="1:20" ht="24.95" customHeight="1" thickBot="1" x14ac:dyDescent="0.35">
      <c r="A18" s="3782" t="s">
        <v>25</v>
      </c>
      <c r="B18" s="3783"/>
      <c r="C18" s="3784"/>
      <c r="D18" s="3785"/>
      <c r="E18" s="3783"/>
      <c r="F18" s="3784"/>
      <c r="G18" s="3785"/>
      <c r="H18" s="3783"/>
      <c r="I18" s="3784"/>
      <c r="J18" s="3785"/>
      <c r="K18" s="3783"/>
      <c r="L18" s="3784"/>
      <c r="M18" s="3785"/>
      <c r="N18" s="3783"/>
      <c r="O18" s="3784"/>
      <c r="P18" s="3785"/>
      <c r="Q18" s="612"/>
      <c r="R18" s="3738"/>
      <c r="S18" s="3766"/>
    </row>
    <row r="19" spans="1:20" ht="27" customHeight="1" x14ac:dyDescent="0.3">
      <c r="A19" s="3157" t="s">
        <v>152</v>
      </c>
      <c r="B19" s="3749"/>
      <c r="C19" s="3749"/>
      <c r="D19" s="3749"/>
      <c r="E19" s="3749"/>
      <c r="F19" s="3749"/>
      <c r="G19" s="3749"/>
      <c r="H19" s="3749"/>
      <c r="I19" s="3749"/>
      <c r="J19" s="3749"/>
      <c r="K19" s="3749"/>
      <c r="L19" s="3749"/>
      <c r="M19" s="3749"/>
      <c r="N19" s="3749"/>
      <c r="O19" s="3749"/>
      <c r="P19" s="3749"/>
      <c r="Q19" s="3749"/>
      <c r="R19" s="3749"/>
      <c r="S19" s="3786"/>
    </row>
    <row r="20" spans="1:20" ht="31.5" customHeight="1" x14ac:dyDescent="0.3">
      <c r="A20" s="3126" t="s">
        <v>304</v>
      </c>
      <c r="B20" s="3750">
        <v>1</v>
      </c>
      <c r="C20" s="3750">
        <v>1</v>
      </c>
      <c r="D20" s="3750">
        <v>2</v>
      </c>
      <c r="E20" s="3750">
        <v>0</v>
      </c>
      <c r="F20" s="3750">
        <v>1</v>
      </c>
      <c r="G20" s="3750">
        <v>1</v>
      </c>
      <c r="H20" s="3751">
        <v>1</v>
      </c>
      <c r="I20" s="3752">
        <v>0</v>
      </c>
      <c r="J20" s="3787">
        <v>1</v>
      </c>
      <c r="K20" s="3750">
        <v>0</v>
      </c>
      <c r="L20" s="3752">
        <v>2</v>
      </c>
      <c r="M20" s="3788">
        <v>2</v>
      </c>
      <c r="N20" s="3751">
        <v>0</v>
      </c>
      <c r="O20" s="3752">
        <v>1</v>
      </c>
      <c r="P20" s="3787">
        <v>1</v>
      </c>
      <c r="Q20" s="3753">
        <v>2</v>
      </c>
      <c r="R20" s="3754">
        <v>5</v>
      </c>
      <c r="S20" s="3780">
        <v>7</v>
      </c>
    </row>
    <row r="21" spans="1:20" ht="30" customHeight="1" thickBot="1" x14ac:dyDescent="0.35">
      <c r="A21" s="3692" t="s">
        <v>390</v>
      </c>
      <c r="B21" s="3750">
        <v>0</v>
      </c>
      <c r="C21" s="3750">
        <v>0</v>
      </c>
      <c r="D21" s="3750">
        <v>0</v>
      </c>
      <c r="E21" s="3750">
        <v>0</v>
      </c>
      <c r="F21" s="3750">
        <v>0</v>
      </c>
      <c r="G21" s="3750">
        <v>0</v>
      </c>
      <c r="H21" s="3751">
        <v>0</v>
      </c>
      <c r="I21" s="3752">
        <v>0</v>
      </c>
      <c r="J21" s="3787">
        <v>0</v>
      </c>
      <c r="K21" s="3750">
        <v>0</v>
      </c>
      <c r="L21" s="3752">
        <v>0</v>
      </c>
      <c r="M21" s="3788">
        <v>0</v>
      </c>
      <c r="N21" s="3751">
        <v>0</v>
      </c>
      <c r="O21" s="3752">
        <v>0</v>
      </c>
      <c r="P21" s="3787">
        <v>0</v>
      </c>
      <c r="Q21" s="3753">
        <v>0</v>
      </c>
      <c r="R21" s="3754">
        <v>0</v>
      </c>
      <c r="S21" s="3780">
        <v>0</v>
      </c>
    </row>
    <row r="22" spans="1:20" ht="31.5" customHeight="1" thickBot="1" x14ac:dyDescent="0.35">
      <c r="A22" s="3696" t="s">
        <v>13</v>
      </c>
      <c r="B22" s="3755">
        <v>1</v>
      </c>
      <c r="C22" s="3755">
        <v>1</v>
      </c>
      <c r="D22" s="3755">
        <v>2</v>
      </c>
      <c r="E22" s="3755">
        <v>0</v>
      </c>
      <c r="F22" s="3755">
        <v>1</v>
      </c>
      <c r="G22" s="3755">
        <v>1</v>
      </c>
      <c r="H22" s="3755">
        <v>1</v>
      </c>
      <c r="I22" s="3755">
        <v>0</v>
      </c>
      <c r="J22" s="3755">
        <v>1</v>
      </c>
      <c r="K22" s="3755">
        <v>0</v>
      </c>
      <c r="L22" s="3755">
        <v>2</v>
      </c>
      <c r="M22" s="3755">
        <v>2</v>
      </c>
      <c r="N22" s="3755">
        <v>0</v>
      </c>
      <c r="O22" s="3755">
        <v>1</v>
      </c>
      <c r="P22" s="3755">
        <v>1</v>
      </c>
      <c r="Q22" s="3755">
        <v>2</v>
      </c>
      <c r="R22" s="3755">
        <v>5</v>
      </c>
      <c r="S22" s="3755">
        <v>7</v>
      </c>
    </row>
    <row r="23" spans="1:20" ht="28.5" customHeight="1" thickBot="1" x14ac:dyDescent="0.35">
      <c r="A23" s="3651" t="s">
        <v>178</v>
      </c>
      <c r="B23" s="3789">
        <v>14</v>
      </c>
      <c r="C23" s="3789">
        <v>3</v>
      </c>
      <c r="D23" s="3789">
        <v>17</v>
      </c>
      <c r="E23" s="3789">
        <v>9</v>
      </c>
      <c r="F23" s="3789">
        <v>2</v>
      </c>
      <c r="G23" s="3789">
        <v>11</v>
      </c>
      <c r="H23" s="3789">
        <v>10</v>
      </c>
      <c r="I23" s="3789">
        <v>5</v>
      </c>
      <c r="J23" s="3789">
        <v>15</v>
      </c>
      <c r="K23" s="3789">
        <v>10</v>
      </c>
      <c r="L23" s="3789">
        <v>16</v>
      </c>
      <c r="M23" s="3789">
        <v>26</v>
      </c>
      <c r="N23" s="3789">
        <v>9</v>
      </c>
      <c r="O23" s="3789">
        <v>17</v>
      </c>
      <c r="P23" s="3789">
        <v>26</v>
      </c>
      <c r="Q23" s="3789">
        <v>52</v>
      </c>
      <c r="R23" s="3789">
        <v>43</v>
      </c>
      <c r="S23" s="3789">
        <v>95</v>
      </c>
    </row>
    <row r="24" spans="1:20" ht="21" customHeight="1" x14ac:dyDescent="0.3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</row>
    <row r="25" spans="1:20" ht="21" customHeight="1" x14ac:dyDescent="0.3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</row>
    <row r="26" spans="1:20" ht="21" customHeight="1" x14ac:dyDescent="0.3">
      <c r="A26" s="4444"/>
      <c r="B26" s="4444"/>
      <c r="C26" s="4444"/>
      <c r="D26" s="4444"/>
      <c r="E26" s="4444"/>
      <c r="F26" s="4444"/>
      <c r="G26" s="4444"/>
      <c r="H26" s="4444"/>
      <c r="I26" s="4444"/>
      <c r="J26" s="4444"/>
      <c r="K26" s="4444"/>
      <c r="L26" s="4444"/>
      <c r="M26" s="4444"/>
      <c r="N26" s="4444"/>
      <c r="O26" s="4444"/>
      <c r="P26" s="4444"/>
      <c r="Q26" s="4444"/>
      <c r="R26" s="4444"/>
      <c r="S26" s="4444"/>
    </row>
    <row r="27" spans="1:20" x14ac:dyDescent="0.3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73" t="s">
        <v>7</v>
      </c>
    </row>
    <row r="28" spans="1:20" ht="24.95" customHeight="1" x14ac:dyDescent="0.3"/>
    <row r="29" spans="1:20" x14ac:dyDescent="0.3">
      <c r="A29" s="291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view="pageBreakPreview" topLeftCell="A7" zoomScale="55" zoomScaleNormal="60" zoomScaleSheetLayoutView="55" workbookViewId="0">
      <selection activeCell="P17" sqref="P17"/>
    </sheetView>
  </sheetViews>
  <sheetFormatPr defaultRowHeight="20.25" x14ac:dyDescent="0.3"/>
  <cols>
    <col min="1" max="1" width="89" style="273" customWidth="1"/>
    <col min="2" max="2" width="11.42578125" style="273" customWidth="1"/>
    <col min="3" max="3" width="12.140625" style="273" customWidth="1"/>
    <col min="4" max="4" width="11" style="273" customWidth="1"/>
    <col min="5" max="5" width="11.5703125" style="273" customWidth="1"/>
    <col min="6" max="6" width="11.28515625" style="273" customWidth="1"/>
    <col min="7" max="7" width="11" style="273" customWidth="1"/>
    <col min="8" max="8" width="12.42578125" style="273" customWidth="1"/>
    <col min="9" max="9" width="13.140625" style="273" customWidth="1"/>
    <col min="10" max="10" width="10.7109375" style="273" customWidth="1"/>
    <col min="11" max="256" width="9.140625" style="273"/>
    <col min="257" max="257" width="89" style="273" customWidth="1"/>
    <col min="258" max="258" width="11.42578125" style="273" customWidth="1"/>
    <col min="259" max="259" width="12.140625" style="273" customWidth="1"/>
    <col min="260" max="260" width="11" style="273" customWidth="1"/>
    <col min="261" max="261" width="11.5703125" style="273" customWidth="1"/>
    <col min="262" max="262" width="11.28515625" style="273" customWidth="1"/>
    <col min="263" max="263" width="11" style="273" customWidth="1"/>
    <col min="264" max="264" width="12.42578125" style="273" customWidth="1"/>
    <col min="265" max="265" width="13.140625" style="273" customWidth="1"/>
    <col min="266" max="266" width="10.7109375" style="273" customWidth="1"/>
    <col min="267" max="512" width="9.140625" style="273"/>
    <col min="513" max="513" width="89" style="273" customWidth="1"/>
    <col min="514" max="514" width="11.42578125" style="273" customWidth="1"/>
    <col min="515" max="515" width="12.140625" style="273" customWidth="1"/>
    <col min="516" max="516" width="11" style="273" customWidth="1"/>
    <col min="517" max="517" width="11.5703125" style="273" customWidth="1"/>
    <col min="518" max="518" width="11.28515625" style="273" customWidth="1"/>
    <col min="519" max="519" width="11" style="273" customWidth="1"/>
    <col min="520" max="520" width="12.42578125" style="273" customWidth="1"/>
    <col min="521" max="521" width="13.140625" style="273" customWidth="1"/>
    <col min="522" max="522" width="10.7109375" style="273" customWidth="1"/>
    <col min="523" max="768" width="9.140625" style="273"/>
    <col min="769" max="769" width="89" style="273" customWidth="1"/>
    <col min="770" max="770" width="11.42578125" style="273" customWidth="1"/>
    <col min="771" max="771" width="12.140625" style="273" customWidth="1"/>
    <col min="772" max="772" width="11" style="273" customWidth="1"/>
    <col min="773" max="773" width="11.5703125" style="273" customWidth="1"/>
    <col min="774" max="774" width="11.28515625" style="273" customWidth="1"/>
    <col min="775" max="775" width="11" style="273" customWidth="1"/>
    <col min="776" max="776" width="12.42578125" style="273" customWidth="1"/>
    <col min="777" max="777" width="13.140625" style="273" customWidth="1"/>
    <col min="778" max="778" width="10.7109375" style="273" customWidth="1"/>
    <col min="779" max="1024" width="9.140625" style="273"/>
    <col min="1025" max="1025" width="89" style="273" customWidth="1"/>
    <col min="1026" max="1026" width="11.42578125" style="273" customWidth="1"/>
    <col min="1027" max="1027" width="12.140625" style="273" customWidth="1"/>
    <col min="1028" max="1028" width="11" style="273" customWidth="1"/>
    <col min="1029" max="1029" width="11.5703125" style="273" customWidth="1"/>
    <col min="1030" max="1030" width="11.28515625" style="273" customWidth="1"/>
    <col min="1031" max="1031" width="11" style="273" customWidth="1"/>
    <col min="1032" max="1032" width="12.42578125" style="273" customWidth="1"/>
    <col min="1033" max="1033" width="13.140625" style="273" customWidth="1"/>
    <col min="1034" max="1034" width="10.7109375" style="273" customWidth="1"/>
    <col min="1035" max="1280" width="9.140625" style="273"/>
    <col min="1281" max="1281" width="89" style="273" customWidth="1"/>
    <col min="1282" max="1282" width="11.42578125" style="273" customWidth="1"/>
    <col min="1283" max="1283" width="12.140625" style="273" customWidth="1"/>
    <col min="1284" max="1284" width="11" style="273" customWidth="1"/>
    <col min="1285" max="1285" width="11.5703125" style="273" customWidth="1"/>
    <col min="1286" max="1286" width="11.28515625" style="273" customWidth="1"/>
    <col min="1287" max="1287" width="11" style="273" customWidth="1"/>
    <col min="1288" max="1288" width="12.42578125" style="273" customWidth="1"/>
    <col min="1289" max="1289" width="13.140625" style="273" customWidth="1"/>
    <col min="1290" max="1290" width="10.7109375" style="273" customWidth="1"/>
    <col min="1291" max="1536" width="9.140625" style="273"/>
    <col min="1537" max="1537" width="89" style="273" customWidth="1"/>
    <col min="1538" max="1538" width="11.42578125" style="273" customWidth="1"/>
    <col min="1539" max="1539" width="12.140625" style="273" customWidth="1"/>
    <col min="1540" max="1540" width="11" style="273" customWidth="1"/>
    <col min="1541" max="1541" width="11.5703125" style="273" customWidth="1"/>
    <col min="1542" max="1542" width="11.28515625" style="273" customWidth="1"/>
    <col min="1543" max="1543" width="11" style="273" customWidth="1"/>
    <col min="1544" max="1544" width="12.42578125" style="273" customWidth="1"/>
    <col min="1545" max="1545" width="13.140625" style="273" customWidth="1"/>
    <col min="1546" max="1546" width="10.7109375" style="273" customWidth="1"/>
    <col min="1547" max="1792" width="9.140625" style="273"/>
    <col min="1793" max="1793" width="89" style="273" customWidth="1"/>
    <col min="1794" max="1794" width="11.42578125" style="273" customWidth="1"/>
    <col min="1795" max="1795" width="12.140625" style="273" customWidth="1"/>
    <col min="1796" max="1796" width="11" style="273" customWidth="1"/>
    <col min="1797" max="1797" width="11.5703125" style="273" customWidth="1"/>
    <col min="1798" max="1798" width="11.28515625" style="273" customWidth="1"/>
    <col min="1799" max="1799" width="11" style="273" customWidth="1"/>
    <col min="1800" max="1800" width="12.42578125" style="273" customWidth="1"/>
    <col min="1801" max="1801" width="13.140625" style="273" customWidth="1"/>
    <col min="1802" max="1802" width="10.7109375" style="273" customWidth="1"/>
    <col min="1803" max="2048" width="9.140625" style="273"/>
    <col min="2049" max="2049" width="89" style="273" customWidth="1"/>
    <col min="2050" max="2050" width="11.42578125" style="273" customWidth="1"/>
    <col min="2051" max="2051" width="12.140625" style="273" customWidth="1"/>
    <col min="2052" max="2052" width="11" style="273" customWidth="1"/>
    <col min="2053" max="2053" width="11.5703125" style="273" customWidth="1"/>
    <col min="2054" max="2054" width="11.28515625" style="273" customWidth="1"/>
    <col min="2055" max="2055" width="11" style="273" customWidth="1"/>
    <col min="2056" max="2056" width="12.42578125" style="273" customWidth="1"/>
    <col min="2057" max="2057" width="13.140625" style="273" customWidth="1"/>
    <col min="2058" max="2058" width="10.7109375" style="273" customWidth="1"/>
    <col min="2059" max="2304" width="9.140625" style="273"/>
    <col min="2305" max="2305" width="89" style="273" customWidth="1"/>
    <col min="2306" max="2306" width="11.42578125" style="273" customWidth="1"/>
    <col min="2307" max="2307" width="12.140625" style="273" customWidth="1"/>
    <col min="2308" max="2308" width="11" style="273" customWidth="1"/>
    <col min="2309" max="2309" width="11.5703125" style="273" customWidth="1"/>
    <col min="2310" max="2310" width="11.28515625" style="273" customWidth="1"/>
    <col min="2311" max="2311" width="11" style="273" customWidth="1"/>
    <col min="2312" max="2312" width="12.42578125" style="273" customWidth="1"/>
    <col min="2313" max="2313" width="13.140625" style="273" customWidth="1"/>
    <col min="2314" max="2314" width="10.7109375" style="273" customWidth="1"/>
    <col min="2315" max="2560" width="9.140625" style="273"/>
    <col min="2561" max="2561" width="89" style="273" customWidth="1"/>
    <col min="2562" max="2562" width="11.42578125" style="273" customWidth="1"/>
    <col min="2563" max="2563" width="12.140625" style="273" customWidth="1"/>
    <col min="2564" max="2564" width="11" style="273" customWidth="1"/>
    <col min="2565" max="2565" width="11.5703125" style="273" customWidth="1"/>
    <col min="2566" max="2566" width="11.28515625" style="273" customWidth="1"/>
    <col min="2567" max="2567" width="11" style="273" customWidth="1"/>
    <col min="2568" max="2568" width="12.42578125" style="273" customWidth="1"/>
    <col min="2569" max="2569" width="13.140625" style="273" customWidth="1"/>
    <col min="2570" max="2570" width="10.7109375" style="273" customWidth="1"/>
    <col min="2571" max="2816" width="9.140625" style="273"/>
    <col min="2817" max="2817" width="89" style="273" customWidth="1"/>
    <col min="2818" max="2818" width="11.42578125" style="273" customWidth="1"/>
    <col min="2819" max="2819" width="12.140625" style="273" customWidth="1"/>
    <col min="2820" max="2820" width="11" style="273" customWidth="1"/>
    <col min="2821" max="2821" width="11.5703125" style="273" customWidth="1"/>
    <col min="2822" max="2822" width="11.28515625" style="273" customWidth="1"/>
    <col min="2823" max="2823" width="11" style="273" customWidth="1"/>
    <col min="2824" max="2824" width="12.42578125" style="273" customWidth="1"/>
    <col min="2825" max="2825" width="13.140625" style="273" customWidth="1"/>
    <col min="2826" max="2826" width="10.7109375" style="273" customWidth="1"/>
    <col min="2827" max="3072" width="9.140625" style="273"/>
    <col min="3073" max="3073" width="89" style="273" customWidth="1"/>
    <col min="3074" max="3074" width="11.42578125" style="273" customWidth="1"/>
    <col min="3075" max="3075" width="12.140625" style="273" customWidth="1"/>
    <col min="3076" max="3076" width="11" style="273" customWidth="1"/>
    <col min="3077" max="3077" width="11.5703125" style="273" customWidth="1"/>
    <col min="3078" max="3078" width="11.28515625" style="273" customWidth="1"/>
    <col min="3079" max="3079" width="11" style="273" customWidth="1"/>
    <col min="3080" max="3080" width="12.42578125" style="273" customWidth="1"/>
    <col min="3081" max="3081" width="13.140625" style="273" customWidth="1"/>
    <col min="3082" max="3082" width="10.7109375" style="273" customWidth="1"/>
    <col min="3083" max="3328" width="9.140625" style="273"/>
    <col min="3329" max="3329" width="89" style="273" customWidth="1"/>
    <col min="3330" max="3330" width="11.42578125" style="273" customWidth="1"/>
    <col min="3331" max="3331" width="12.140625" style="273" customWidth="1"/>
    <col min="3332" max="3332" width="11" style="273" customWidth="1"/>
    <col min="3333" max="3333" width="11.5703125" style="273" customWidth="1"/>
    <col min="3334" max="3334" width="11.28515625" style="273" customWidth="1"/>
    <col min="3335" max="3335" width="11" style="273" customWidth="1"/>
    <col min="3336" max="3336" width="12.42578125" style="273" customWidth="1"/>
    <col min="3337" max="3337" width="13.140625" style="273" customWidth="1"/>
    <col min="3338" max="3338" width="10.7109375" style="273" customWidth="1"/>
    <col min="3339" max="3584" width="9.140625" style="273"/>
    <col min="3585" max="3585" width="89" style="273" customWidth="1"/>
    <col min="3586" max="3586" width="11.42578125" style="273" customWidth="1"/>
    <col min="3587" max="3587" width="12.140625" style="273" customWidth="1"/>
    <col min="3588" max="3588" width="11" style="273" customWidth="1"/>
    <col min="3589" max="3589" width="11.5703125" style="273" customWidth="1"/>
    <col min="3590" max="3590" width="11.28515625" style="273" customWidth="1"/>
    <col min="3591" max="3591" width="11" style="273" customWidth="1"/>
    <col min="3592" max="3592" width="12.42578125" style="273" customWidth="1"/>
    <col min="3593" max="3593" width="13.140625" style="273" customWidth="1"/>
    <col min="3594" max="3594" width="10.7109375" style="273" customWidth="1"/>
    <col min="3595" max="3840" width="9.140625" style="273"/>
    <col min="3841" max="3841" width="89" style="273" customWidth="1"/>
    <col min="3842" max="3842" width="11.42578125" style="273" customWidth="1"/>
    <col min="3843" max="3843" width="12.140625" style="273" customWidth="1"/>
    <col min="3844" max="3844" width="11" style="273" customWidth="1"/>
    <col min="3845" max="3845" width="11.5703125" style="273" customWidth="1"/>
    <col min="3846" max="3846" width="11.28515625" style="273" customWidth="1"/>
    <col min="3847" max="3847" width="11" style="273" customWidth="1"/>
    <col min="3848" max="3848" width="12.42578125" style="273" customWidth="1"/>
    <col min="3849" max="3849" width="13.140625" style="273" customWidth="1"/>
    <col min="3850" max="3850" width="10.7109375" style="273" customWidth="1"/>
    <col min="3851" max="4096" width="9.140625" style="273"/>
    <col min="4097" max="4097" width="89" style="273" customWidth="1"/>
    <col min="4098" max="4098" width="11.42578125" style="273" customWidth="1"/>
    <col min="4099" max="4099" width="12.140625" style="273" customWidth="1"/>
    <col min="4100" max="4100" width="11" style="273" customWidth="1"/>
    <col min="4101" max="4101" width="11.5703125" style="273" customWidth="1"/>
    <col min="4102" max="4102" width="11.28515625" style="273" customWidth="1"/>
    <col min="4103" max="4103" width="11" style="273" customWidth="1"/>
    <col min="4104" max="4104" width="12.42578125" style="273" customWidth="1"/>
    <col min="4105" max="4105" width="13.140625" style="273" customWidth="1"/>
    <col min="4106" max="4106" width="10.7109375" style="273" customWidth="1"/>
    <col min="4107" max="4352" width="9.140625" style="273"/>
    <col min="4353" max="4353" width="89" style="273" customWidth="1"/>
    <col min="4354" max="4354" width="11.42578125" style="273" customWidth="1"/>
    <col min="4355" max="4355" width="12.140625" style="273" customWidth="1"/>
    <col min="4356" max="4356" width="11" style="273" customWidth="1"/>
    <col min="4357" max="4357" width="11.5703125" style="273" customWidth="1"/>
    <col min="4358" max="4358" width="11.28515625" style="273" customWidth="1"/>
    <col min="4359" max="4359" width="11" style="273" customWidth="1"/>
    <col min="4360" max="4360" width="12.42578125" style="273" customWidth="1"/>
    <col min="4361" max="4361" width="13.140625" style="273" customWidth="1"/>
    <col min="4362" max="4362" width="10.7109375" style="273" customWidth="1"/>
    <col min="4363" max="4608" width="9.140625" style="273"/>
    <col min="4609" max="4609" width="89" style="273" customWidth="1"/>
    <col min="4610" max="4610" width="11.42578125" style="273" customWidth="1"/>
    <col min="4611" max="4611" width="12.140625" style="273" customWidth="1"/>
    <col min="4612" max="4612" width="11" style="273" customWidth="1"/>
    <col min="4613" max="4613" width="11.5703125" style="273" customWidth="1"/>
    <col min="4614" max="4614" width="11.28515625" style="273" customWidth="1"/>
    <col min="4615" max="4615" width="11" style="273" customWidth="1"/>
    <col min="4616" max="4616" width="12.42578125" style="273" customWidth="1"/>
    <col min="4617" max="4617" width="13.140625" style="273" customWidth="1"/>
    <col min="4618" max="4618" width="10.7109375" style="273" customWidth="1"/>
    <col min="4619" max="4864" width="9.140625" style="273"/>
    <col min="4865" max="4865" width="89" style="273" customWidth="1"/>
    <col min="4866" max="4866" width="11.42578125" style="273" customWidth="1"/>
    <col min="4867" max="4867" width="12.140625" style="273" customWidth="1"/>
    <col min="4868" max="4868" width="11" style="273" customWidth="1"/>
    <col min="4869" max="4869" width="11.5703125" style="273" customWidth="1"/>
    <col min="4870" max="4870" width="11.28515625" style="273" customWidth="1"/>
    <col min="4871" max="4871" width="11" style="273" customWidth="1"/>
    <col min="4872" max="4872" width="12.42578125" style="273" customWidth="1"/>
    <col min="4873" max="4873" width="13.140625" style="273" customWidth="1"/>
    <col min="4874" max="4874" width="10.7109375" style="273" customWidth="1"/>
    <col min="4875" max="5120" width="9.140625" style="273"/>
    <col min="5121" max="5121" width="89" style="273" customWidth="1"/>
    <col min="5122" max="5122" width="11.42578125" style="273" customWidth="1"/>
    <col min="5123" max="5123" width="12.140625" style="273" customWidth="1"/>
    <col min="5124" max="5124" width="11" style="273" customWidth="1"/>
    <col min="5125" max="5125" width="11.5703125" style="273" customWidth="1"/>
    <col min="5126" max="5126" width="11.28515625" style="273" customWidth="1"/>
    <col min="5127" max="5127" width="11" style="273" customWidth="1"/>
    <col min="5128" max="5128" width="12.42578125" style="273" customWidth="1"/>
    <col min="5129" max="5129" width="13.140625" style="273" customWidth="1"/>
    <col min="5130" max="5130" width="10.7109375" style="273" customWidth="1"/>
    <col min="5131" max="5376" width="9.140625" style="273"/>
    <col min="5377" max="5377" width="89" style="273" customWidth="1"/>
    <col min="5378" max="5378" width="11.42578125" style="273" customWidth="1"/>
    <col min="5379" max="5379" width="12.140625" style="273" customWidth="1"/>
    <col min="5380" max="5380" width="11" style="273" customWidth="1"/>
    <col min="5381" max="5381" width="11.5703125" style="273" customWidth="1"/>
    <col min="5382" max="5382" width="11.28515625" style="273" customWidth="1"/>
    <col min="5383" max="5383" width="11" style="273" customWidth="1"/>
    <col min="5384" max="5384" width="12.42578125" style="273" customWidth="1"/>
    <col min="5385" max="5385" width="13.140625" style="273" customWidth="1"/>
    <col min="5386" max="5386" width="10.7109375" style="273" customWidth="1"/>
    <col min="5387" max="5632" width="9.140625" style="273"/>
    <col min="5633" max="5633" width="89" style="273" customWidth="1"/>
    <col min="5634" max="5634" width="11.42578125" style="273" customWidth="1"/>
    <col min="5635" max="5635" width="12.140625" style="273" customWidth="1"/>
    <col min="5636" max="5636" width="11" style="273" customWidth="1"/>
    <col min="5637" max="5637" width="11.5703125" style="273" customWidth="1"/>
    <col min="5638" max="5638" width="11.28515625" style="273" customWidth="1"/>
    <col min="5639" max="5639" width="11" style="273" customWidth="1"/>
    <col min="5640" max="5640" width="12.42578125" style="273" customWidth="1"/>
    <col min="5641" max="5641" width="13.140625" style="273" customWidth="1"/>
    <col min="5642" max="5642" width="10.7109375" style="273" customWidth="1"/>
    <col min="5643" max="5888" width="9.140625" style="273"/>
    <col min="5889" max="5889" width="89" style="273" customWidth="1"/>
    <col min="5890" max="5890" width="11.42578125" style="273" customWidth="1"/>
    <col min="5891" max="5891" width="12.140625" style="273" customWidth="1"/>
    <col min="5892" max="5892" width="11" style="273" customWidth="1"/>
    <col min="5893" max="5893" width="11.5703125" style="273" customWidth="1"/>
    <col min="5894" max="5894" width="11.28515625" style="273" customWidth="1"/>
    <col min="5895" max="5895" width="11" style="273" customWidth="1"/>
    <col min="5896" max="5896" width="12.42578125" style="273" customWidth="1"/>
    <col min="5897" max="5897" width="13.140625" style="273" customWidth="1"/>
    <col min="5898" max="5898" width="10.7109375" style="273" customWidth="1"/>
    <col min="5899" max="6144" width="9.140625" style="273"/>
    <col min="6145" max="6145" width="89" style="273" customWidth="1"/>
    <col min="6146" max="6146" width="11.42578125" style="273" customWidth="1"/>
    <col min="6147" max="6147" width="12.140625" style="273" customWidth="1"/>
    <col min="6148" max="6148" width="11" style="273" customWidth="1"/>
    <col min="6149" max="6149" width="11.5703125" style="273" customWidth="1"/>
    <col min="6150" max="6150" width="11.28515625" style="273" customWidth="1"/>
    <col min="6151" max="6151" width="11" style="273" customWidth="1"/>
    <col min="6152" max="6152" width="12.42578125" style="273" customWidth="1"/>
    <col min="6153" max="6153" width="13.140625" style="273" customWidth="1"/>
    <col min="6154" max="6154" width="10.7109375" style="273" customWidth="1"/>
    <col min="6155" max="6400" width="9.140625" style="273"/>
    <col min="6401" max="6401" width="89" style="273" customWidth="1"/>
    <col min="6402" max="6402" width="11.42578125" style="273" customWidth="1"/>
    <col min="6403" max="6403" width="12.140625" style="273" customWidth="1"/>
    <col min="6404" max="6404" width="11" style="273" customWidth="1"/>
    <col min="6405" max="6405" width="11.5703125" style="273" customWidth="1"/>
    <col min="6406" max="6406" width="11.28515625" style="273" customWidth="1"/>
    <col min="6407" max="6407" width="11" style="273" customWidth="1"/>
    <col min="6408" max="6408" width="12.42578125" style="273" customWidth="1"/>
    <col min="6409" max="6409" width="13.140625" style="273" customWidth="1"/>
    <col min="6410" max="6410" width="10.7109375" style="273" customWidth="1"/>
    <col min="6411" max="6656" width="9.140625" style="273"/>
    <col min="6657" max="6657" width="89" style="273" customWidth="1"/>
    <col min="6658" max="6658" width="11.42578125" style="273" customWidth="1"/>
    <col min="6659" max="6659" width="12.140625" style="273" customWidth="1"/>
    <col min="6660" max="6660" width="11" style="273" customWidth="1"/>
    <col min="6661" max="6661" width="11.5703125" style="273" customWidth="1"/>
    <col min="6662" max="6662" width="11.28515625" style="273" customWidth="1"/>
    <col min="6663" max="6663" width="11" style="273" customWidth="1"/>
    <col min="6664" max="6664" width="12.42578125" style="273" customWidth="1"/>
    <col min="6665" max="6665" width="13.140625" style="273" customWidth="1"/>
    <col min="6666" max="6666" width="10.7109375" style="273" customWidth="1"/>
    <col min="6667" max="6912" width="9.140625" style="273"/>
    <col min="6913" max="6913" width="89" style="273" customWidth="1"/>
    <col min="6914" max="6914" width="11.42578125" style="273" customWidth="1"/>
    <col min="6915" max="6915" width="12.140625" style="273" customWidth="1"/>
    <col min="6916" max="6916" width="11" style="273" customWidth="1"/>
    <col min="6917" max="6917" width="11.5703125" style="273" customWidth="1"/>
    <col min="6918" max="6918" width="11.28515625" style="273" customWidth="1"/>
    <col min="6919" max="6919" width="11" style="273" customWidth="1"/>
    <col min="6920" max="6920" width="12.42578125" style="273" customWidth="1"/>
    <col min="6921" max="6921" width="13.140625" style="273" customWidth="1"/>
    <col min="6922" max="6922" width="10.7109375" style="273" customWidth="1"/>
    <col min="6923" max="7168" width="9.140625" style="273"/>
    <col min="7169" max="7169" width="89" style="273" customWidth="1"/>
    <col min="7170" max="7170" width="11.42578125" style="273" customWidth="1"/>
    <col min="7171" max="7171" width="12.140625" style="273" customWidth="1"/>
    <col min="7172" max="7172" width="11" style="273" customWidth="1"/>
    <col min="7173" max="7173" width="11.5703125" style="273" customWidth="1"/>
    <col min="7174" max="7174" width="11.28515625" style="273" customWidth="1"/>
    <col min="7175" max="7175" width="11" style="273" customWidth="1"/>
    <col min="7176" max="7176" width="12.42578125" style="273" customWidth="1"/>
    <col min="7177" max="7177" width="13.140625" style="273" customWidth="1"/>
    <col min="7178" max="7178" width="10.7109375" style="273" customWidth="1"/>
    <col min="7179" max="7424" width="9.140625" style="273"/>
    <col min="7425" max="7425" width="89" style="273" customWidth="1"/>
    <col min="7426" max="7426" width="11.42578125" style="273" customWidth="1"/>
    <col min="7427" max="7427" width="12.140625" style="273" customWidth="1"/>
    <col min="7428" max="7428" width="11" style="273" customWidth="1"/>
    <col min="7429" max="7429" width="11.5703125" style="273" customWidth="1"/>
    <col min="7430" max="7430" width="11.28515625" style="273" customWidth="1"/>
    <col min="7431" max="7431" width="11" style="273" customWidth="1"/>
    <col min="7432" max="7432" width="12.42578125" style="273" customWidth="1"/>
    <col min="7433" max="7433" width="13.140625" style="273" customWidth="1"/>
    <col min="7434" max="7434" width="10.7109375" style="273" customWidth="1"/>
    <col min="7435" max="7680" width="9.140625" style="273"/>
    <col min="7681" max="7681" width="89" style="273" customWidth="1"/>
    <col min="7682" max="7682" width="11.42578125" style="273" customWidth="1"/>
    <col min="7683" max="7683" width="12.140625" style="273" customWidth="1"/>
    <col min="7684" max="7684" width="11" style="273" customWidth="1"/>
    <col min="7685" max="7685" width="11.5703125" style="273" customWidth="1"/>
    <col min="7686" max="7686" width="11.28515625" style="273" customWidth="1"/>
    <col min="7687" max="7687" width="11" style="273" customWidth="1"/>
    <col min="7688" max="7688" width="12.42578125" style="273" customWidth="1"/>
    <col min="7689" max="7689" width="13.140625" style="273" customWidth="1"/>
    <col min="7690" max="7690" width="10.7109375" style="273" customWidth="1"/>
    <col min="7691" max="7936" width="9.140625" style="273"/>
    <col min="7937" max="7937" width="89" style="273" customWidth="1"/>
    <col min="7938" max="7938" width="11.42578125" style="273" customWidth="1"/>
    <col min="7939" max="7939" width="12.140625" style="273" customWidth="1"/>
    <col min="7940" max="7940" width="11" style="273" customWidth="1"/>
    <col min="7941" max="7941" width="11.5703125" style="273" customWidth="1"/>
    <col min="7942" max="7942" width="11.28515625" style="273" customWidth="1"/>
    <col min="7943" max="7943" width="11" style="273" customWidth="1"/>
    <col min="7944" max="7944" width="12.42578125" style="273" customWidth="1"/>
    <col min="7945" max="7945" width="13.140625" style="273" customWidth="1"/>
    <col min="7946" max="7946" width="10.7109375" style="273" customWidth="1"/>
    <col min="7947" max="8192" width="9.140625" style="273"/>
    <col min="8193" max="8193" width="89" style="273" customWidth="1"/>
    <col min="8194" max="8194" width="11.42578125" style="273" customWidth="1"/>
    <col min="8195" max="8195" width="12.140625" style="273" customWidth="1"/>
    <col min="8196" max="8196" width="11" style="273" customWidth="1"/>
    <col min="8197" max="8197" width="11.5703125" style="273" customWidth="1"/>
    <col min="8198" max="8198" width="11.28515625" style="273" customWidth="1"/>
    <col min="8199" max="8199" width="11" style="273" customWidth="1"/>
    <col min="8200" max="8200" width="12.42578125" style="273" customWidth="1"/>
    <col min="8201" max="8201" width="13.140625" style="273" customWidth="1"/>
    <col min="8202" max="8202" width="10.7109375" style="273" customWidth="1"/>
    <col min="8203" max="8448" width="9.140625" style="273"/>
    <col min="8449" max="8449" width="89" style="273" customWidth="1"/>
    <col min="8450" max="8450" width="11.42578125" style="273" customWidth="1"/>
    <col min="8451" max="8451" width="12.140625" style="273" customWidth="1"/>
    <col min="8452" max="8452" width="11" style="273" customWidth="1"/>
    <col min="8453" max="8453" width="11.5703125" style="273" customWidth="1"/>
    <col min="8454" max="8454" width="11.28515625" style="273" customWidth="1"/>
    <col min="8455" max="8455" width="11" style="273" customWidth="1"/>
    <col min="8456" max="8456" width="12.42578125" style="273" customWidth="1"/>
    <col min="8457" max="8457" width="13.140625" style="273" customWidth="1"/>
    <col min="8458" max="8458" width="10.7109375" style="273" customWidth="1"/>
    <col min="8459" max="8704" width="9.140625" style="273"/>
    <col min="8705" max="8705" width="89" style="273" customWidth="1"/>
    <col min="8706" max="8706" width="11.42578125" style="273" customWidth="1"/>
    <col min="8707" max="8707" width="12.140625" style="273" customWidth="1"/>
    <col min="8708" max="8708" width="11" style="273" customWidth="1"/>
    <col min="8709" max="8709" width="11.5703125" style="273" customWidth="1"/>
    <col min="8710" max="8710" width="11.28515625" style="273" customWidth="1"/>
    <col min="8711" max="8711" width="11" style="273" customWidth="1"/>
    <col min="8712" max="8712" width="12.42578125" style="273" customWidth="1"/>
    <col min="8713" max="8713" width="13.140625" style="273" customWidth="1"/>
    <col min="8714" max="8714" width="10.7109375" style="273" customWidth="1"/>
    <col min="8715" max="8960" width="9.140625" style="273"/>
    <col min="8961" max="8961" width="89" style="273" customWidth="1"/>
    <col min="8962" max="8962" width="11.42578125" style="273" customWidth="1"/>
    <col min="8963" max="8963" width="12.140625" style="273" customWidth="1"/>
    <col min="8964" max="8964" width="11" style="273" customWidth="1"/>
    <col min="8965" max="8965" width="11.5703125" style="273" customWidth="1"/>
    <col min="8966" max="8966" width="11.28515625" style="273" customWidth="1"/>
    <col min="8967" max="8967" width="11" style="273" customWidth="1"/>
    <col min="8968" max="8968" width="12.42578125" style="273" customWidth="1"/>
    <col min="8969" max="8969" width="13.140625" style="273" customWidth="1"/>
    <col min="8970" max="8970" width="10.7109375" style="273" customWidth="1"/>
    <col min="8971" max="9216" width="9.140625" style="273"/>
    <col min="9217" max="9217" width="89" style="273" customWidth="1"/>
    <col min="9218" max="9218" width="11.42578125" style="273" customWidth="1"/>
    <col min="9219" max="9219" width="12.140625" style="273" customWidth="1"/>
    <col min="9220" max="9220" width="11" style="273" customWidth="1"/>
    <col min="9221" max="9221" width="11.5703125" style="273" customWidth="1"/>
    <col min="9222" max="9222" width="11.28515625" style="273" customWidth="1"/>
    <col min="9223" max="9223" width="11" style="273" customWidth="1"/>
    <col min="9224" max="9224" width="12.42578125" style="273" customWidth="1"/>
    <col min="9225" max="9225" width="13.140625" style="273" customWidth="1"/>
    <col min="9226" max="9226" width="10.7109375" style="273" customWidth="1"/>
    <col min="9227" max="9472" width="9.140625" style="273"/>
    <col min="9473" max="9473" width="89" style="273" customWidth="1"/>
    <col min="9474" max="9474" width="11.42578125" style="273" customWidth="1"/>
    <col min="9475" max="9475" width="12.140625" style="273" customWidth="1"/>
    <col min="9476" max="9476" width="11" style="273" customWidth="1"/>
    <col min="9477" max="9477" width="11.5703125" style="273" customWidth="1"/>
    <col min="9478" max="9478" width="11.28515625" style="273" customWidth="1"/>
    <col min="9479" max="9479" width="11" style="273" customWidth="1"/>
    <col min="9480" max="9480" width="12.42578125" style="273" customWidth="1"/>
    <col min="9481" max="9481" width="13.140625" style="273" customWidth="1"/>
    <col min="9482" max="9482" width="10.7109375" style="273" customWidth="1"/>
    <col min="9483" max="9728" width="9.140625" style="273"/>
    <col min="9729" max="9729" width="89" style="273" customWidth="1"/>
    <col min="9730" max="9730" width="11.42578125" style="273" customWidth="1"/>
    <col min="9731" max="9731" width="12.140625" style="273" customWidth="1"/>
    <col min="9732" max="9732" width="11" style="273" customWidth="1"/>
    <col min="9733" max="9733" width="11.5703125" style="273" customWidth="1"/>
    <col min="9734" max="9734" width="11.28515625" style="273" customWidth="1"/>
    <col min="9735" max="9735" width="11" style="273" customWidth="1"/>
    <col min="9736" max="9736" width="12.42578125" style="273" customWidth="1"/>
    <col min="9737" max="9737" width="13.140625" style="273" customWidth="1"/>
    <col min="9738" max="9738" width="10.7109375" style="273" customWidth="1"/>
    <col min="9739" max="9984" width="9.140625" style="273"/>
    <col min="9985" max="9985" width="89" style="273" customWidth="1"/>
    <col min="9986" max="9986" width="11.42578125" style="273" customWidth="1"/>
    <col min="9987" max="9987" width="12.140625" style="273" customWidth="1"/>
    <col min="9988" max="9988" width="11" style="273" customWidth="1"/>
    <col min="9989" max="9989" width="11.5703125" style="273" customWidth="1"/>
    <col min="9990" max="9990" width="11.28515625" style="273" customWidth="1"/>
    <col min="9991" max="9991" width="11" style="273" customWidth="1"/>
    <col min="9992" max="9992" width="12.42578125" style="273" customWidth="1"/>
    <col min="9993" max="9993" width="13.140625" style="273" customWidth="1"/>
    <col min="9994" max="9994" width="10.7109375" style="273" customWidth="1"/>
    <col min="9995" max="10240" width="9.140625" style="273"/>
    <col min="10241" max="10241" width="89" style="273" customWidth="1"/>
    <col min="10242" max="10242" width="11.42578125" style="273" customWidth="1"/>
    <col min="10243" max="10243" width="12.140625" style="273" customWidth="1"/>
    <col min="10244" max="10244" width="11" style="273" customWidth="1"/>
    <col min="10245" max="10245" width="11.5703125" style="273" customWidth="1"/>
    <col min="10246" max="10246" width="11.28515625" style="273" customWidth="1"/>
    <col min="10247" max="10247" width="11" style="273" customWidth="1"/>
    <col min="10248" max="10248" width="12.42578125" style="273" customWidth="1"/>
    <col min="10249" max="10249" width="13.140625" style="273" customWidth="1"/>
    <col min="10250" max="10250" width="10.7109375" style="273" customWidth="1"/>
    <col min="10251" max="10496" width="9.140625" style="273"/>
    <col min="10497" max="10497" width="89" style="273" customWidth="1"/>
    <col min="10498" max="10498" width="11.42578125" style="273" customWidth="1"/>
    <col min="10499" max="10499" width="12.140625" style="273" customWidth="1"/>
    <col min="10500" max="10500" width="11" style="273" customWidth="1"/>
    <col min="10501" max="10501" width="11.5703125" style="273" customWidth="1"/>
    <col min="10502" max="10502" width="11.28515625" style="273" customWidth="1"/>
    <col min="10503" max="10503" width="11" style="273" customWidth="1"/>
    <col min="10504" max="10504" width="12.42578125" style="273" customWidth="1"/>
    <col min="10505" max="10505" width="13.140625" style="273" customWidth="1"/>
    <col min="10506" max="10506" width="10.7109375" style="273" customWidth="1"/>
    <col min="10507" max="10752" width="9.140625" style="273"/>
    <col min="10753" max="10753" width="89" style="273" customWidth="1"/>
    <col min="10754" max="10754" width="11.42578125" style="273" customWidth="1"/>
    <col min="10755" max="10755" width="12.140625" style="273" customWidth="1"/>
    <col min="10756" max="10756" width="11" style="273" customWidth="1"/>
    <col min="10757" max="10757" width="11.5703125" style="273" customWidth="1"/>
    <col min="10758" max="10758" width="11.28515625" style="273" customWidth="1"/>
    <col min="10759" max="10759" width="11" style="273" customWidth="1"/>
    <col min="10760" max="10760" width="12.42578125" style="273" customWidth="1"/>
    <col min="10761" max="10761" width="13.140625" style="273" customWidth="1"/>
    <col min="10762" max="10762" width="10.7109375" style="273" customWidth="1"/>
    <col min="10763" max="11008" width="9.140625" style="273"/>
    <col min="11009" max="11009" width="89" style="273" customWidth="1"/>
    <col min="11010" max="11010" width="11.42578125" style="273" customWidth="1"/>
    <col min="11011" max="11011" width="12.140625" style="273" customWidth="1"/>
    <col min="11012" max="11012" width="11" style="273" customWidth="1"/>
    <col min="11013" max="11013" width="11.5703125" style="273" customWidth="1"/>
    <col min="11014" max="11014" width="11.28515625" style="273" customWidth="1"/>
    <col min="11015" max="11015" width="11" style="273" customWidth="1"/>
    <col min="11016" max="11016" width="12.42578125" style="273" customWidth="1"/>
    <col min="11017" max="11017" width="13.140625" style="273" customWidth="1"/>
    <col min="11018" max="11018" width="10.7109375" style="273" customWidth="1"/>
    <col min="11019" max="11264" width="9.140625" style="273"/>
    <col min="11265" max="11265" width="89" style="273" customWidth="1"/>
    <col min="11266" max="11266" width="11.42578125" style="273" customWidth="1"/>
    <col min="11267" max="11267" width="12.140625" style="273" customWidth="1"/>
    <col min="11268" max="11268" width="11" style="273" customWidth="1"/>
    <col min="11269" max="11269" width="11.5703125" style="273" customWidth="1"/>
    <col min="11270" max="11270" width="11.28515625" style="273" customWidth="1"/>
    <col min="11271" max="11271" width="11" style="273" customWidth="1"/>
    <col min="11272" max="11272" width="12.42578125" style="273" customWidth="1"/>
    <col min="11273" max="11273" width="13.140625" style="273" customWidth="1"/>
    <col min="11274" max="11274" width="10.7109375" style="273" customWidth="1"/>
    <col min="11275" max="11520" width="9.140625" style="273"/>
    <col min="11521" max="11521" width="89" style="273" customWidth="1"/>
    <col min="11522" max="11522" width="11.42578125" style="273" customWidth="1"/>
    <col min="11523" max="11523" width="12.140625" style="273" customWidth="1"/>
    <col min="11524" max="11524" width="11" style="273" customWidth="1"/>
    <col min="11525" max="11525" width="11.5703125" style="273" customWidth="1"/>
    <col min="11526" max="11526" width="11.28515625" style="273" customWidth="1"/>
    <col min="11527" max="11527" width="11" style="273" customWidth="1"/>
    <col min="11528" max="11528" width="12.42578125" style="273" customWidth="1"/>
    <col min="11529" max="11529" width="13.140625" style="273" customWidth="1"/>
    <col min="11530" max="11530" width="10.7109375" style="273" customWidth="1"/>
    <col min="11531" max="11776" width="9.140625" style="273"/>
    <col min="11777" max="11777" width="89" style="273" customWidth="1"/>
    <col min="11778" max="11778" width="11.42578125" style="273" customWidth="1"/>
    <col min="11779" max="11779" width="12.140625" style="273" customWidth="1"/>
    <col min="11780" max="11780" width="11" style="273" customWidth="1"/>
    <col min="11781" max="11781" width="11.5703125" style="273" customWidth="1"/>
    <col min="11782" max="11782" width="11.28515625" style="273" customWidth="1"/>
    <col min="11783" max="11783" width="11" style="273" customWidth="1"/>
    <col min="11784" max="11784" width="12.42578125" style="273" customWidth="1"/>
    <col min="11785" max="11785" width="13.140625" style="273" customWidth="1"/>
    <col min="11786" max="11786" width="10.7109375" style="273" customWidth="1"/>
    <col min="11787" max="12032" width="9.140625" style="273"/>
    <col min="12033" max="12033" width="89" style="273" customWidth="1"/>
    <col min="12034" max="12034" width="11.42578125" style="273" customWidth="1"/>
    <col min="12035" max="12035" width="12.140625" style="273" customWidth="1"/>
    <col min="12036" max="12036" width="11" style="273" customWidth="1"/>
    <col min="12037" max="12037" width="11.5703125" style="273" customWidth="1"/>
    <col min="12038" max="12038" width="11.28515625" style="273" customWidth="1"/>
    <col min="12039" max="12039" width="11" style="273" customWidth="1"/>
    <col min="12040" max="12040" width="12.42578125" style="273" customWidth="1"/>
    <col min="12041" max="12041" width="13.140625" style="273" customWidth="1"/>
    <col min="12042" max="12042" width="10.7109375" style="273" customWidth="1"/>
    <col min="12043" max="12288" width="9.140625" style="273"/>
    <col min="12289" max="12289" width="89" style="273" customWidth="1"/>
    <col min="12290" max="12290" width="11.42578125" style="273" customWidth="1"/>
    <col min="12291" max="12291" width="12.140625" style="273" customWidth="1"/>
    <col min="12292" max="12292" width="11" style="273" customWidth="1"/>
    <col min="12293" max="12293" width="11.5703125" style="273" customWidth="1"/>
    <col min="12294" max="12294" width="11.28515625" style="273" customWidth="1"/>
    <col min="12295" max="12295" width="11" style="273" customWidth="1"/>
    <col min="12296" max="12296" width="12.42578125" style="273" customWidth="1"/>
    <col min="12297" max="12297" width="13.140625" style="273" customWidth="1"/>
    <col min="12298" max="12298" width="10.7109375" style="273" customWidth="1"/>
    <col min="12299" max="12544" width="9.140625" style="273"/>
    <col min="12545" max="12545" width="89" style="273" customWidth="1"/>
    <col min="12546" max="12546" width="11.42578125" style="273" customWidth="1"/>
    <col min="12547" max="12547" width="12.140625" style="273" customWidth="1"/>
    <col min="12548" max="12548" width="11" style="273" customWidth="1"/>
    <col min="12549" max="12549" width="11.5703125" style="273" customWidth="1"/>
    <col min="12550" max="12550" width="11.28515625" style="273" customWidth="1"/>
    <col min="12551" max="12551" width="11" style="273" customWidth="1"/>
    <col min="12552" max="12552" width="12.42578125" style="273" customWidth="1"/>
    <col min="12553" max="12553" width="13.140625" style="273" customWidth="1"/>
    <col min="12554" max="12554" width="10.7109375" style="273" customWidth="1"/>
    <col min="12555" max="12800" width="9.140625" style="273"/>
    <col min="12801" max="12801" width="89" style="273" customWidth="1"/>
    <col min="12802" max="12802" width="11.42578125" style="273" customWidth="1"/>
    <col min="12803" max="12803" width="12.140625" style="273" customWidth="1"/>
    <col min="12804" max="12804" width="11" style="273" customWidth="1"/>
    <col min="12805" max="12805" width="11.5703125" style="273" customWidth="1"/>
    <col min="12806" max="12806" width="11.28515625" style="273" customWidth="1"/>
    <col min="12807" max="12807" width="11" style="273" customWidth="1"/>
    <col min="12808" max="12808" width="12.42578125" style="273" customWidth="1"/>
    <col min="12809" max="12809" width="13.140625" style="273" customWidth="1"/>
    <col min="12810" max="12810" width="10.7109375" style="273" customWidth="1"/>
    <col min="12811" max="13056" width="9.140625" style="273"/>
    <col min="13057" max="13057" width="89" style="273" customWidth="1"/>
    <col min="13058" max="13058" width="11.42578125" style="273" customWidth="1"/>
    <col min="13059" max="13059" width="12.140625" style="273" customWidth="1"/>
    <col min="13060" max="13060" width="11" style="273" customWidth="1"/>
    <col min="13061" max="13061" width="11.5703125" style="273" customWidth="1"/>
    <col min="13062" max="13062" width="11.28515625" style="273" customWidth="1"/>
    <col min="13063" max="13063" width="11" style="273" customWidth="1"/>
    <col min="13064" max="13064" width="12.42578125" style="273" customWidth="1"/>
    <col min="13065" max="13065" width="13.140625" style="273" customWidth="1"/>
    <col min="13066" max="13066" width="10.7109375" style="273" customWidth="1"/>
    <col min="13067" max="13312" width="9.140625" style="273"/>
    <col min="13313" max="13313" width="89" style="273" customWidth="1"/>
    <col min="13314" max="13314" width="11.42578125" style="273" customWidth="1"/>
    <col min="13315" max="13315" width="12.140625" style="273" customWidth="1"/>
    <col min="13316" max="13316" width="11" style="273" customWidth="1"/>
    <col min="13317" max="13317" width="11.5703125" style="273" customWidth="1"/>
    <col min="13318" max="13318" width="11.28515625" style="273" customWidth="1"/>
    <col min="13319" max="13319" width="11" style="273" customWidth="1"/>
    <col min="13320" max="13320" width="12.42578125" style="273" customWidth="1"/>
    <col min="13321" max="13321" width="13.140625" style="273" customWidth="1"/>
    <col min="13322" max="13322" width="10.7109375" style="273" customWidth="1"/>
    <col min="13323" max="13568" width="9.140625" style="273"/>
    <col min="13569" max="13569" width="89" style="273" customWidth="1"/>
    <col min="13570" max="13570" width="11.42578125" style="273" customWidth="1"/>
    <col min="13571" max="13571" width="12.140625" style="273" customWidth="1"/>
    <col min="13572" max="13572" width="11" style="273" customWidth="1"/>
    <col min="13573" max="13573" width="11.5703125" style="273" customWidth="1"/>
    <col min="13574" max="13574" width="11.28515625" style="273" customWidth="1"/>
    <col min="13575" max="13575" width="11" style="273" customWidth="1"/>
    <col min="13576" max="13576" width="12.42578125" style="273" customWidth="1"/>
    <col min="13577" max="13577" width="13.140625" style="273" customWidth="1"/>
    <col min="13578" max="13578" width="10.7109375" style="273" customWidth="1"/>
    <col min="13579" max="13824" width="9.140625" style="273"/>
    <col min="13825" max="13825" width="89" style="273" customWidth="1"/>
    <col min="13826" max="13826" width="11.42578125" style="273" customWidth="1"/>
    <col min="13827" max="13827" width="12.140625" style="273" customWidth="1"/>
    <col min="13828" max="13828" width="11" style="273" customWidth="1"/>
    <col min="13829" max="13829" width="11.5703125" style="273" customWidth="1"/>
    <col min="13830" max="13830" width="11.28515625" style="273" customWidth="1"/>
    <col min="13831" max="13831" width="11" style="273" customWidth="1"/>
    <col min="13832" max="13832" width="12.42578125" style="273" customWidth="1"/>
    <col min="13833" max="13833" width="13.140625" style="273" customWidth="1"/>
    <col min="13834" max="13834" width="10.7109375" style="273" customWidth="1"/>
    <col min="13835" max="14080" width="9.140625" style="273"/>
    <col min="14081" max="14081" width="89" style="273" customWidth="1"/>
    <col min="14082" max="14082" width="11.42578125" style="273" customWidth="1"/>
    <col min="14083" max="14083" width="12.140625" style="273" customWidth="1"/>
    <col min="14084" max="14084" width="11" style="273" customWidth="1"/>
    <col min="14085" max="14085" width="11.5703125" style="273" customWidth="1"/>
    <col min="14086" max="14086" width="11.28515625" style="273" customWidth="1"/>
    <col min="14087" max="14087" width="11" style="273" customWidth="1"/>
    <col min="14088" max="14088" width="12.42578125" style="273" customWidth="1"/>
    <col min="14089" max="14089" width="13.140625" style="273" customWidth="1"/>
    <col min="14090" max="14090" width="10.7109375" style="273" customWidth="1"/>
    <col min="14091" max="14336" width="9.140625" style="273"/>
    <col min="14337" max="14337" width="89" style="273" customWidth="1"/>
    <col min="14338" max="14338" width="11.42578125" style="273" customWidth="1"/>
    <col min="14339" max="14339" width="12.140625" style="273" customWidth="1"/>
    <col min="14340" max="14340" width="11" style="273" customWidth="1"/>
    <col min="14341" max="14341" width="11.5703125" style="273" customWidth="1"/>
    <col min="14342" max="14342" width="11.28515625" style="273" customWidth="1"/>
    <col min="14343" max="14343" width="11" style="273" customWidth="1"/>
    <col min="14344" max="14344" width="12.42578125" style="273" customWidth="1"/>
    <col min="14345" max="14345" width="13.140625" style="273" customWidth="1"/>
    <col min="14346" max="14346" width="10.7109375" style="273" customWidth="1"/>
    <col min="14347" max="14592" width="9.140625" style="273"/>
    <col min="14593" max="14593" width="89" style="273" customWidth="1"/>
    <col min="14594" max="14594" width="11.42578125" style="273" customWidth="1"/>
    <col min="14595" max="14595" width="12.140625" style="273" customWidth="1"/>
    <col min="14596" max="14596" width="11" style="273" customWidth="1"/>
    <col min="14597" max="14597" width="11.5703125" style="273" customWidth="1"/>
    <col min="14598" max="14598" width="11.28515625" style="273" customWidth="1"/>
    <col min="14599" max="14599" width="11" style="273" customWidth="1"/>
    <col min="14600" max="14600" width="12.42578125" style="273" customWidth="1"/>
    <col min="14601" max="14601" width="13.140625" style="273" customWidth="1"/>
    <col min="14602" max="14602" width="10.7109375" style="273" customWidth="1"/>
    <col min="14603" max="14848" width="9.140625" style="273"/>
    <col min="14849" max="14849" width="89" style="273" customWidth="1"/>
    <col min="14850" max="14850" width="11.42578125" style="273" customWidth="1"/>
    <col min="14851" max="14851" width="12.140625" style="273" customWidth="1"/>
    <col min="14852" max="14852" width="11" style="273" customWidth="1"/>
    <col min="14853" max="14853" width="11.5703125" style="273" customWidth="1"/>
    <col min="14854" max="14854" width="11.28515625" style="273" customWidth="1"/>
    <col min="14855" max="14855" width="11" style="273" customWidth="1"/>
    <col min="14856" max="14856" width="12.42578125" style="273" customWidth="1"/>
    <col min="14857" max="14857" width="13.140625" style="273" customWidth="1"/>
    <col min="14858" max="14858" width="10.7109375" style="273" customWidth="1"/>
    <col min="14859" max="15104" width="9.140625" style="273"/>
    <col min="15105" max="15105" width="89" style="273" customWidth="1"/>
    <col min="15106" max="15106" width="11.42578125" style="273" customWidth="1"/>
    <col min="15107" max="15107" width="12.140625" style="273" customWidth="1"/>
    <col min="15108" max="15108" width="11" style="273" customWidth="1"/>
    <col min="15109" max="15109" width="11.5703125" style="273" customWidth="1"/>
    <col min="15110" max="15110" width="11.28515625" style="273" customWidth="1"/>
    <col min="15111" max="15111" width="11" style="273" customWidth="1"/>
    <col min="15112" max="15112" width="12.42578125" style="273" customWidth="1"/>
    <col min="15113" max="15113" width="13.140625" style="273" customWidth="1"/>
    <col min="15114" max="15114" width="10.7109375" style="273" customWidth="1"/>
    <col min="15115" max="15360" width="9.140625" style="273"/>
    <col min="15361" max="15361" width="89" style="273" customWidth="1"/>
    <col min="15362" max="15362" width="11.42578125" style="273" customWidth="1"/>
    <col min="15363" max="15363" width="12.140625" style="273" customWidth="1"/>
    <col min="15364" max="15364" width="11" style="273" customWidth="1"/>
    <col min="15365" max="15365" width="11.5703125" style="273" customWidth="1"/>
    <col min="15366" max="15366" width="11.28515625" style="273" customWidth="1"/>
    <col min="15367" max="15367" width="11" style="273" customWidth="1"/>
    <col min="15368" max="15368" width="12.42578125" style="273" customWidth="1"/>
    <col min="15369" max="15369" width="13.140625" style="273" customWidth="1"/>
    <col min="15370" max="15370" width="10.7109375" style="273" customWidth="1"/>
    <col min="15371" max="15616" width="9.140625" style="273"/>
    <col min="15617" max="15617" width="89" style="273" customWidth="1"/>
    <col min="15618" max="15618" width="11.42578125" style="273" customWidth="1"/>
    <col min="15619" max="15619" width="12.140625" style="273" customWidth="1"/>
    <col min="15620" max="15620" width="11" style="273" customWidth="1"/>
    <col min="15621" max="15621" width="11.5703125" style="273" customWidth="1"/>
    <col min="15622" max="15622" width="11.28515625" style="273" customWidth="1"/>
    <col min="15623" max="15623" width="11" style="273" customWidth="1"/>
    <col min="15624" max="15624" width="12.42578125" style="273" customWidth="1"/>
    <col min="15625" max="15625" width="13.140625" style="273" customWidth="1"/>
    <col min="15626" max="15626" width="10.7109375" style="273" customWidth="1"/>
    <col min="15627" max="15872" width="9.140625" style="273"/>
    <col min="15873" max="15873" width="89" style="273" customWidth="1"/>
    <col min="15874" max="15874" width="11.42578125" style="273" customWidth="1"/>
    <col min="15875" max="15875" width="12.140625" style="273" customWidth="1"/>
    <col min="15876" max="15876" width="11" style="273" customWidth="1"/>
    <col min="15877" max="15877" width="11.5703125" style="273" customWidth="1"/>
    <col min="15878" max="15878" width="11.28515625" style="273" customWidth="1"/>
    <col min="15879" max="15879" width="11" style="273" customWidth="1"/>
    <col min="15880" max="15880" width="12.42578125" style="273" customWidth="1"/>
    <col min="15881" max="15881" width="13.140625" style="273" customWidth="1"/>
    <col min="15882" max="15882" width="10.7109375" style="273" customWidth="1"/>
    <col min="15883" max="16128" width="9.140625" style="273"/>
    <col min="16129" max="16129" width="89" style="273" customWidth="1"/>
    <col min="16130" max="16130" width="11.42578125" style="273" customWidth="1"/>
    <col min="16131" max="16131" width="12.140625" style="273" customWidth="1"/>
    <col min="16132" max="16132" width="11" style="273" customWidth="1"/>
    <col min="16133" max="16133" width="11.5703125" style="273" customWidth="1"/>
    <col min="16134" max="16134" width="11.28515625" style="273" customWidth="1"/>
    <col min="16135" max="16135" width="11" style="273" customWidth="1"/>
    <col min="16136" max="16136" width="12.42578125" style="273" customWidth="1"/>
    <col min="16137" max="16137" width="13.140625" style="273" customWidth="1"/>
    <col min="16138" max="16138" width="10.7109375" style="273" customWidth="1"/>
    <col min="16139" max="16384" width="9.140625" style="273"/>
  </cols>
  <sheetData>
    <row r="1" spans="1:12" ht="68.25" customHeight="1" x14ac:dyDescent="0.3">
      <c r="A1" s="4445" t="s">
        <v>332</v>
      </c>
      <c r="B1" s="4445"/>
      <c r="C1" s="4445"/>
      <c r="D1" s="4445"/>
      <c r="E1" s="4445"/>
      <c r="F1" s="4445"/>
      <c r="G1" s="4445"/>
      <c r="H1" s="4445"/>
      <c r="I1" s="4445"/>
      <c r="J1" s="4445"/>
    </row>
    <row r="2" spans="1:12" ht="24.75" customHeight="1" x14ac:dyDescent="0.3">
      <c r="A2" s="4522" t="s">
        <v>388</v>
      </c>
      <c r="B2" s="4522"/>
      <c r="C2" s="4522"/>
      <c r="D2" s="4522"/>
      <c r="E2" s="4522"/>
      <c r="F2" s="4522"/>
      <c r="G2" s="4522"/>
      <c r="H2" s="4522"/>
      <c r="I2" s="4522"/>
      <c r="J2" s="4522"/>
    </row>
    <row r="3" spans="1:12" ht="19.5" customHeight="1" thickBot="1" x14ac:dyDescent="0.35">
      <c r="A3" s="3417"/>
      <c r="B3" s="296"/>
      <c r="C3" s="296"/>
      <c r="D3" s="296"/>
      <c r="E3" s="296"/>
      <c r="F3" s="296"/>
      <c r="G3" s="296"/>
      <c r="H3" s="296"/>
      <c r="I3" s="296"/>
      <c r="J3" s="296"/>
    </row>
    <row r="4" spans="1:12" ht="33" customHeight="1" thickBot="1" x14ac:dyDescent="0.35">
      <c r="A4" s="4523" t="s">
        <v>9</v>
      </c>
      <c r="B4" s="4538" t="s">
        <v>19</v>
      </c>
      <c r="C4" s="4539"/>
      <c r="D4" s="4540"/>
      <c r="E4" s="4538" t="s">
        <v>20</v>
      </c>
      <c r="F4" s="4539"/>
      <c r="G4" s="4540"/>
      <c r="H4" s="4533" t="s">
        <v>21</v>
      </c>
      <c r="I4" s="4534"/>
      <c r="J4" s="4535"/>
    </row>
    <row r="5" spans="1:12" ht="135" customHeight="1" thickBot="1" x14ac:dyDescent="0.35">
      <c r="A5" s="4524"/>
      <c r="B5" s="3666" t="s">
        <v>26</v>
      </c>
      <c r="C5" s="3666" t="s">
        <v>27</v>
      </c>
      <c r="D5" s="3666" t="s">
        <v>4</v>
      </c>
      <c r="E5" s="3666" t="s">
        <v>26</v>
      </c>
      <c r="F5" s="3666" t="s">
        <v>27</v>
      </c>
      <c r="G5" s="3666" t="s">
        <v>4</v>
      </c>
      <c r="H5" s="3666" t="s">
        <v>26</v>
      </c>
      <c r="I5" s="3666" t="s">
        <v>27</v>
      </c>
      <c r="J5" s="3667" t="s">
        <v>4</v>
      </c>
    </row>
    <row r="6" spans="1:12" ht="31.5" customHeight="1" thickBot="1" x14ac:dyDescent="0.35">
      <c r="A6" s="3668" t="s">
        <v>22</v>
      </c>
      <c r="B6" s="3669"/>
      <c r="C6" s="3670"/>
      <c r="D6" s="873"/>
      <c r="E6" s="3669"/>
      <c r="F6" s="3670"/>
      <c r="G6" s="3671"/>
      <c r="H6" s="3672"/>
      <c r="I6" s="3673"/>
      <c r="J6" s="874"/>
    </row>
    <row r="7" spans="1:12" ht="23.25" customHeight="1" x14ac:dyDescent="0.3">
      <c r="A7" s="3157" t="s">
        <v>166</v>
      </c>
      <c r="B7" s="3674"/>
      <c r="C7" s="3674"/>
      <c r="D7" s="3675"/>
      <c r="E7" s="3674"/>
      <c r="F7" s="3674"/>
      <c r="G7" s="3675"/>
      <c r="H7" s="3674"/>
      <c r="I7" s="3674"/>
      <c r="J7" s="3676"/>
      <c r="K7" s="229"/>
      <c r="L7" s="229"/>
    </row>
    <row r="8" spans="1:12" x14ac:dyDescent="0.3">
      <c r="A8" s="3122" t="s">
        <v>304</v>
      </c>
      <c r="B8" s="3149">
        <v>15</v>
      </c>
      <c r="C8" s="3149">
        <v>2</v>
      </c>
      <c r="D8" s="3149">
        <v>17</v>
      </c>
      <c r="E8" s="3149">
        <v>17</v>
      </c>
      <c r="F8" s="3152">
        <v>1</v>
      </c>
      <c r="G8" s="3677">
        <f t="shared" ref="G8:G14" si="0">SUM(E8:F8)</f>
        <v>18</v>
      </c>
      <c r="H8" s="3149">
        <v>32</v>
      </c>
      <c r="I8" s="3152">
        <v>3</v>
      </c>
      <c r="J8" s="3094">
        <v>35</v>
      </c>
    </row>
    <row r="9" spans="1:12" x14ac:dyDescent="0.3">
      <c r="A9" s="3122" t="s">
        <v>305</v>
      </c>
      <c r="B9" s="3149">
        <v>5</v>
      </c>
      <c r="C9" s="3149">
        <v>0</v>
      </c>
      <c r="D9" s="3149">
        <v>5</v>
      </c>
      <c r="E9" s="3149">
        <v>4</v>
      </c>
      <c r="F9" s="3152">
        <v>0</v>
      </c>
      <c r="G9" s="3677">
        <v>4</v>
      </c>
      <c r="H9" s="3149">
        <v>9</v>
      </c>
      <c r="I9" s="3152">
        <v>0</v>
      </c>
      <c r="J9" s="3094">
        <v>9</v>
      </c>
    </row>
    <row r="10" spans="1:12" x14ac:dyDescent="0.3">
      <c r="A10" s="3122" t="s">
        <v>306</v>
      </c>
      <c r="B10" s="3149">
        <v>16</v>
      </c>
      <c r="C10" s="3149">
        <v>0</v>
      </c>
      <c r="D10" s="3149">
        <v>16</v>
      </c>
      <c r="E10" s="3149">
        <v>8</v>
      </c>
      <c r="F10" s="3152">
        <v>0</v>
      </c>
      <c r="G10" s="3677">
        <v>8</v>
      </c>
      <c r="H10" s="3149">
        <v>24</v>
      </c>
      <c r="I10" s="3152">
        <v>0</v>
      </c>
      <c r="J10" s="3094">
        <v>24</v>
      </c>
    </row>
    <row r="11" spans="1:12" x14ac:dyDescent="0.3">
      <c r="A11" s="3122" t="s">
        <v>307</v>
      </c>
      <c r="B11" s="3149">
        <v>8</v>
      </c>
      <c r="C11" s="3149">
        <v>0</v>
      </c>
      <c r="D11" s="3149">
        <v>8</v>
      </c>
      <c r="E11" s="3149">
        <v>8</v>
      </c>
      <c r="F11" s="3152">
        <v>0</v>
      </c>
      <c r="G11" s="3677">
        <f t="shared" si="0"/>
        <v>8</v>
      </c>
      <c r="H11" s="3149">
        <v>16</v>
      </c>
      <c r="I11" s="3152">
        <v>0</v>
      </c>
      <c r="J11" s="3094">
        <v>16</v>
      </c>
    </row>
    <row r="12" spans="1:12" x14ac:dyDescent="0.3">
      <c r="A12" s="3122" t="s">
        <v>308</v>
      </c>
      <c r="B12" s="3149">
        <v>16</v>
      </c>
      <c r="C12" s="3149">
        <v>0</v>
      </c>
      <c r="D12" s="3149">
        <v>16</v>
      </c>
      <c r="E12" s="3149">
        <v>13</v>
      </c>
      <c r="F12" s="3152">
        <v>0</v>
      </c>
      <c r="G12" s="3677">
        <f t="shared" si="0"/>
        <v>13</v>
      </c>
      <c r="H12" s="3149">
        <v>29</v>
      </c>
      <c r="I12" s="3152">
        <v>0</v>
      </c>
      <c r="J12" s="3094">
        <v>29</v>
      </c>
    </row>
    <row r="13" spans="1:12" ht="31.5" customHeight="1" x14ac:dyDescent="0.3">
      <c r="A13" s="3122" t="s">
        <v>309</v>
      </c>
      <c r="B13" s="3149">
        <v>0</v>
      </c>
      <c r="C13" s="3149">
        <v>0</v>
      </c>
      <c r="D13" s="3149">
        <v>0</v>
      </c>
      <c r="E13" s="3149">
        <v>6</v>
      </c>
      <c r="F13" s="3152">
        <v>0</v>
      </c>
      <c r="G13" s="3677">
        <f t="shared" si="0"/>
        <v>6</v>
      </c>
      <c r="H13" s="3149">
        <v>6</v>
      </c>
      <c r="I13" s="3152">
        <v>0</v>
      </c>
      <c r="J13" s="3094">
        <f>SUM(H13:I13)</f>
        <v>6</v>
      </c>
    </row>
    <row r="14" spans="1:12" ht="21" thickBot="1" x14ac:dyDescent="0.35">
      <c r="A14" s="2721" t="s">
        <v>310</v>
      </c>
      <c r="B14" s="3218">
        <v>0</v>
      </c>
      <c r="C14" s="3218">
        <v>0</v>
      </c>
      <c r="D14" s="3218">
        <v>0</v>
      </c>
      <c r="E14" s="3218">
        <v>4</v>
      </c>
      <c r="F14" s="3213">
        <v>0</v>
      </c>
      <c r="G14" s="3678">
        <f t="shared" si="0"/>
        <v>4</v>
      </c>
      <c r="H14" s="3218">
        <v>4</v>
      </c>
      <c r="I14" s="3213">
        <v>0</v>
      </c>
      <c r="J14" s="3214">
        <f>SUM(H14:I14)</f>
        <v>4</v>
      </c>
    </row>
    <row r="15" spans="1:12" ht="30.75" customHeight="1" thickBot="1" x14ac:dyDescent="0.35">
      <c r="A15" s="2704" t="s">
        <v>12</v>
      </c>
      <c r="B15" s="3697">
        <v>60</v>
      </c>
      <c r="C15" s="3697">
        <v>2</v>
      </c>
      <c r="D15" s="3697">
        <v>62</v>
      </c>
      <c r="E15" s="3697">
        <f>SUM(E8:E14)</f>
        <v>60</v>
      </c>
      <c r="F15" s="3697">
        <f>SUM(F8:F14)</f>
        <v>1</v>
      </c>
      <c r="G15" s="3697">
        <v>61</v>
      </c>
      <c r="H15" s="3697">
        <v>120</v>
      </c>
      <c r="I15" s="3697">
        <f>SUM(I8:I14)</f>
        <v>3</v>
      </c>
      <c r="J15" s="321">
        <f>SUM(J8:J14)</f>
        <v>123</v>
      </c>
    </row>
    <row r="16" spans="1:12" ht="21" customHeight="1" thickBot="1" x14ac:dyDescent="0.35">
      <c r="A16" s="3174" t="s">
        <v>23</v>
      </c>
      <c r="B16" s="3679"/>
      <c r="C16" s="3680"/>
      <c r="D16" s="3681"/>
      <c r="E16" s="3679"/>
      <c r="F16" s="3680"/>
      <c r="G16" s="3681"/>
      <c r="H16" s="3682"/>
      <c r="I16" s="3683"/>
      <c r="J16" s="3684"/>
    </row>
    <row r="17" spans="1:10" ht="27.75" customHeight="1" thickBot="1" x14ac:dyDescent="0.35">
      <c r="A17" s="3700" t="s">
        <v>11</v>
      </c>
      <c r="B17" s="3701"/>
      <c r="C17" s="3702"/>
      <c r="D17" s="3703"/>
      <c r="E17" s="3701"/>
      <c r="F17" s="3702"/>
      <c r="G17" s="3703"/>
      <c r="H17" s="3704"/>
      <c r="I17" s="3705"/>
      <c r="J17" s="329"/>
    </row>
    <row r="18" spans="1:10" ht="24.95" customHeight="1" thickBot="1" x14ac:dyDescent="0.35">
      <c r="A18" s="3157" t="s">
        <v>166</v>
      </c>
      <c r="B18" s="3674"/>
      <c r="C18" s="3674"/>
      <c r="D18" s="3674"/>
      <c r="E18" s="3674"/>
      <c r="F18" s="3674"/>
      <c r="G18" s="3674"/>
      <c r="H18" s="3674"/>
      <c r="I18" s="3674"/>
      <c r="J18" s="3685"/>
    </row>
    <row r="19" spans="1:10" ht="24" customHeight="1" x14ac:dyDescent="0.3">
      <c r="A19" s="3122" t="s">
        <v>304</v>
      </c>
      <c r="B19" s="3149">
        <v>15</v>
      </c>
      <c r="C19" s="3149">
        <v>2</v>
      </c>
      <c r="D19" s="3149">
        <v>17</v>
      </c>
      <c r="E19" s="3149">
        <v>15</v>
      </c>
      <c r="F19" s="3152">
        <v>1</v>
      </c>
      <c r="G19" s="3094">
        <v>16</v>
      </c>
      <c r="H19" s="3149">
        <v>30</v>
      </c>
      <c r="I19" s="3152">
        <v>3</v>
      </c>
      <c r="J19" s="3094">
        <v>33</v>
      </c>
    </row>
    <row r="20" spans="1:10" ht="24" customHeight="1" x14ac:dyDescent="0.3">
      <c r="A20" s="3122" t="s">
        <v>305</v>
      </c>
      <c r="B20" s="3149">
        <v>4</v>
      </c>
      <c r="C20" s="3149">
        <v>0</v>
      </c>
      <c r="D20" s="3149">
        <v>4</v>
      </c>
      <c r="E20" s="3149">
        <v>4</v>
      </c>
      <c r="F20" s="3152">
        <v>0</v>
      </c>
      <c r="G20" s="3094">
        <v>4</v>
      </c>
      <c r="H20" s="3149">
        <v>8</v>
      </c>
      <c r="I20" s="3152">
        <v>0</v>
      </c>
      <c r="J20" s="3094">
        <v>8</v>
      </c>
    </row>
    <row r="21" spans="1:10" ht="24" customHeight="1" x14ac:dyDescent="0.3">
      <c r="A21" s="3122" t="s">
        <v>306</v>
      </c>
      <c r="B21" s="3149">
        <v>16</v>
      </c>
      <c r="C21" s="3149">
        <v>0</v>
      </c>
      <c r="D21" s="3149">
        <v>16</v>
      </c>
      <c r="E21" s="3149">
        <v>8</v>
      </c>
      <c r="F21" s="3152">
        <v>0</v>
      </c>
      <c r="G21" s="3094">
        <v>8</v>
      </c>
      <c r="H21" s="3149">
        <v>24</v>
      </c>
      <c r="I21" s="3152">
        <v>0</v>
      </c>
      <c r="J21" s="3094">
        <v>24</v>
      </c>
    </row>
    <row r="22" spans="1:10" ht="24" customHeight="1" x14ac:dyDescent="0.3">
      <c r="A22" s="3122" t="s">
        <v>307</v>
      </c>
      <c r="B22" s="3149">
        <v>8</v>
      </c>
      <c r="C22" s="3149">
        <v>0</v>
      </c>
      <c r="D22" s="3149">
        <v>8</v>
      </c>
      <c r="E22" s="3149">
        <v>8</v>
      </c>
      <c r="F22" s="3152">
        <v>0</v>
      </c>
      <c r="G22" s="3094">
        <v>8</v>
      </c>
      <c r="H22" s="3149">
        <v>16</v>
      </c>
      <c r="I22" s="3152">
        <v>0</v>
      </c>
      <c r="J22" s="3094">
        <v>16</v>
      </c>
    </row>
    <row r="23" spans="1:10" ht="24" customHeight="1" x14ac:dyDescent="0.3">
      <c r="A23" s="3122" t="s">
        <v>308</v>
      </c>
      <c r="B23" s="3149">
        <v>15</v>
      </c>
      <c r="C23" s="3149">
        <v>0</v>
      </c>
      <c r="D23" s="3149">
        <v>15</v>
      </c>
      <c r="E23" s="3149">
        <v>12</v>
      </c>
      <c r="F23" s="3152">
        <v>0</v>
      </c>
      <c r="G23" s="3094">
        <v>12</v>
      </c>
      <c r="H23" s="3149">
        <v>27</v>
      </c>
      <c r="I23" s="3152">
        <v>0</v>
      </c>
      <c r="J23" s="3094">
        <v>27</v>
      </c>
    </row>
    <row r="24" spans="1:10" ht="29.25" customHeight="1" x14ac:dyDescent="0.3">
      <c r="A24" s="3122" t="s">
        <v>309</v>
      </c>
      <c r="B24" s="3149">
        <v>0</v>
      </c>
      <c r="C24" s="3149">
        <v>0</v>
      </c>
      <c r="D24" s="3149">
        <v>0</v>
      </c>
      <c r="E24" s="3149">
        <v>6</v>
      </c>
      <c r="F24" s="3152">
        <v>0</v>
      </c>
      <c r="G24" s="3094">
        <v>6</v>
      </c>
      <c r="H24" s="3149">
        <v>6</v>
      </c>
      <c r="I24" s="3152">
        <v>0</v>
      </c>
      <c r="J24" s="3094">
        <v>6</v>
      </c>
    </row>
    <row r="25" spans="1:10" ht="27.75" customHeight="1" thickBot="1" x14ac:dyDescent="0.35">
      <c r="A25" s="3692" t="s">
        <v>310</v>
      </c>
      <c r="B25" s="3218">
        <v>0</v>
      </c>
      <c r="C25" s="3218">
        <v>0</v>
      </c>
      <c r="D25" s="3218">
        <v>0</v>
      </c>
      <c r="E25" s="3693">
        <v>4</v>
      </c>
      <c r="F25" s="3694">
        <v>0</v>
      </c>
      <c r="G25" s="3695">
        <v>4</v>
      </c>
      <c r="H25" s="3693">
        <v>4</v>
      </c>
      <c r="I25" s="3694">
        <v>0</v>
      </c>
      <c r="J25" s="3695">
        <v>4</v>
      </c>
    </row>
    <row r="26" spans="1:10" ht="24.75" customHeight="1" thickBot="1" x14ac:dyDescent="0.35">
      <c r="A26" s="3696" t="s">
        <v>8</v>
      </c>
      <c r="B26" s="3697">
        <v>58</v>
      </c>
      <c r="C26" s="3697">
        <v>2</v>
      </c>
      <c r="D26" s="3697">
        <v>60</v>
      </c>
      <c r="E26" s="3706">
        <f>SUM(E19:E25)</f>
        <v>57</v>
      </c>
      <c r="F26" s="3706">
        <f>SUM(F19:F25)</f>
        <v>1</v>
      </c>
      <c r="G26" s="3706">
        <v>58</v>
      </c>
      <c r="H26" s="3706">
        <v>115</v>
      </c>
      <c r="I26" s="3706">
        <f>SUM(I19:I25)</f>
        <v>3</v>
      </c>
      <c r="J26" s="3685">
        <v>118</v>
      </c>
    </row>
    <row r="27" spans="1:10" ht="30.75" customHeight="1" thickBot="1" x14ac:dyDescent="0.35">
      <c r="A27" s="3707" t="s">
        <v>25</v>
      </c>
      <c r="B27" s="3708"/>
      <c r="C27" s="3709"/>
      <c r="D27" s="3710"/>
      <c r="E27" s="3708"/>
      <c r="F27" s="3709"/>
      <c r="G27" s="3711"/>
      <c r="H27" s="3712"/>
      <c r="I27" s="3713"/>
      <c r="J27" s="3714"/>
    </row>
    <row r="28" spans="1:10" x14ac:dyDescent="0.3">
      <c r="A28" s="2459" t="s">
        <v>166</v>
      </c>
      <c r="B28" s="3698"/>
      <c r="C28" s="3698"/>
      <c r="D28" s="3698"/>
      <c r="E28" s="3698"/>
      <c r="F28" s="3698"/>
      <c r="G28" s="3698"/>
      <c r="H28" s="3698"/>
      <c r="I28" s="3698"/>
      <c r="J28" s="875"/>
    </row>
    <row r="29" spans="1:10" x14ac:dyDescent="0.3">
      <c r="A29" s="3122" t="s">
        <v>304</v>
      </c>
      <c r="B29" s="3149">
        <v>0</v>
      </c>
      <c r="C29" s="3149">
        <v>0</v>
      </c>
      <c r="D29" s="3149">
        <v>0</v>
      </c>
      <c r="E29" s="3149">
        <v>2</v>
      </c>
      <c r="F29" s="3152">
        <v>0</v>
      </c>
      <c r="G29" s="3094">
        <v>2</v>
      </c>
      <c r="H29" s="3149">
        <v>2</v>
      </c>
      <c r="I29" s="3152">
        <v>0</v>
      </c>
      <c r="J29" s="3094">
        <v>2</v>
      </c>
    </row>
    <row r="30" spans="1:10" ht="24" hidden="1" customHeight="1" x14ac:dyDescent="0.3">
      <c r="A30" s="3122" t="s">
        <v>305</v>
      </c>
      <c r="B30" s="3149">
        <v>1</v>
      </c>
      <c r="C30" s="3149">
        <v>0</v>
      </c>
      <c r="D30" s="3149">
        <v>1</v>
      </c>
      <c r="E30" s="3149">
        <v>0</v>
      </c>
      <c r="F30" s="3152">
        <v>0</v>
      </c>
      <c r="G30" s="3094">
        <v>0</v>
      </c>
      <c r="H30" s="3149">
        <v>1</v>
      </c>
      <c r="I30" s="3152">
        <v>0</v>
      </c>
      <c r="J30" s="3094">
        <v>1</v>
      </c>
    </row>
    <row r="31" spans="1:10" x14ac:dyDescent="0.3">
      <c r="A31" s="3122" t="s">
        <v>306</v>
      </c>
      <c r="B31" s="3149">
        <v>0</v>
      </c>
      <c r="C31" s="3149">
        <v>0</v>
      </c>
      <c r="D31" s="3149">
        <v>0</v>
      </c>
      <c r="E31" s="3149">
        <v>0</v>
      </c>
      <c r="F31" s="3152">
        <v>0</v>
      </c>
      <c r="G31" s="3094">
        <v>0</v>
      </c>
      <c r="H31" s="3149">
        <v>0</v>
      </c>
      <c r="I31" s="3152">
        <v>0</v>
      </c>
      <c r="J31" s="3094">
        <v>0</v>
      </c>
    </row>
    <row r="32" spans="1:10" x14ac:dyDescent="0.3">
      <c r="A32" s="3122" t="s">
        <v>307</v>
      </c>
      <c r="B32" s="3149">
        <v>0</v>
      </c>
      <c r="C32" s="3149">
        <v>0</v>
      </c>
      <c r="D32" s="3149">
        <v>0</v>
      </c>
      <c r="E32" s="3149">
        <v>0</v>
      </c>
      <c r="F32" s="3152">
        <v>0</v>
      </c>
      <c r="G32" s="3094">
        <v>0</v>
      </c>
      <c r="H32" s="3149">
        <v>0</v>
      </c>
      <c r="I32" s="3152">
        <v>0</v>
      </c>
      <c r="J32" s="3094">
        <v>0</v>
      </c>
    </row>
    <row r="33" spans="1:10" x14ac:dyDescent="0.3">
      <c r="A33" s="3122" t="s">
        <v>308</v>
      </c>
      <c r="B33" s="3149">
        <v>1</v>
      </c>
      <c r="C33" s="3149">
        <v>0</v>
      </c>
      <c r="D33" s="3149">
        <v>1</v>
      </c>
      <c r="E33" s="3149">
        <v>1</v>
      </c>
      <c r="F33" s="3152">
        <v>0</v>
      </c>
      <c r="G33" s="3094">
        <v>1</v>
      </c>
      <c r="H33" s="3149">
        <v>2</v>
      </c>
      <c r="I33" s="3152">
        <v>0</v>
      </c>
      <c r="J33" s="3094">
        <v>2</v>
      </c>
    </row>
    <row r="34" spans="1:10" ht="21" thickBot="1" x14ac:dyDescent="0.35">
      <c r="A34" s="3122" t="s">
        <v>309</v>
      </c>
      <c r="B34" s="3149">
        <v>0</v>
      </c>
      <c r="C34" s="3149">
        <v>0</v>
      </c>
      <c r="D34" s="3149">
        <v>0</v>
      </c>
      <c r="E34" s="3149">
        <v>0</v>
      </c>
      <c r="F34" s="3152">
        <v>0</v>
      </c>
      <c r="G34" s="3094">
        <v>0</v>
      </c>
      <c r="H34" s="3149">
        <v>0</v>
      </c>
      <c r="I34" s="3152">
        <v>0</v>
      </c>
      <c r="J34" s="3094">
        <v>0</v>
      </c>
    </row>
    <row r="35" spans="1:10" ht="24" hidden="1" customHeight="1" x14ac:dyDescent="0.3">
      <c r="A35" s="2721" t="s">
        <v>310</v>
      </c>
      <c r="B35" s="3218">
        <v>0</v>
      </c>
      <c r="C35" s="3218">
        <v>0</v>
      </c>
      <c r="D35" s="3218">
        <v>0</v>
      </c>
      <c r="E35" s="3218">
        <v>0</v>
      </c>
      <c r="F35" s="3213">
        <v>0</v>
      </c>
      <c r="G35" s="3214">
        <v>0</v>
      </c>
      <c r="H35" s="3218">
        <v>0</v>
      </c>
      <c r="I35" s="3213">
        <v>0</v>
      </c>
      <c r="J35" s="3214">
        <v>0</v>
      </c>
    </row>
    <row r="36" spans="1:10" ht="36" customHeight="1" thickBot="1" x14ac:dyDescent="0.35">
      <c r="A36" s="3696" t="s">
        <v>13</v>
      </c>
      <c r="B36" s="3697">
        <v>2</v>
      </c>
      <c r="C36" s="3697">
        <v>0</v>
      </c>
      <c r="D36" s="3697">
        <v>2</v>
      </c>
      <c r="E36" s="3699">
        <f>SUM(E29:E35)</f>
        <v>3</v>
      </c>
      <c r="F36" s="3699">
        <f>SUM(F29:F35)</f>
        <v>0</v>
      </c>
      <c r="G36" s="3699">
        <f>SUM(G29:G35)</f>
        <v>3</v>
      </c>
      <c r="H36" s="3699">
        <v>5</v>
      </c>
      <c r="I36" s="3699">
        <f>SUM(I29:I35)</f>
        <v>0</v>
      </c>
      <c r="J36" s="3685">
        <f>SUM(J29:J35)</f>
        <v>5</v>
      </c>
    </row>
    <row r="37" spans="1:10" ht="27.75" thickBot="1" x14ac:dyDescent="0.35">
      <c r="A37" s="3715" t="s">
        <v>280</v>
      </c>
      <c r="B37" s="3716">
        <f>B26+B36</f>
        <v>60</v>
      </c>
      <c r="C37" s="3716">
        <f>C26+C36</f>
        <v>2</v>
      </c>
      <c r="D37" s="3716">
        <v>62</v>
      </c>
      <c r="E37" s="3716">
        <v>60</v>
      </c>
      <c r="F37" s="3716">
        <v>1</v>
      </c>
      <c r="G37" s="3716">
        <v>61</v>
      </c>
      <c r="H37" s="3716">
        <v>120</v>
      </c>
      <c r="I37" s="3716">
        <v>3</v>
      </c>
      <c r="J37" s="3717">
        <v>123</v>
      </c>
    </row>
    <row r="38" spans="1:10" hidden="1" x14ac:dyDescent="0.3">
      <c r="A38" s="294"/>
      <c r="B38" s="295"/>
      <c r="C38" s="295"/>
      <c r="D38" s="295"/>
      <c r="E38" s="295"/>
      <c r="F38" s="295"/>
      <c r="G38" s="295"/>
      <c r="H38" s="295"/>
      <c r="I38" s="295"/>
      <c r="J38" s="295"/>
    </row>
    <row r="39" spans="1:10" x14ac:dyDescent="0.3">
      <c r="A39" s="4494"/>
      <c r="B39" s="4494"/>
      <c r="C39" s="4494"/>
      <c r="D39" s="4494"/>
      <c r="E39" s="4494"/>
      <c r="F39" s="4494"/>
      <c r="G39" s="4494"/>
      <c r="H39" s="4494"/>
      <c r="I39" s="4494"/>
      <c r="J39" s="4494"/>
    </row>
  </sheetData>
  <mergeCells count="7">
    <mergeCell ref="A39:J39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00"/>
  <sheetViews>
    <sheetView zoomScale="50" zoomScaleNormal="50" workbookViewId="0">
      <selection activeCell="O26" sqref="O26"/>
    </sheetView>
  </sheetViews>
  <sheetFormatPr defaultRowHeight="15" customHeight="1" x14ac:dyDescent="0.35"/>
  <cols>
    <col min="1" max="1" width="93" style="656" customWidth="1"/>
    <col min="2" max="2" width="16.140625" style="656" customWidth="1"/>
    <col min="3" max="3" width="12.140625" style="656" customWidth="1"/>
    <col min="4" max="4" width="11" style="656" customWidth="1"/>
    <col min="5" max="5" width="14.42578125" style="656" customWidth="1"/>
    <col min="6" max="6" width="11.85546875" style="656" customWidth="1"/>
    <col min="7" max="7" width="9.5703125" style="656" customWidth="1"/>
    <col min="8" max="8" width="14.28515625" style="656" customWidth="1"/>
    <col min="9" max="9" width="13.140625" style="656" customWidth="1"/>
    <col min="10" max="12" width="10.7109375" style="656" customWidth="1"/>
    <col min="13" max="13" width="9.140625" style="656"/>
    <col min="14" max="14" width="12.85546875" style="656" customWidth="1"/>
    <col min="15" max="15" width="23.42578125" style="656" customWidth="1"/>
    <col min="16" max="17" width="9.140625" style="656"/>
    <col min="18" max="18" width="10.5703125" style="656" bestFit="1" customWidth="1"/>
    <col min="19" max="19" width="11.28515625" style="656" customWidth="1"/>
    <col min="20" max="256" width="9.140625" style="656"/>
    <col min="257" max="257" width="93" style="656" customWidth="1"/>
    <col min="258" max="258" width="16.140625" style="656" customWidth="1"/>
    <col min="259" max="259" width="12.140625" style="656" customWidth="1"/>
    <col min="260" max="260" width="11" style="656" customWidth="1"/>
    <col min="261" max="261" width="14.42578125" style="656" customWidth="1"/>
    <col min="262" max="262" width="11.85546875" style="656" customWidth="1"/>
    <col min="263" max="263" width="9.5703125" style="656" customWidth="1"/>
    <col min="264" max="264" width="14.28515625" style="656" customWidth="1"/>
    <col min="265" max="265" width="13.140625" style="656" customWidth="1"/>
    <col min="266" max="268" width="10.7109375" style="656" customWidth="1"/>
    <col min="269" max="269" width="9.140625" style="656"/>
    <col min="270" max="270" width="12.85546875" style="656" customWidth="1"/>
    <col min="271" max="271" width="23.42578125" style="656" customWidth="1"/>
    <col min="272" max="273" width="9.140625" style="656"/>
    <col min="274" max="274" width="10.5703125" style="656" bestFit="1" customWidth="1"/>
    <col min="275" max="275" width="11.28515625" style="656" customWidth="1"/>
    <col min="276" max="512" width="9.140625" style="656"/>
    <col min="513" max="513" width="93" style="656" customWidth="1"/>
    <col min="514" max="514" width="16.140625" style="656" customWidth="1"/>
    <col min="515" max="515" width="12.140625" style="656" customWidth="1"/>
    <col min="516" max="516" width="11" style="656" customWidth="1"/>
    <col min="517" max="517" width="14.42578125" style="656" customWidth="1"/>
    <col min="518" max="518" width="11.85546875" style="656" customWidth="1"/>
    <col min="519" max="519" width="9.5703125" style="656" customWidth="1"/>
    <col min="520" max="520" width="14.28515625" style="656" customWidth="1"/>
    <col min="521" max="521" width="13.140625" style="656" customWidth="1"/>
    <col min="522" max="524" width="10.7109375" style="656" customWidth="1"/>
    <col min="525" max="525" width="9.140625" style="656"/>
    <col min="526" max="526" width="12.85546875" style="656" customWidth="1"/>
    <col min="527" max="527" width="23.42578125" style="656" customWidth="1"/>
    <col min="528" max="529" width="9.140625" style="656"/>
    <col min="530" max="530" width="10.5703125" style="656" bestFit="1" customWidth="1"/>
    <col min="531" max="531" width="11.28515625" style="656" customWidth="1"/>
    <col min="532" max="768" width="9.140625" style="656"/>
    <col min="769" max="769" width="93" style="656" customWidth="1"/>
    <col min="770" max="770" width="16.140625" style="656" customWidth="1"/>
    <col min="771" max="771" width="12.140625" style="656" customWidth="1"/>
    <col min="772" max="772" width="11" style="656" customWidth="1"/>
    <col min="773" max="773" width="14.42578125" style="656" customWidth="1"/>
    <col min="774" max="774" width="11.85546875" style="656" customWidth="1"/>
    <col min="775" max="775" width="9.5703125" style="656" customWidth="1"/>
    <col min="776" max="776" width="14.28515625" style="656" customWidth="1"/>
    <col min="777" max="777" width="13.140625" style="656" customWidth="1"/>
    <col min="778" max="780" width="10.7109375" style="656" customWidth="1"/>
    <col min="781" max="781" width="9.140625" style="656"/>
    <col min="782" max="782" width="12.85546875" style="656" customWidth="1"/>
    <col min="783" max="783" width="23.42578125" style="656" customWidth="1"/>
    <col min="784" max="785" width="9.140625" style="656"/>
    <col min="786" max="786" width="10.5703125" style="656" bestFit="1" customWidth="1"/>
    <col min="787" max="787" width="11.28515625" style="656" customWidth="1"/>
    <col min="788" max="1024" width="9.140625" style="656"/>
    <col min="1025" max="1025" width="93" style="656" customWidth="1"/>
    <col min="1026" max="1026" width="16.140625" style="656" customWidth="1"/>
    <col min="1027" max="1027" width="12.140625" style="656" customWidth="1"/>
    <col min="1028" max="1028" width="11" style="656" customWidth="1"/>
    <col min="1029" max="1029" width="14.42578125" style="656" customWidth="1"/>
    <col min="1030" max="1030" width="11.85546875" style="656" customWidth="1"/>
    <col min="1031" max="1031" width="9.5703125" style="656" customWidth="1"/>
    <col min="1032" max="1032" width="14.28515625" style="656" customWidth="1"/>
    <col min="1033" max="1033" width="13.140625" style="656" customWidth="1"/>
    <col min="1034" max="1036" width="10.7109375" style="656" customWidth="1"/>
    <col min="1037" max="1037" width="9.140625" style="656"/>
    <col min="1038" max="1038" width="12.85546875" style="656" customWidth="1"/>
    <col min="1039" max="1039" width="23.42578125" style="656" customWidth="1"/>
    <col min="1040" max="1041" width="9.140625" style="656"/>
    <col min="1042" max="1042" width="10.5703125" style="656" bestFit="1" customWidth="1"/>
    <col min="1043" max="1043" width="11.28515625" style="656" customWidth="1"/>
    <col min="1044" max="1280" width="9.140625" style="656"/>
    <col min="1281" max="1281" width="93" style="656" customWidth="1"/>
    <col min="1282" max="1282" width="16.140625" style="656" customWidth="1"/>
    <col min="1283" max="1283" width="12.140625" style="656" customWidth="1"/>
    <col min="1284" max="1284" width="11" style="656" customWidth="1"/>
    <col min="1285" max="1285" width="14.42578125" style="656" customWidth="1"/>
    <col min="1286" max="1286" width="11.85546875" style="656" customWidth="1"/>
    <col min="1287" max="1287" width="9.5703125" style="656" customWidth="1"/>
    <col min="1288" max="1288" width="14.28515625" style="656" customWidth="1"/>
    <col min="1289" max="1289" width="13.140625" style="656" customWidth="1"/>
    <col min="1290" max="1292" width="10.7109375" style="656" customWidth="1"/>
    <col min="1293" max="1293" width="9.140625" style="656"/>
    <col min="1294" max="1294" width="12.85546875" style="656" customWidth="1"/>
    <col min="1295" max="1295" width="23.42578125" style="656" customWidth="1"/>
    <col min="1296" max="1297" width="9.140625" style="656"/>
    <col min="1298" max="1298" width="10.5703125" style="656" bestFit="1" customWidth="1"/>
    <col min="1299" max="1299" width="11.28515625" style="656" customWidth="1"/>
    <col min="1300" max="1536" width="9.140625" style="656"/>
    <col min="1537" max="1537" width="93" style="656" customWidth="1"/>
    <col min="1538" max="1538" width="16.140625" style="656" customWidth="1"/>
    <col min="1539" max="1539" width="12.140625" style="656" customWidth="1"/>
    <col min="1540" max="1540" width="11" style="656" customWidth="1"/>
    <col min="1541" max="1541" width="14.42578125" style="656" customWidth="1"/>
    <col min="1542" max="1542" width="11.85546875" style="656" customWidth="1"/>
    <col min="1543" max="1543" width="9.5703125" style="656" customWidth="1"/>
    <col min="1544" max="1544" width="14.28515625" style="656" customWidth="1"/>
    <col min="1545" max="1545" width="13.140625" style="656" customWidth="1"/>
    <col min="1546" max="1548" width="10.7109375" style="656" customWidth="1"/>
    <col min="1549" max="1549" width="9.140625" style="656"/>
    <col min="1550" max="1550" width="12.85546875" style="656" customWidth="1"/>
    <col min="1551" max="1551" width="23.42578125" style="656" customWidth="1"/>
    <col min="1552" max="1553" width="9.140625" style="656"/>
    <col min="1554" max="1554" width="10.5703125" style="656" bestFit="1" customWidth="1"/>
    <col min="1555" max="1555" width="11.28515625" style="656" customWidth="1"/>
    <col min="1556" max="1792" width="9.140625" style="656"/>
    <col min="1793" max="1793" width="93" style="656" customWidth="1"/>
    <col min="1794" max="1794" width="16.140625" style="656" customWidth="1"/>
    <col min="1795" max="1795" width="12.140625" style="656" customWidth="1"/>
    <col min="1796" max="1796" width="11" style="656" customWidth="1"/>
    <col min="1797" max="1797" width="14.42578125" style="656" customWidth="1"/>
    <col min="1798" max="1798" width="11.85546875" style="656" customWidth="1"/>
    <col min="1799" max="1799" width="9.5703125" style="656" customWidth="1"/>
    <col min="1800" max="1800" width="14.28515625" style="656" customWidth="1"/>
    <col min="1801" max="1801" width="13.140625" style="656" customWidth="1"/>
    <col min="1802" max="1804" width="10.7109375" style="656" customWidth="1"/>
    <col min="1805" max="1805" width="9.140625" style="656"/>
    <col min="1806" max="1806" width="12.85546875" style="656" customWidth="1"/>
    <col min="1807" max="1807" width="23.42578125" style="656" customWidth="1"/>
    <col min="1808" max="1809" width="9.140625" style="656"/>
    <col min="1810" max="1810" width="10.5703125" style="656" bestFit="1" customWidth="1"/>
    <col min="1811" max="1811" width="11.28515625" style="656" customWidth="1"/>
    <col min="1812" max="2048" width="9.140625" style="656"/>
    <col min="2049" max="2049" width="93" style="656" customWidth="1"/>
    <col min="2050" max="2050" width="16.140625" style="656" customWidth="1"/>
    <col min="2051" max="2051" width="12.140625" style="656" customWidth="1"/>
    <col min="2052" max="2052" width="11" style="656" customWidth="1"/>
    <col min="2053" max="2053" width="14.42578125" style="656" customWidth="1"/>
    <col min="2054" max="2054" width="11.85546875" style="656" customWidth="1"/>
    <col min="2055" max="2055" width="9.5703125" style="656" customWidth="1"/>
    <col min="2056" max="2056" width="14.28515625" style="656" customWidth="1"/>
    <col min="2057" max="2057" width="13.140625" style="656" customWidth="1"/>
    <col min="2058" max="2060" width="10.7109375" style="656" customWidth="1"/>
    <col min="2061" max="2061" width="9.140625" style="656"/>
    <col min="2062" max="2062" width="12.85546875" style="656" customWidth="1"/>
    <col min="2063" max="2063" width="23.42578125" style="656" customWidth="1"/>
    <col min="2064" max="2065" width="9.140625" style="656"/>
    <col min="2066" max="2066" width="10.5703125" style="656" bestFit="1" customWidth="1"/>
    <col min="2067" max="2067" width="11.28515625" style="656" customWidth="1"/>
    <col min="2068" max="2304" width="9.140625" style="656"/>
    <col min="2305" max="2305" width="93" style="656" customWidth="1"/>
    <col min="2306" max="2306" width="16.140625" style="656" customWidth="1"/>
    <col min="2307" max="2307" width="12.140625" style="656" customWidth="1"/>
    <col min="2308" max="2308" width="11" style="656" customWidth="1"/>
    <col min="2309" max="2309" width="14.42578125" style="656" customWidth="1"/>
    <col min="2310" max="2310" width="11.85546875" style="656" customWidth="1"/>
    <col min="2311" max="2311" width="9.5703125" style="656" customWidth="1"/>
    <col min="2312" max="2312" width="14.28515625" style="656" customWidth="1"/>
    <col min="2313" max="2313" width="13.140625" style="656" customWidth="1"/>
    <col min="2314" max="2316" width="10.7109375" style="656" customWidth="1"/>
    <col min="2317" max="2317" width="9.140625" style="656"/>
    <col min="2318" max="2318" width="12.85546875" style="656" customWidth="1"/>
    <col min="2319" max="2319" width="23.42578125" style="656" customWidth="1"/>
    <col min="2320" max="2321" width="9.140625" style="656"/>
    <col min="2322" max="2322" width="10.5703125" style="656" bestFit="1" customWidth="1"/>
    <col min="2323" max="2323" width="11.28515625" style="656" customWidth="1"/>
    <col min="2324" max="2560" width="9.140625" style="656"/>
    <col min="2561" max="2561" width="93" style="656" customWidth="1"/>
    <col min="2562" max="2562" width="16.140625" style="656" customWidth="1"/>
    <col min="2563" max="2563" width="12.140625" style="656" customWidth="1"/>
    <col min="2564" max="2564" width="11" style="656" customWidth="1"/>
    <col min="2565" max="2565" width="14.42578125" style="656" customWidth="1"/>
    <col min="2566" max="2566" width="11.85546875" style="656" customWidth="1"/>
    <col min="2567" max="2567" width="9.5703125" style="656" customWidth="1"/>
    <col min="2568" max="2568" width="14.28515625" style="656" customWidth="1"/>
    <col min="2569" max="2569" width="13.140625" style="656" customWidth="1"/>
    <col min="2570" max="2572" width="10.7109375" style="656" customWidth="1"/>
    <col min="2573" max="2573" width="9.140625" style="656"/>
    <col min="2574" max="2574" width="12.85546875" style="656" customWidth="1"/>
    <col min="2575" max="2575" width="23.42578125" style="656" customWidth="1"/>
    <col min="2576" max="2577" width="9.140625" style="656"/>
    <col min="2578" max="2578" width="10.5703125" style="656" bestFit="1" customWidth="1"/>
    <col min="2579" max="2579" width="11.28515625" style="656" customWidth="1"/>
    <col min="2580" max="2816" width="9.140625" style="656"/>
    <col min="2817" max="2817" width="93" style="656" customWidth="1"/>
    <col min="2818" max="2818" width="16.140625" style="656" customWidth="1"/>
    <col min="2819" max="2819" width="12.140625" style="656" customWidth="1"/>
    <col min="2820" max="2820" width="11" style="656" customWidth="1"/>
    <col min="2821" max="2821" width="14.42578125" style="656" customWidth="1"/>
    <col min="2822" max="2822" width="11.85546875" style="656" customWidth="1"/>
    <col min="2823" max="2823" width="9.5703125" style="656" customWidth="1"/>
    <col min="2824" max="2824" width="14.28515625" style="656" customWidth="1"/>
    <col min="2825" max="2825" width="13.140625" style="656" customWidth="1"/>
    <col min="2826" max="2828" width="10.7109375" style="656" customWidth="1"/>
    <col min="2829" max="2829" width="9.140625" style="656"/>
    <col min="2830" max="2830" width="12.85546875" style="656" customWidth="1"/>
    <col min="2831" max="2831" width="23.42578125" style="656" customWidth="1"/>
    <col min="2832" max="2833" width="9.140625" style="656"/>
    <col min="2834" max="2834" width="10.5703125" style="656" bestFit="1" customWidth="1"/>
    <col min="2835" max="2835" width="11.28515625" style="656" customWidth="1"/>
    <col min="2836" max="3072" width="9.140625" style="656"/>
    <col min="3073" max="3073" width="93" style="656" customWidth="1"/>
    <col min="3074" max="3074" width="16.140625" style="656" customWidth="1"/>
    <col min="3075" max="3075" width="12.140625" style="656" customWidth="1"/>
    <col min="3076" max="3076" width="11" style="656" customWidth="1"/>
    <col min="3077" max="3077" width="14.42578125" style="656" customWidth="1"/>
    <col min="3078" max="3078" width="11.85546875" style="656" customWidth="1"/>
    <col min="3079" max="3079" width="9.5703125" style="656" customWidth="1"/>
    <col min="3080" max="3080" width="14.28515625" style="656" customWidth="1"/>
    <col min="3081" max="3081" width="13.140625" style="656" customWidth="1"/>
    <col min="3082" max="3084" width="10.7109375" style="656" customWidth="1"/>
    <col min="3085" max="3085" width="9.140625" style="656"/>
    <col min="3086" max="3086" width="12.85546875" style="656" customWidth="1"/>
    <col min="3087" max="3087" width="23.42578125" style="656" customWidth="1"/>
    <col min="3088" max="3089" width="9.140625" style="656"/>
    <col min="3090" max="3090" width="10.5703125" style="656" bestFit="1" customWidth="1"/>
    <col min="3091" max="3091" width="11.28515625" style="656" customWidth="1"/>
    <col min="3092" max="3328" width="9.140625" style="656"/>
    <col min="3329" max="3329" width="93" style="656" customWidth="1"/>
    <col min="3330" max="3330" width="16.140625" style="656" customWidth="1"/>
    <col min="3331" max="3331" width="12.140625" style="656" customWidth="1"/>
    <col min="3332" max="3332" width="11" style="656" customWidth="1"/>
    <col min="3333" max="3333" width="14.42578125" style="656" customWidth="1"/>
    <col min="3334" max="3334" width="11.85546875" style="656" customWidth="1"/>
    <col min="3335" max="3335" width="9.5703125" style="656" customWidth="1"/>
    <col min="3336" max="3336" width="14.28515625" style="656" customWidth="1"/>
    <col min="3337" max="3337" width="13.140625" style="656" customWidth="1"/>
    <col min="3338" max="3340" width="10.7109375" style="656" customWidth="1"/>
    <col min="3341" max="3341" width="9.140625" style="656"/>
    <col min="3342" max="3342" width="12.85546875" style="656" customWidth="1"/>
    <col min="3343" max="3343" width="23.42578125" style="656" customWidth="1"/>
    <col min="3344" max="3345" width="9.140625" style="656"/>
    <col min="3346" max="3346" width="10.5703125" style="656" bestFit="1" customWidth="1"/>
    <col min="3347" max="3347" width="11.28515625" style="656" customWidth="1"/>
    <col min="3348" max="3584" width="9.140625" style="656"/>
    <col min="3585" max="3585" width="93" style="656" customWidth="1"/>
    <col min="3586" max="3586" width="16.140625" style="656" customWidth="1"/>
    <col min="3587" max="3587" width="12.140625" style="656" customWidth="1"/>
    <col min="3588" max="3588" width="11" style="656" customWidth="1"/>
    <col min="3589" max="3589" width="14.42578125" style="656" customWidth="1"/>
    <col min="3590" max="3590" width="11.85546875" style="656" customWidth="1"/>
    <col min="3591" max="3591" width="9.5703125" style="656" customWidth="1"/>
    <col min="3592" max="3592" width="14.28515625" style="656" customWidth="1"/>
    <col min="3593" max="3593" width="13.140625" style="656" customWidth="1"/>
    <col min="3594" max="3596" width="10.7109375" style="656" customWidth="1"/>
    <col min="3597" max="3597" width="9.140625" style="656"/>
    <col min="3598" max="3598" width="12.85546875" style="656" customWidth="1"/>
    <col min="3599" max="3599" width="23.42578125" style="656" customWidth="1"/>
    <col min="3600" max="3601" width="9.140625" style="656"/>
    <col min="3602" max="3602" width="10.5703125" style="656" bestFit="1" customWidth="1"/>
    <col min="3603" max="3603" width="11.28515625" style="656" customWidth="1"/>
    <col min="3604" max="3840" width="9.140625" style="656"/>
    <col min="3841" max="3841" width="93" style="656" customWidth="1"/>
    <col min="3842" max="3842" width="16.140625" style="656" customWidth="1"/>
    <col min="3843" max="3843" width="12.140625" style="656" customWidth="1"/>
    <col min="3844" max="3844" width="11" style="656" customWidth="1"/>
    <col min="3845" max="3845" width="14.42578125" style="656" customWidth="1"/>
    <col min="3846" max="3846" width="11.85546875" style="656" customWidth="1"/>
    <col min="3847" max="3847" width="9.5703125" style="656" customWidth="1"/>
    <col min="3848" max="3848" width="14.28515625" style="656" customWidth="1"/>
    <col min="3849" max="3849" width="13.140625" style="656" customWidth="1"/>
    <col min="3850" max="3852" width="10.7109375" style="656" customWidth="1"/>
    <col min="3853" max="3853" width="9.140625" style="656"/>
    <col min="3854" max="3854" width="12.85546875" style="656" customWidth="1"/>
    <col min="3855" max="3855" width="23.42578125" style="656" customWidth="1"/>
    <col min="3856" max="3857" width="9.140625" style="656"/>
    <col min="3858" max="3858" width="10.5703125" style="656" bestFit="1" customWidth="1"/>
    <col min="3859" max="3859" width="11.28515625" style="656" customWidth="1"/>
    <col min="3860" max="4096" width="9.140625" style="656"/>
    <col min="4097" max="4097" width="93" style="656" customWidth="1"/>
    <col min="4098" max="4098" width="16.140625" style="656" customWidth="1"/>
    <col min="4099" max="4099" width="12.140625" style="656" customWidth="1"/>
    <col min="4100" max="4100" width="11" style="656" customWidth="1"/>
    <col min="4101" max="4101" width="14.42578125" style="656" customWidth="1"/>
    <col min="4102" max="4102" width="11.85546875" style="656" customWidth="1"/>
    <col min="4103" max="4103" width="9.5703125" style="656" customWidth="1"/>
    <col min="4104" max="4104" width="14.28515625" style="656" customWidth="1"/>
    <col min="4105" max="4105" width="13.140625" style="656" customWidth="1"/>
    <col min="4106" max="4108" width="10.7109375" style="656" customWidth="1"/>
    <col min="4109" max="4109" width="9.140625" style="656"/>
    <col min="4110" max="4110" width="12.85546875" style="656" customWidth="1"/>
    <col min="4111" max="4111" width="23.42578125" style="656" customWidth="1"/>
    <col min="4112" max="4113" width="9.140625" style="656"/>
    <col min="4114" max="4114" width="10.5703125" style="656" bestFit="1" customWidth="1"/>
    <col min="4115" max="4115" width="11.28515625" style="656" customWidth="1"/>
    <col min="4116" max="4352" width="9.140625" style="656"/>
    <col min="4353" max="4353" width="93" style="656" customWidth="1"/>
    <col min="4354" max="4354" width="16.140625" style="656" customWidth="1"/>
    <col min="4355" max="4355" width="12.140625" style="656" customWidth="1"/>
    <col min="4356" max="4356" width="11" style="656" customWidth="1"/>
    <col min="4357" max="4357" width="14.42578125" style="656" customWidth="1"/>
    <col min="4358" max="4358" width="11.85546875" style="656" customWidth="1"/>
    <col min="4359" max="4359" width="9.5703125" style="656" customWidth="1"/>
    <col min="4360" max="4360" width="14.28515625" style="656" customWidth="1"/>
    <col min="4361" max="4361" width="13.140625" style="656" customWidth="1"/>
    <col min="4362" max="4364" width="10.7109375" style="656" customWidth="1"/>
    <col min="4365" max="4365" width="9.140625" style="656"/>
    <col min="4366" max="4366" width="12.85546875" style="656" customWidth="1"/>
    <col min="4367" max="4367" width="23.42578125" style="656" customWidth="1"/>
    <col min="4368" max="4369" width="9.140625" style="656"/>
    <col min="4370" max="4370" width="10.5703125" style="656" bestFit="1" customWidth="1"/>
    <col min="4371" max="4371" width="11.28515625" style="656" customWidth="1"/>
    <col min="4372" max="4608" width="9.140625" style="656"/>
    <col min="4609" max="4609" width="93" style="656" customWidth="1"/>
    <col min="4610" max="4610" width="16.140625" style="656" customWidth="1"/>
    <col min="4611" max="4611" width="12.140625" style="656" customWidth="1"/>
    <col min="4612" max="4612" width="11" style="656" customWidth="1"/>
    <col min="4613" max="4613" width="14.42578125" style="656" customWidth="1"/>
    <col min="4614" max="4614" width="11.85546875" style="656" customWidth="1"/>
    <col min="4615" max="4615" width="9.5703125" style="656" customWidth="1"/>
    <col min="4616" max="4616" width="14.28515625" style="656" customWidth="1"/>
    <col min="4617" max="4617" width="13.140625" style="656" customWidth="1"/>
    <col min="4618" max="4620" width="10.7109375" style="656" customWidth="1"/>
    <col min="4621" max="4621" width="9.140625" style="656"/>
    <col min="4622" max="4622" width="12.85546875" style="656" customWidth="1"/>
    <col min="4623" max="4623" width="23.42578125" style="656" customWidth="1"/>
    <col min="4624" max="4625" width="9.140625" style="656"/>
    <col min="4626" max="4626" width="10.5703125" style="656" bestFit="1" customWidth="1"/>
    <col min="4627" max="4627" width="11.28515625" style="656" customWidth="1"/>
    <col min="4628" max="4864" width="9.140625" style="656"/>
    <col min="4865" max="4865" width="93" style="656" customWidth="1"/>
    <col min="4866" max="4866" width="16.140625" style="656" customWidth="1"/>
    <col min="4867" max="4867" width="12.140625" style="656" customWidth="1"/>
    <col min="4868" max="4868" width="11" style="656" customWidth="1"/>
    <col min="4869" max="4869" width="14.42578125" style="656" customWidth="1"/>
    <col min="4870" max="4870" width="11.85546875" style="656" customWidth="1"/>
    <col min="4871" max="4871" width="9.5703125" style="656" customWidth="1"/>
    <col min="4872" max="4872" width="14.28515625" style="656" customWidth="1"/>
    <col min="4873" max="4873" width="13.140625" style="656" customWidth="1"/>
    <col min="4874" max="4876" width="10.7109375" style="656" customWidth="1"/>
    <col min="4877" max="4877" width="9.140625" style="656"/>
    <col min="4878" max="4878" width="12.85546875" style="656" customWidth="1"/>
    <col min="4879" max="4879" width="23.42578125" style="656" customWidth="1"/>
    <col min="4880" max="4881" width="9.140625" style="656"/>
    <col min="4882" max="4882" width="10.5703125" style="656" bestFit="1" customWidth="1"/>
    <col min="4883" max="4883" width="11.28515625" style="656" customWidth="1"/>
    <col min="4884" max="5120" width="9.140625" style="656"/>
    <col min="5121" max="5121" width="93" style="656" customWidth="1"/>
    <col min="5122" max="5122" width="16.140625" style="656" customWidth="1"/>
    <col min="5123" max="5123" width="12.140625" style="656" customWidth="1"/>
    <col min="5124" max="5124" width="11" style="656" customWidth="1"/>
    <col min="5125" max="5125" width="14.42578125" style="656" customWidth="1"/>
    <col min="5126" max="5126" width="11.85546875" style="656" customWidth="1"/>
    <col min="5127" max="5127" width="9.5703125" style="656" customWidth="1"/>
    <col min="5128" max="5128" width="14.28515625" style="656" customWidth="1"/>
    <col min="5129" max="5129" width="13.140625" style="656" customWidth="1"/>
    <col min="5130" max="5132" width="10.7109375" style="656" customWidth="1"/>
    <col min="5133" max="5133" width="9.140625" style="656"/>
    <col min="5134" max="5134" width="12.85546875" style="656" customWidth="1"/>
    <col min="5135" max="5135" width="23.42578125" style="656" customWidth="1"/>
    <col min="5136" max="5137" width="9.140625" style="656"/>
    <col min="5138" max="5138" width="10.5703125" style="656" bestFit="1" customWidth="1"/>
    <col min="5139" max="5139" width="11.28515625" style="656" customWidth="1"/>
    <col min="5140" max="5376" width="9.140625" style="656"/>
    <col min="5377" max="5377" width="93" style="656" customWidth="1"/>
    <col min="5378" max="5378" width="16.140625" style="656" customWidth="1"/>
    <col min="5379" max="5379" width="12.140625" style="656" customWidth="1"/>
    <col min="5380" max="5380" width="11" style="656" customWidth="1"/>
    <col min="5381" max="5381" width="14.42578125" style="656" customWidth="1"/>
    <col min="5382" max="5382" width="11.85546875" style="656" customWidth="1"/>
    <col min="5383" max="5383" width="9.5703125" style="656" customWidth="1"/>
    <col min="5384" max="5384" width="14.28515625" style="656" customWidth="1"/>
    <col min="5385" max="5385" width="13.140625" style="656" customWidth="1"/>
    <col min="5386" max="5388" width="10.7109375" style="656" customWidth="1"/>
    <col min="5389" max="5389" width="9.140625" style="656"/>
    <col min="5390" max="5390" width="12.85546875" style="656" customWidth="1"/>
    <col min="5391" max="5391" width="23.42578125" style="656" customWidth="1"/>
    <col min="5392" max="5393" width="9.140625" style="656"/>
    <col min="5394" max="5394" width="10.5703125" style="656" bestFit="1" customWidth="1"/>
    <col min="5395" max="5395" width="11.28515625" style="656" customWidth="1"/>
    <col min="5396" max="5632" width="9.140625" style="656"/>
    <col min="5633" max="5633" width="93" style="656" customWidth="1"/>
    <col min="5634" max="5634" width="16.140625" style="656" customWidth="1"/>
    <col min="5635" max="5635" width="12.140625" style="656" customWidth="1"/>
    <col min="5636" max="5636" width="11" style="656" customWidth="1"/>
    <col min="5637" max="5637" width="14.42578125" style="656" customWidth="1"/>
    <col min="5638" max="5638" width="11.85546875" style="656" customWidth="1"/>
    <col min="5639" max="5639" width="9.5703125" style="656" customWidth="1"/>
    <col min="5640" max="5640" width="14.28515625" style="656" customWidth="1"/>
    <col min="5641" max="5641" width="13.140625" style="656" customWidth="1"/>
    <col min="5642" max="5644" width="10.7109375" style="656" customWidth="1"/>
    <col min="5645" max="5645" width="9.140625" style="656"/>
    <col min="5646" max="5646" width="12.85546875" style="656" customWidth="1"/>
    <col min="5647" max="5647" width="23.42578125" style="656" customWidth="1"/>
    <col min="5648" max="5649" width="9.140625" style="656"/>
    <col min="5650" max="5650" width="10.5703125" style="656" bestFit="1" customWidth="1"/>
    <col min="5651" max="5651" width="11.28515625" style="656" customWidth="1"/>
    <col min="5652" max="5888" width="9.140625" style="656"/>
    <col min="5889" max="5889" width="93" style="656" customWidth="1"/>
    <col min="5890" max="5890" width="16.140625" style="656" customWidth="1"/>
    <col min="5891" max="5891" width="12.140625" style="656" customWidth="1"/>
    <col min="5892" max="5892" width="11" style="656" customWidth="1"/>
    <col min="5893" max="5893" width="14.42578125" style="656" customWidth="1"/>
    <col min="5894" max="5894" width="11.85546875" style="656" customWidth="1"/>
    <col min="5895" max="5895" width="9.5703125" style="656" customWidth="1"/>
    <col min="5896" max="5896" width="14.28515625" style="656" customWidth="1"/>
    <col min="5897" max="5897" width="13.140625" style="656" customWidth="1"/>
    <col min="5898" max="5900" width="10.7109375" style="656" customWidth="1"/>
    <col min="5901" max="5901" width="9.140625" style="656"/>
    <col min="5902" max="5902" width="12.85546875" style="656" customWidth="1"/>
    <col min="5903" max="5903" width="23.42578125" style="656" customWidth="1"/>
    <col min="5904" max="5905" width="9.140625" style="656"/>
    <col min="5906" max="5906" width="10.5703125" style="656" bestFit="1" customWidth="1"/>
    <col min="5907" max="5907" width="11.28515625" style="656" customWidth="1"/>
    <col min="5908" max="6144" width="9.140625" style="656"/>
    <col min="6145" max="6145" width="93" style="656" customWidth="1"/>
    <col min="6146" max="6146" width="16.140625" style="656" customWidth="1"/>
    <col min="6147" max="6147" width="12.140625" style="656" customWidth="1"/>
    <col min="6148" max="6148" width="11" style="656" customWidth="1"/>
    <col min="6149" max="6149" width="14.42578125" style="656" customWidth="1"/>
    <col min="6150" max="6150" width="11.85546875" style="656" customWidth="1"/>
    <col min="6151" max="6151" width="9.5703125" style="656" customWidth="1"/>
    <col min="6152" max="6152" width="14.28515625" style="656" customWidth="1"/>
    <col min="6153" max="6153" width="13.140625" style="656" customWidth="1"/>
    <col min="6154" max="6156" width="10.7109375" style="656" customWidth="1"/>
    <col min="6157" max="6157" width="9.140625" style="656"/>
    <col min="6158" max="6158" width="12.85546875" style="656" customWidth="1"/>
    <col min="6159" max="6159" width="23.42578125" style="656" customWidth="1"/>
    <col min="6160" max="6161" width="9.140625" style="656"/>
    <col min="6162" max="6162" width="10.5703125" style="656" bestFit="1" customWidth="1"/>
    <col min="6163" max="6163" width="11.28515625" style="656" customWidth="1"/>
    <col min="6164" max="6400" width="9.140625" style="656"/>
    <col min="6401" max="6401" width="93" style="656" customWidth="1"/>
    <col min="6402" max="6402" width="16.140625" style="656" customWidth="1"/>
    <col min="6403" max="6403" width="12.140625" style="656" customWidth="1"/>
    <col min="6404" max="6404" width="11" style="656" customWidth="1"/>
    <col min="6405" max="6405" width="14.42578125" style="656" customWidth="1"/>
    <col min="6406" max="6406" width="11.85546875" style="656" customWidth="1"/>
    <col min="6407" max="6407" width="9.5703125" style="656" customWidth="1"/>
    <col min="6408" max="6408" width="14.28515625" style="656" customWidth="1"/>
    <col min="6409" max="6409" width="13.140625" style="656" customWidth="1"/>
    <col min="6410" max="6412" width="10.7109375" style="656" customWidth="1"/>
    <col min="6413" max="6413" width="9.140625" style="656"/>
    <col min="6414" max="6414" width="12.85546875" style="656" customWidth="1"/>
    <col min="6415" max="6415" width="23.42578125" style="656" customWidth="1"/>
    <col min="6416" max="6417" width="9.140625" style="656"/>
    <col min="6418" max="6418" width="10.5703125" style="656" bestFit="1" customWidth="1"/>
    <col min="6419" max="6419" width="11.28515625" style="656" customWidth="1"/>
    <col min="6420" max="6656" width="9.140625" style="656"/>
    <col min="6657" max="6657" width="93" style="656" customWidth="1"/>
    <col min="6658" max="6658" width="16.140625" style="656" customWidth="1"/>
    <col min="6659" max="6659" width="12.140625" style="656" customWidth="1"/>
    <col min="6660" max="6660" width="11" style="656" customWidth="1"/>
    <col min="6661" max="6661" width="14.42578125" style="656" customWidth="1"/>
    <col min="6662" max="6662" width="11.85546875" style="656" customWidth="1"/>
    <col min="6663" max="6663" width="9.5703125" style="656" customWidth="1"/>
    <col min="6664" max="6664" width="14.28515625" style="656" customWidth="1"/>
    <col min="6665" max="6665" width="13.140625" style="656" customWidth="1"/>
    <col min="6666" max="6668" width="10.7109375" style="656" customWidth="1"/>
    <col min="6669" max="6669" width="9.140625" style="656"/>
    <col min="6670" max="6670" width="12.85546875" style="656" customWidth="1"/>
    <col min="6671" max="6671" width="23.42578125" style="656" customWidth="1"/>
    <col min="6672" max="6673" width="9.140625" style="656"/>
    <col min="6674" max="6674" width="10.5703125" style="656" bestFit="1" customWidth="1"/>
    <col min="6675" max="6675" width="11.28515625" style="656" customWidth="1"/>
    <col min="6676" max="6912" width="9.140625" style="656"/>
    <col min="6913" max="6913" width="93" style="656" customWidth="1"/>
    <col min="6914" max="6914" width="16.140625" style="656" customWidth="1"/>
    <col min="6915" max="6915" width="12.140625" style="656" customWidth="1"/>
    <col min="6916" max="6916" width="11" style="656" customWidth="1"/>
    <col min="6917" max="6917" width="14.42578125" style="656" customWidth="1"/>
    <col min="6918" max="6918" width="11.85546875" style="656" customWidth="1"/>
    <col min="6919" max="6919" width="9.5703125" style="656" customWidth="1"/>
    <col min="6920" max="6920" width="14.28515625" style="656" customWidth="1"/>
    <col min="6921" max="6921" width="13.140625" style="656" customWidth="1"/>
    <col min="6922" max="6924" width="10.7109375" style="656" customWidth="1"/>
    <col min="6925" max="6925" width="9.140625" style="656"/>
    <col min="6926" max="6926" width="12.85546875" style="656" customWidth="1"/>
    <col min="6927" max="6927" width="23.42578125" style="656" customWidth="1"/>
    <col min="6928" max="6929" width="9.140625" style="656"/>
    <col min="6930" max="6930" width="10.5703125" style="656" bestFit="1" customWidth="1"/>
    <col min="6931" max="6931" width="11.28515625" style="656" customWidth="1"/>
    <col min="6932" max="7168" width="9.140625" style="656"/>
    <col min="7169" max="7169" width="93" style="656" customWidth="1"/>
    <col min="7170" max="7170" width="16.140625" style="656" customWidth="1"/>
    <col min="7171" max="7171" width="12.140625" style="656" customWidth="1"/>
    <col min="7172" max="7172" width="11" style="656" customWidth="1"/>
    <col min="7173" max="7173" width="14.42578125" style="656" customWidth="1"/>
    <col min="7174" max="7174" width="11.85546875" style="656" customWidth="1"/>
    <col min="7175" max="7175" width="9.5703125" style="656" customWidth="1"/>
    <col min="7176" max="7176" width="14.28515625" style="656" customWidth="1"/>
    <col min="7177" max="7177" width="13.140625" style="656" customWidth="1"/>
    <col min="7178" max="7180" width="10.7109375" style="656" customWidth="1"/>
    <col min="7181" max="7181" width="9.140625" style="656"/>
    <col min="7182" max="7182" width="12.85546875" style="656" customWidth="1"/>
    <col min="7183" max="7183" width="23.42578125" style="656" customWidth="1"/>
    <col min="7184" max="7185" width="9.140625" style="656"/>
    <col min="7186" max="7186" width="10.5703125" style="656" bestFit="1" customWidth="1"/>
    <col min="7187" max="7187" width="11.28515625" style="656" customWidth="1"/>
    <col min="7188" max="7424" width="9.140625" style="656"/>
    <col min="7425" max="7425" width="93" style="656" customWidth="1"/>
    <col min="7426" max="7426" width="16.140625" style="656" customWidth="1"/>
    <col min="7427" max="7427" width="12.140625" style="656" customWidth="1"/>
    <col min="7428" max="7428" width="11" style="656" customWidth="1"/>
    <col min="7429" max="7429" width="14.42578125" style="656" customWidth="1"/>
    <col min="7430" max="7430" width="11.85546875" style="656" customWidth="1"/>
    <col min="7431" max="7431" width="9.5703125" style="656" customWidth="1"/>
    <col min="7432" max="7432" width="14.28515625" style="656" customWidth="1"/>
    <col min="7433" max="7433" width="13.140625" style="656" customWidth="1"/>
    <col min="7434" max="7436" width="10.7109375" style="656" customWidth="1"/>
    <col min="7437" max="7437" width="9.140625" style="656"/>
    <col min="7438" max="7438" width="12.85546875" style="656" customWidth="1"/>
    <col min="7439" max="7439" width="23.42578125" style="656" customWidth="1"/>
    <col min="7440" max="7441" width="9.140625" style="656"/>
    <col min="7442" max="7442" width="10.5703125" style="656" bestFit="1" customWidth="1"/>
    <col min="7443" max="7443" width="11.28515625" style="656" customWidth="1"/>
    <col min="7444" max="7680" width="9.140625" style="656"/>
    <col min="7681" max="7681" width="93" style="656" customWidth="1"/>
    <col min="7682" max="7682" width="16.140625" style="656" customWidth="1"/>
    <col min="7683" max="7683" width="12.140625" style="656" customWidth="1"/>
    <col min="7684" max="7684" width="11" style="656" customWidth="1"/>
    <col min="7685" max="7685" width="14.42578125" style="656" customWidth="1"/>
    <col min="7686" max="7686" width="11.85546875" style="656" customWidth="1"/>
    <col min="7687" max="7687" width="9.5703125" style="656" customWidth="1"/>
    <col min="7688" max="7688" width="14.28515625" style="656" customWidth="1"/>
    <col min="7689" max="7689" width="13.140625" style="656" customWidth="1"/>
    <col min="7690" max="7692" width="10.7109375" style="656" customWidth="1"/>
    <col min="7693" max="7693" width="9.140625" style="656"/>
    <col min="7694" max="7694" width="12.85546875" style="656" customWidth="1"/>
    <col min="7695" max="7695" width="23.42578125" style="656" customWidth="1"/>
    <col min="7696" max="7697" width="9.140625" style="656"/>
    <col min="7698" max="7698" width="10.5703125" style="656" bestFit="1" customWidth="1"/>
    <col min="7699" max="7699" width="11.28515625" style="656" customWidth="1"/>
    <col min="7700" max="7936" width="9.140625" style="656"/>
    <col min="7937" max="7937" width="93" style="656" customWidth="1"/>
    <col min="7938" max="7938" width="16.140625" style="656" customWidth="1"/>
    <col min="7939" max="7939" width="12.140625" style="656" customWidth="1"/>
    <col min="7940" max="7940" width="11" style="656" customWidth="1"/>
    <col min="7941" max="7941" width="14.42578125" style="656" customWidth="1"/>
    <col min="7942" max="7942" width="11.85546875" style="656" customWidth="1"/>
    <col min="7943" max="7943" width="9.5703125" style="656" customWidth="1"/>
    <col min="7944" max="7944" width="14.28515625" style="656" customWidth="1"/>
    <col min="7945" max="7945" width="13.140625" style="656" customWidth="1"/>
    <col min="7946" max="7948" width="10.7109375" style="656" customWidth="1"/>
    <col min="7949" max="7949" width="9.140625" style="656"/>
    <col min="7950" max="7950" width="12.85546875" style="656" customWidth="1"/>
    <col min="7951" max="7951" width="23.42578125" style="656" customWidth="1"/>
    <col min="7952" max="7953" width="9.140625" style="656"/>
    <col min="7954" max="7954" width="10.5703125" style="656" bestFit="1" customWidth="1"/>
    <col min="7955" max="7955" width="11.28515625" style="656" customWidth="1"/>
    <col min="7956" max="8192" width="9.140625" style="656"/>
    <col min="8193" max="8193" width="93" style="656" customWidth="1"/>
    <col min="8194" max="8194" width="16.140625" style="656" customWidth="1"/>
    <col min="8195" max="8195" width="12.140625" style="656" customWidth="1"/>
    <col min="8196" max="8196" width="11" style="656" customWidth="1"/>
    <col min="8197" max="8197" width="14.42578125" style="656" customWidth="1"/>
    <col min="8198" max="8198" width="11.85546875" style="656" customWidth="1"/>
    <col min="8199" max="8199" width="9.5703125" style="656" customWidth="1"/>
    <col min="8200" max="8200" width="14.28515625" style="656" customWidth="1"/>
    <col min="8201" max="8201" width="13.140625" style="656" customWidth="1"/>
    <col min="8202" max="8204" width="10.7109375" style="656" customWidth="1"/>
    <col min="8205" max="8205" width="9.140625" style="656"/>
    <col min="8206" max="8206" width="12.85546875" style="656" customWidth="1"/>
    <col min="8207" max="8207" width="23.42578125" style="656" customWidth="1"/>
    <col min="8208" max="8209" width="9.140625" style="656"/>
    <col min="8210" max="8210" width="10.5703125" style="656" bestFit="1" customWidth="1"/>
    <col min="8211" max="8211" width="11.28515625" style="656" customWidth="1"/>
    <col min="8212" max="8448" width="9.140625" style="656"/>
    <col min="8449" max="8449" width="93" style="656" customWidth="1"/>
    <col min="8450" max="8450" width="16.140625" style="656" customWidth="1"/>
    <col min="8451" max="8451" width="12.140625" style="656" customWidth="1"/>
    <col min="8452" max="8452" width="11" style="656" customWidth="1"/>
    <col min="8453" max="8453" width="14.42578125" style="656" customWidth="1"/>
    <col min="8454" max="8454" width="11.85546875" style="656" customWidth="1"/>
    <col min="8455" max="8455" width="9.5703125" style="656" customWidth="1"/>
    <col min="8456" max="8456" width="14.28515625" style="656" customWidth="1"/>
    <col min="8457" max="8457" width="13.140625" style="656" customWidth="1"/>
    <col min="8458" max="8460" width="10.7109375" style="656" customWidth="1"/>
    <col min="8461" max="8461" width="9.140625" style="656"/>
    <col min="8462" max="8462" width="12.85546875" style="656" customWidth="1"/>
    <col min="8463" max="8463" width="23.42578125" style="656" customWidth="1"/>
    <col min="8464" max="8465" width="9.140625" style="656"/>
    <col min="8466" max="8466" width="10.5703125" style="656" bestFit="1" customWidth="1"/>
    <col min="8467" max="8467" width="11.28515625" style="656" customWidth="1"/>
    <col min="8468" max="8704" width="9.140625" style="656"/>
    <col min="8705" max="8705" width="93" style="656" customWidth="1"/>
    <col min="8706" max="8706" width="16.140625" style="656" customWidth="1"/>
    <col min="8707" max="8707" width="12.140625" style="656" customWidth="1"/>
    <col min="8708" max="8708" width="11" style="656" customWidth="1"/>
    <col min="8709" max="8709" width="14.42578125" style="656" customWidth="1"/>
    <col min="8710" max="8710" width="11.85546875" style="656" customWidth="1"/>
    <col min="8711" max="8711" width="9.5703125" style="656" customWidth="1"/>
    <col min="8712" max="8712" width="14.28515625" style="656" customWidth="1"/>
    <col min="8713" max="8713" width="13.140625" style="656" customWidth="1"/>
    <col min="8714" max="8716" width="10.7109375" style="656" customWidth="1"/>
    <col min="8717" max="8717" width="9.140625" style="656"/>
    <col min="8718" max="8718" width="12.85546875" style="656" customWidth="1"/>
    <col min="8719" max="8719" width="23.42578125" style="656" customWidth="1"/>
    <col min="8720" max="8721" width="9.140625" style="656"/>
    <col min="8722" max="8722" width="10.5703125" style="656" bestFit="1" customWidth="1"/>
    <col min="8723" max="8723" width="11.28515625" style="656" customWidth="1"/>
    <col min="8724" max="8960" width="9.140625" style="656"/>
    <col min="8961" max="8961" width="93" style="656" customWidth="1"/>
    <col min="8962" max="8962" width="16.140625" style="656" customWidth="1"/>
    <col min="8963" max="8963" width="12.140625" style="656" customWidth="1"/>
    <col min="8964" max="8964" width="11" style="656" customWidth="1"/>
    <col min="8965" max="8965" width="14.42578125" style="656" customWidth="1"/>
    <col min="8966" max="8966" width="11.85546875" style="656" customWidth="1"/>
    <col min="8967" max="8967" width="9.5703125" style="656" customWidth="1"/>
    <col min="8968" max="8968" width="14.28515625" style="656" customWidth="1"/>
    <col min="8969" max="8969" width="13.140625" style="656" customWidth="1"/>
    <col min="8970" max="8972" width="10.7109375" style="656" customWidth="1"/>
    <col min="8973" max="8973" width="9.140625" style="656"/>
    <col min="8974" max="8974" width="12.85546875" style="656" customWidth="1"/>
    <col min="8975" max="8975" width="23.42578125" style="656" customWidth="1"/>
    <col min="8976" max="8977" width="9.140625" style="656"/>
    <col min="8978" max="8978" width="10.5703125" style="656" bestFit="1" customWidth="1"/>
    <col min="8979" max="8979" width="11.28515625" style="656" customWidth="1"/>
    <col min="8980" max="9216" width="9.140625" style="656"/>
    <col min="9217" max="9217" width="93" style="656" customWidth="1"/>
    <col min="9218" max="9218" width="16.140625" style="656" customWidth="1"/>
    <col min="9219" max="9219" width="12.140625" style="656" customWidth="1"/>
    <col min="9220" max="9220" width="11" style="656" customWidth="1"/>
    <col min="9221" max="9221" width="14.42578125" style="656" customWidth="1"/>
    <col min="9222" max="9222" width="11.85546875" style="656" customWidth="1"/>
    <col min="9223" max="9223" width="9.5703125" style="656" customWidth="1"/>
    <col min="9224" max="9224" width="14.28515625" style="656" customWidth="1"/>
    <col min="9225" max="9225" width="13.140625" style="656" customWidth="1"/>
    <col min="9226" max="9228" width="10.7109375" style="656" customWidth="1"/>
    <col min="9229" max="9229" width="9.140625" style="656"/>
    <col min="9230" max="9230" width="12.85546875" style="656" customWidth="1"/>
    <col min="9231" max="9231" width="23.42578125" style="656" customWidth="1"/>
    <col min="9232" max="9233" width="9.140625" style="656"/>
    <col min="9234" max="9234" width="10.5703125" style="656" bestFit="1" customWidth="1"/>
    <col min="9235" max="9235" width="11.28515625" style="656" customWidth="1"/>
    <col min="9236" max="9472" width="9.140625" style="656"/>
    <col min="9473" max="9473" width="93" style="656" customWidth="1"/>
    <col min="9474" max="9474" width="16.140625" style="656" customWidth="1"/>
    <col min="9475" max="9475" width="12.140625" style="656" customWidth="1"/>
    <col min="9476" max="9476" width="11" style="656" customWidth="1"/>
    <col min="9477" max="9477" width="14.42578125" style="656" customWidth="1"/>
    <col min="9478" max="9478" width="11.85546875" style="656" customWidth="1"/>
    <col min="9479" max="9479" width="9.5703125" style="656" customWidth="1"/>
    <col min="9480" max="9480" width="14.28515625" style="656" customWidth="1"/>
    <col min="9481" max="9481" width="13.140625" style="656" customWidth="1"/>
    <col min="9482" max="9484" width="10.7109375" style="656" customWidth="1"/>
    <col min="9485" max="9485" width="9.140625" style="656"/>
    <col min="9486" max="9486" width="12.85546875" style="656" customWidth="1"/>
    <col min="9487" max="9487" width="23.42578125" style="656" customWidth="1"/>
    <col min="9488" max="9489" width="9.140625" style="656"/>
    <col min="9490" max="9490" width="10.5703125" style="656" bestFit="1" customWidth="1"/>
    <col min="9491" max="9491" width="11.28515625" style="656" customWidth="1"/>
    <col min="9492" max="9728" width="9.140625" style="656"/>
    <col min="9729" max="9729" width="93" style="656" customWidth="1"/>
    <col min="9730" max="9730" width="16.140625" style="656" customWidth="1"/>
    <col min="9731" max="9731" width="12.140625" style="656" customWidth="1"/>
    <col min="9732" max="9732" width="11" style="656" customWidth="1"/>
    <col min="9733" max="9733" width="14.42578125" style="656" customWidth="1"/>
    <col min="9734" max="9734" width="11.85546875" style="656" customWidth="1"/>
    <col min="9735" max="9735" width="9.5703125" style="656" customWidth="1"/>
    <col min="9736" max="9736" width="14.28515625" style="656" customWidth="1"/>
    <col min="9737" max="9737" width="13.140625" style="656" customWidth="1"/>
    <col min="9738" max="9740" width="10.7109375" style="656" customWidth="1"/>
    <col min="9741" max="9741" width="9.140625" style="656"/>
    <col min="9742" max="9742" width="12.85546875" style="656" customWidth="1"/>
    <col min="9743" max="9743" width="23.42578125" style="656" customWidth="1"/>
    <col min="9744" max="9745" width="9.140625" style="656"/>
    <col min="9746" max="9746" width="10.5703125" style="656" bestFit="1" customWidth="1"/>
    <col min="9747" max="9747" width="11.28515625" style="656" customWidth="1"/>
    <col min="9748" max="9984" width="9.140625" style="656"/>
    <col min="9985" max="9985" width="93" style="656" customWidth="1"/>
    <col min="9986" max="9986" width="16.140625" style="656" customWidth="1"/>
    <col min="9987" max="9987" width="12.140625" style="656" customWidth="1"/>
    <col min="9988" max="9988" width="11" style="656" customWidth="1"/>
    <col min="9989" max="9989" width="14.42578125" style="656" customWidth="1"/>
    <col min="9990" max="9990" width="11.85546875" style="656" customWidth="1"/>
    <col min="9991" max="9991" width="9.5703125" style="656" customWidth="1"/>
    <col min="9992" max="9992" width="14.28515625" style="656" customWidth="1"/>
    <col min="9993" max="9993" width="13.140625" style="656" customWidth="1"/>
    <col min="9994" max="9996" width="10.7109375" style="656" customWidth="1"/>
    <col min="9997" max="9997" width="9.140625" style="656"/>
    <col min="9998" max="9998" width="12.85546875" style="656" customWidth="1"/>
    <col min="9999" max="9999" width="23.42578125" style="656" customWidth="1"/>
    <col min="10000" max="10001" width="9.140625" style="656"/>
    <col min="10002" max="10002" width="10.5703125" style="656" bestFit="1" customWidth="1"/>
    <col min="10003" max="10003" width="11.28515625" style="656" customWidth="1"/>
    <col min="10004" max="10240" width="9.140625" style="656"/>
    <col min="10241" max="10241" width="93" style="656" customWidth="1"/>
    <col min="10242" max="10242" width="16.140625" style="656" customWidth="1"/>
    <col min="10243" max="10243" width="12.140625" style="656" customWidth="1"/>
    <col min="10244" max="10244" width="11" style="656" customWidth="1"/>
    <col min="10245" max="10245" width="14.42578125" style="656" customWidth="1"/>
    <col min="10246" max="10246" width="11.85546875" style="656" customWidth="1"/>
    <col min="10247" max="10247" width="9.5703125" style="656" customWidth="1"/>
    <col min="10248" max="10248" width="14.28515625" style="656" customWidth="1"/>
    <col min="10249" max="10249" width="13.140625" style="656" customWidth="1"/>
    <col min="10250" max="10252" width="10.7109375" style="656" customWidth="1"/>
    <col min="10253" max="10253" width="9.140625" style="656"/>
    <col min="10254" max="10254" width="12.85546875" style="656" customWidth="1"/>
    <col min="10255" max="10255" width="23.42578125" style="656" customWidth="1"/>
    <col min="10256" max="10257" width="9.140625" style="656"/>
    <col min="10258" max="10258" width="10.5703125" style="656" bestFit="1" customWidth="1"/>
    <col min="10259" max="10259" width="11.28515625" style="656" customWidth="1"/>
    <col min="10260" max="10496" width="9.140625" style="656"/>
    <col min="10497" max="10497" width="93" style="656" customWidth="1"/>
    <col min="10498" max="10498" width="16.140625" style="656" customWidth="1"/>
    <col min="10499" max="10499" width="12.140625" style="656" customWidth="1"/>
    <col min="10500" max="10500" width="11" style="656" customWidth="1"/>
    <col min="10501" max="10501" width="14.42578125" style="656" customWidth="1"/>
    <col min="10502" max="10502" width="11.85546875" style="656" customWidth="1"/>
    <col min="10503" max="10503" width="9.5703125" style="656" customWidth="1"/>
    <col min="10504" max="10504" width="14.28515625" style="656" customWidth="1"/>
    <col min="10505" max="10505" width="13.140625" style="656" customWidth="1"/>
    <col min="10506" max="10508" width="10.7109375" style="656" customWidth="1"/>
    <col min="10509" max="10509" width="9.140625" style="656"/>
    <col min="10510" max="10510" width="12.85546875" style="656" customWidth="1"/>
    <col min="10511" max="10511" width="23.42578125" style="656" customWidth="1"/>
    <col min="10512" max="10513" width="9.140625" style="656"/>
    <col min="10514" max="10514" width="10.5703125" style="656" bestFit="1" customWidth="1"/>
    <col min="10515" max="10515" width="11.28515625" style="656" customWidth="1"/>
    <col min="10516" max="10752" width="9.140625" style="656"/>
    <col min="10753" max="10753" width="93" style="656" customWidth="1"/>
    <col min="10754" max="10754" width="16.140625" style="656" customWidth="1"/>
    <col min="10755" max="10755" width="12.140625" style="656" customWidth="1"/>
    <col min="10756" max="10756" width="11" style="656" customWidth="1"/>
    <col min="10757" max="10757" width="14.42578125" style="656" customWidth="1"/>
    <col min="10758" max="10758" width="11.85546875" style="656" customWidth="1"/>
    <col min="10759" max="10759" width="9.5703125" style="656" customWidth="1"/>
    <col min="10760" max="10760" width="14.28515625" style="656" customWidth="1"/>
    <col min="10761" max="10761" width="13.140625" style="656" customWidth="1"/>
    <col min="10762" max="10764" width="10.7109375" style="656" customWidth="1"/>
    <col min="10765" max="10765" width="9.140625" style="656"/>
    <col min="10766" max="10766" width="12.85546875" style="656" customWidth="1"/>
    <col min="10767" max="10767" width="23.42578125" style="656" customWidth="1"/>
    <col min="10768" max="10769" width="9.140625" style="656"/>
    <col min="10770" max="10770" width="10.5703125" style="656" bestFit="1" customWidth="1"/>
    <col min="10771" max="10771" width="11.28515625" style="656" customWidth="1"/>
    <col min="10772" max="11008" width="9.140625" style="656"/>
    <col min="11009" max="11009" width="93" style="656" customWidth="1"/>
    <col min="11010" max="11010" width="16.140625" style="656" customWidth="1"/>
    <col min="11011" max="11011" width="12.140625" style="656" customWidth="1"/>
    <col min="11012" max="11012" width="11" style="656" customWidth="1"/>
    <col min="11013" max="11013" width="14.42578125" style="656" customWidth="1"/>
    <col min="11014" max="11014" width="11.85546875" style="656" customWidth="1"/>
    <col min="11015" max="11015" width="9.5703125" style="656" customWidth="1"/>
    <col min="11016" max="11016" width="14.28515625" style="656" customWidth="1"/>
    <col min="11017" max="11017" width="13.140625" style="656" customWidth="1"/>
    <col min="11018" max="11020" width="10.7109375" style="656" customWidth="1"/>
    <col min="11021" max="11021" width="9.140625" style="656"/>
    <col min="11022" max="11022" width="12.85546875" style="656" customWidth="1"/>
    <col min="11023" max="11023" width="23.42578125" style="656" customWidth="1"/>
    <col min="11024" max="11025" width="9.140625" style="656"/>
    <col min="11026" max="11026" width="10.5703125" style="656" bestFit="1" customWidth="1"/>
    <col min="11027" max="11027" width="11.28515625" style="656" customWidth="1"/>
    <col min="11028" max="11264" width="9.140625" style="656"/>
    <col min="11265" max="11265" width="93" style="656" customWidth="1"/>
    <col min="11266" max="11266" width="16.140625" style="656" customWidth="1"/>
    <col min="11267" max="11267" width="12.140625" style="656" customWidth="1"/>
    <col min="11268" max="11268" width="11" style="656" customWidth="1"/>
    <col min="11269" max="11269" width="14.42578125" style="656" customWidth="1"/>
    <col min="11270" max="11270" width="11.85546875" style="656" customWidth="1"/>
    <col min="11271" max="11271" width="9.5703125" style="656" customWidth="1"/>
    <col min="11272" max="11272" width="14.28515625" style="656" customWidth="1"/>
    <col min="11273" max="11273" width="13.140625" style="656" customWidth="1"/>
    <col min="11274" max="11276" width="10.7109375" style="656" customWidth="1"/>
    <col min="11277" max="11277" width="9.140625" style="656"/>
    <col min="11278" max="11278" width="12.85546875" style="656" customWidth="1"/>
    <col min="11279" max="11279" width="23.42578125" style="656" customWidth="1"/>
    <col min="11280" max="11281" width="9.140625" style="656"/>
    <col min="11282" max="11282" width="10.5703125" style="656" bestFit="1" customWidth="1"/>
    <col min="11283" max="11283" width="11.28515625" style="656" customWidth="1"/>
    <col min="11284" max="11520" width="9.140625" style="656"/>
    <col min="11521" max="11521" width="93" style="656" customWidth="1"/>
    <col min="11522" max="11522" width="16.140625" style="656" customWidth="1"/>
    <col min="11523" max="11523" width="12.140625" style="656" customWidth="1"/>
    <col min="11524" max="11524" width="11" style="656" customWidth="1"/>
    <col min="11525" max="11525" width="14.42578125" style="656" customWidth="1"/>
    <col min="11526" max="11526" width="11.85546875" style="656" customWidth="1"/>
    <col min="11527" max="11527" width="9.5703125" style="656" customWidth="1"/>
    <col min="11528" max="11528" width="14.28515625" style="656" customWidth="1"/>
    <col min="11529" max="11529" width="13.140625" style="656" customWidth="1"/>
    <col min="11530" max="11532" width="10.7109375" style="656" customWidth="1"/>
    <col min="11533" max="11533" width="9.140625" style="656"/>
    <col min="11534" max="11534" width="12.85546875" style="656" customWidth="1"/>
    <col min="11535" max="11535" width="23.42578125" style="656" customWidth="1"/>
    <col min="11536" max="11537" width="9.140625" style="656"/>
    <col min="11538" max="11538" width="10.5703125" style="656" bestFit="1" customWidth="1"/>
    <col min="11539" max="11539" width="11.28515625" style="656" customWidth="1"/>
    <col min="11540" max="11776" width="9.140625" style="656"/>
    <col min="11777" max="11777" width="93" style="656" customWidth="1"/>
    <col min="11778" max="11778" width="16.140625" style="656" customWidth="1"/>
    <col min="11779" max="11779" width="12.140625" style="656" customWidth="1"/>
    <col min="11780" max="11780" width="11" style="656" customWidth="1"/>
    <col min="11781" max="11781" width="14.42578125" style="656" customWidth="1"/>
    <col min="11782" max="11782" width="11.85546875" style="656" customWidth="1"/>
    <col min="11783" max="11783" width="9.5703125" style="656" customWidth="1"/>
    <col min="11784" max="11784" width="14.28515625" style="656" customWidth="1"/>
    <col min="11785" max="11785" width="13.140625" style="656" customWidth="1"/>
    <col min="11786" max="11788" width="10.7109375" style="656" customWidth="1"/>
    <col min="11789" max="11789" width="9.140625" style="656"/>
    <col min="11790" max="11790" width="12.85546875" style="656" customWidth="1"/>
    <col min="11791" max="11791" width="23.42578125" style="656" customWidth="1"/>
    <col min="11792" max="11793" width="9.140625" style="656"/>
    <col min="11794" max="11794" width="10.5703125" style="656" bestFit="1" customWidth="1"/>
    <col min="11795" max="11795" width="11.28515625" style="656" customWidth="1"/>
    <col min="11796" max="12032" width="9.140625" style="656"/>
    <col min="12033" max="12033" width="93" style="656" customWidth="1"/>
    <col min="12034" max="12034" width="16.140625" style="656" customWidth="1"/>
    <col min="12035" max="12035" width="12.140625" style="656" customWidth="1"/>
    <col min="12036" max="12036" width="11" style="656" customWidth="1"/>
    <col min="12037" max="12037" width="14.42578125" style="656" customWidth="1"/>
    <col min="12038" max="12038" width="11.85546875" style="656" customWidth="1"/>
    <col min="12039" max="12039" width="9.5703125" style="656" customWidth="1"/>
    <col min="12040" max="12040" width="14.28515625" style="656" customWidth="1"/>
    <col min="12041" max="12041" width="13.140625" style="656" customWidth="1"/>
    <col min="12042" max="12044" width="10.7109375" style="656" customWidth="1"/>
    <col min="12045" max="12045" width="9.140625" style="656"/>
    <col min="12046" max="12046" width="12.85546875" style="656" customWidth="1"/>
    <col min="12047" max="12047" width="23.42578125" style="656" customWidth="1"/>
    <col min="12048" max="12049" width="9.140625" style="656"/>
    <col min="12050" max="12050" width="10.5703125" style="656" bestFit="1" customWidth="1"/>
    <col min="12051" max="12051" width="11.28515625" style="656" customWidth="1"/>
    <col min="12052" max="12288" width="9.140625" style="656"/>
    <col min="12289" max="12289" width="93" style="656" customWidth="1"/>
    <col min="12290" max="12290" width="16.140625" style="656" customWidth="1"/>
    <col min="12291" max="12291" width="12.140625" style="656" customWidth="1"/>
    <col min="12292" max="12292" width="11" style="656" customWidth="1"/>
    <col min="12293" max="12293" width="14.42578125" style="656" customWidth="1"/>
    <col min="12294" max="12294" width="11.85546875" style="656" customWidth="1"/>
    <col min="12295" max="12295" width="9.5703125" style="656" customWidth="1"/>
    <col min="12296" max="12296" width="14.28515625" style="656" customWidth="1"/>
    <col min="12297" max="12297" width="13.140625" style="656" customWidth="1"/>
    <col min="12298" max="12300" width="10.7109375" style="656" customWidth="1"/>
    <col min="12301" max="12301" width="9.140625" style="656"/>
    <col min="12302" max="12302" width="12.85546875" style="656" customWidth="1"/>
    <col min="12303" max="12303" width="23.42578125" style="656" customWidth="1"/>
    <col min="12304" max="12305" width="9.140625" style="656"/>
    <col min="12306" max="12306" width="10.5703125" style="656" bestFit="1" customWidth="1"/>
    <col min="12307" max="12307" width="11.28515625" style="656" customWidth="1"/>
    <col min="12308" max="12544" width="9.140625" style="656"/>
    <col min="12545" max="12545" width="93" style="656" customWidth="1"/>
    <col min="12546" max="12546" width="16.140625" style="656" customWidth="1"/>
    <col min="12547" max="12547" width="12.140625" style="656" customWidth="1"/>
    <col min="12548" max="12548" width="11" style="656" customWidth="1"/>
    <col min="12549" max="12549" width="14.42578125" style="656" customWidth="1"/>
    <col min="12550" max="12550" width="11.85546875" style="656" customWidth="1"/>
    <col min="12551" max="12551" width="9.5703125" style="656" customWidth="1"/>
    <col min="12552" max="12552" width="14.28515625" style="656" customWidth="1"/>
    <col min="12553" max="12553" width="13.140625" style="656" customWidth="1"/>
    <col min="12554" max="12556" width="10.7109375" style="656" customWidth="1"/>
    <col min="12557" max="12557" width="9.140625" style="656"/>
    <col min="12558" max="12558" width="12.85546875" style="656" customWidth="1"/>
    <col min="12559" max="12559" width="23.42578125" style="656" customWidth="1"/>
    <col min="12560" max="12561" width="9.140625" style="656"/>
    <col min="12562" max="12562" width="10.5703125" style="656" bestFit="1" customWidth="1"/>
    <col min="12563" max="12563" width="11.28515625" style="656" customWidth="1"/>
    <col min="12564" max="12800" width="9.140625" style="656"/>
    <col min="12801" max="12801" width="93" style="656" customWidth="1"/>
    <col min="12802" max="12802" width="16.140625" style="656" customWidth="1"/>
    <col min="12803" max="12803" width="12.140625" style="656" customWidth="1"/>
    <col min="12804" max="12804" width="11" style="656" customWidth="1"/>
    <col min="12805" max="12805" width="14.42578125" style="656" customWidth="1"/>
    <col min="12806" max="12806" width="11.85546875" style="656" customWidth="1"/>
    <col min="12807" max="12807" width="9.5703125" style="656" customWidth="1"/>
    <col min="12808" max="12808" width="14.28515625" style="656" customWidth="1"/>
    <col min="12809" max="12809" width="13.140625" style="656" customWidth="1"/>
    <col min="12810" max="12812" width="10.7109375" style="656" customWidth="1"/>
    <col min="12813" max="12813" width="9.140625" style="656"/>
    <col min="12814" max="12814" width="12.85546875" style="656" customWidth="1"/>
    <col min="12815" max="12815" width="23.42578125" style="656" customWidth="1"/>
    <col min="12816" max="12817" width="9.140625" style="656"/>
    <col min="12818" max="12818" width="10.5703125" style="656" bestFit="1" customWidth="1"/>
    <col min="12819" max="12819" width="11.28515625" style="656" customWidth="1"/>
    <col min="12820" max="13056" width="9.140625" style="656"/>
    <col min="13057" max="13057" width="93" style="656" customWidth="1"/>
    <col min="13058" max="13058" width="16.140625" style="656" customWidth="1"/>
    <col min="13059" max="13059" width="12.140625" style="656" customWidth="1"/>
    <col min="13060" max="13060" width="11" style="656" customWidth="1"/>
    <col min="13061" max="13061" width="14.42578125" style="656" customWidth="1"/>
    <col min="13062" max="13062" width="11.85546875" style="656" customWidth="1"/>
    <col min="13063" max="13063" width="9.5703125" style="656" customWidth="1"/>
    <col min="13064" max="13064" width="14.28515625" style="656" customWidth="1"/>
    <col min="13065" max="13065" width="13.140625" style="656" customWidth="1"/>
    <col min="13066" max="13068" width="10.7109375" style="656" customWidth="1"/>
    <col min="13069" max="13069" width="9.140625" style="656"/>
    <col min="13070" max="13070" width="12.85546875" style="656" customWidth="1"/>
    <col min="13071" max="13071" width="23.42578125" style="656" customWidth="1"/>
    <col min="13072" max="13073" width="9.140625" style="656"/>
    <col min="13074" max="13074" width="10.5703125" style="656" bestFit="1" customWidth="1"/>
    <col min="13075" max="13075" width="11.28515625" style="656" customWidth="1"/>
    <col min="13076" max="13312" width="9.140625" style="656"/>
    <col min="13313" max="13313" width="93" style="656" customWidth="1"/>
    <col min="13314" max="13314" width="16.140625" style="656" customWidth="1"/>
    <col min="13315" max="13315" width="12.140625" style="656" customWidth="1"/>
    <col min="13316" max="13316" width="11" style="656" customWidth="1"/>
    <col min="13317" max="13317" width="14.42578125" style="656" customWidth="1"/>
    <col min="13318" max="13318" width="11.85546875" style="656" customWidth="1"/>
    <col min="13319" max="13319" width="9.5703125" style="656" customWidth="1"/>
    <col min="13320" max="13320" width="14.28515625" style="656" customWidth="1"/>
    <col min="13321" max="13321" width="13.140625" style="656" customWidth="1"/>
    <col min="13322" max="13324" width="10.7109375" style="656" customWidth="1"/>
    <col min="13325" max="13325" width="9.140625" style="656"/>
    <col min="13326" max="13326" width="12.85546875" style="656" customWidth="1"/>
    <col min="13327" max="13327" width="23.42578125" style="656" customWidth="1"/>
    <col min="13328" max="13329" width="9.140625" style="656"/>
    <col min="13330" max="13330" width="10.5703125" style="656" bestFit="1" customWidth="1"/>
    <col min="13331" max="13331" width="11.28515625" style="656" customWidth="1"/>
    <col min="13332" max="13568" width="9.140625" style="656"/>
    <col min="13569" max="13569" width="93" style="656" customWidth="1"/>
    <col min="13570" max="13570" width="16.140625" style="656" customWidth="1"/>
    <col min="13571" max="13571" width="12.140625" style="656" customWidth="1"/>
    <col min="13572" max="13572" width="11" style="656" customWidth="1"/>
    <col min="13573" max="13573" width="14.42578125" style="656" customWidth="1"/>
    <col min="13574" max="13574" width="11.85546875" style="656" customWidth="1"/>
    <col min="13575" max="13575" width="9.5703125" style="656" customWidth="1"/>
    <col min="13576" max="13576" width="14.28515625" style="656" customWidth="1"/>
    <col min="13577" max="13577" width="13.140625" style="656" customWidth="1"/>
    <col min="13578" max="13580" width="10.7109375" style="656" customWidth="1"/>
    <col min="13581" max="13581" width="9.140625" style="656"/>
    <col min="13582" max="13582" width="12.85546875" style="656" customWidth="1"/>
    <col min="13583" max="13583" width="23.42578125" style="656" customWidth="1"/>
    <col min="13584" max="13585" width="9.140625" style="656"/>
    <col min="13586" max="13586" width="10.5703125" style="656" bestFit="1" customWidth="1"/>
    <col min="13587" max="13587" width="11.28515625" style="656" customWidth="1"/>
    <col min="13588" max="13824" width="9.140625" style="656"/>
    <col min="13825" max="13825" width="93" style="656" customWidth="1"/>
    <col min="13826" max="13826" width="16.140625" style="656" customWidth="1"/>
    <col min="13827" max="13827" width="12.140625" style="656" customWidth="1"/>
    <col min="13828" max="13828" width="11" style="656" customWidth="1"/>
    <col min="13829" max="13829" width="14.42578125" style="656" customWidth="1"/>
    <col min="13830" max="13830" width="11.85546875" style="656" customWidth="1"/>
    <col min="13831" max="13831" width="9.5703125" style="656" customWidth="1"/>
    <col min="13832" max="13832" width="14.28515625" style="656" customWidth="1"/>
    <col min="13833" max="13833" width="13.140625" style="656" customWidth="1"/>
    <col min="13834" max="13836" width="10.7109375" style="656" customWidth="1"/>
    <col min="13837" max="13837" width="9.140625" style="656"/>
    <col min="13838" max="13838" width="12.85546875" style="656" customWidth="1"/>
    <col min="13839" max="13839" width="23.42578125" style="656" customWidth="1"/>
    <col min="13840" max="13841" width="9.140625" style="656"/>
    <col min="13842" max="13842" width="10.5703125" style="656" bestFit="1" customWidth="1"/>
    <col min="13843" max="13843" width="11.28515625" style="656" customWidth="1"/>
    <col min="13844" max="14080" width="9.140625" style="656"/>
    <col min="14081" max="14081" width="93" style="656" customWidth="1"/>
    <col min="14082" max="14082" width="16.140625" style="656" customWidth="1"/>
    <col min="14083" max="14083" width="12.140625" style="656" customWidth="1"/>
    <col min="14084" max="14084" width="11" style="656" customWidth="1"/>
    <col min="14085" max="14085" width="14.42578125" style="656" customWidth="1"/>
    <col min="14086" max="14086" width="11.85546875" style="656" customWidth="1"/>
    <col min="14087" max="14087" width="9.5703125" style="656" customWidth="1"/>
    <col min="14088" max="14088" width="14.28515625" style="656" customWidth="1"/>
    <col min="14089" max="14089" width="13.140625" style="656" customWidth="1"/>
    <col min="14090" max="14092" width="10.7109375" style="656" customWidth="1"/>
    <col min="14093" max="14093" width="9.140625" style="656"/>
    <col min="14094" max="14094" width="12.85546875" style="656" customWidth="1"/>
    <col min="14095" max="14095" width="23.42578125" style="656" customWidth="1"/>
    <col min="14096" max="14097" width="9.140625" style="656"/>
    <col min="14098" max="14098" width="10.5703125" style="656" bestFit="1" customWidth="1"/>
    <col min="14099" max="14099" width="11.28515625" style="656" customWidth="1"/>
    <col min="14100" max="14336" width="9.140625" style="656"/>
    <col min="14337" max="14337" width="93" style="656" customWidth="1"/>
    <col min="14338" max="14338" width="16.140625" style="656" customWidth="1"/>
    <col min="14339" max="14339" width="12.140625" style="656" customWidth="1"/>
    <col min="14340" max="14340" width="11" style="656" customWidth="1"/>
    <col min="14341" max="14341" width="14.42578125" style="656" customWidth="1"/>
    <col min="14342" max="14342" width="11.85546875" style="656" customWidth="1"/>
    <col min="14343" max="14343" width="9.5703125" style="656" customWidth="1"/>
    <col min="14344" max="14344" width="14.28515625" style="656" customWidth="1"/>
    <col min="14345" max="14345" width="13.140625" style="656" customWidth="1"/>
    <col min="14346" max="14348" width="10.7109375" style="656" customWidth="1"/>
    <col min="14349" max="14349" width="9.140625" style="656"/>
    <col min="14350" max="14350" width="12.85546875" style="656" customWidth="1"/>
    <col min="14351" max="14351" width="23.42578125" style="656" customWidth="1"/>
    <col min="14352" max="14353" width="9.140625" style="656"/>
    <col min="14354" max="14354" width="10.5703125" style="656" bestFit="1" customWidth="1"/>
    <col min="14355" max="14355" width="11.28515625" style="656" customWidth="1"/>
    <col min="14356" max="14592" width="9.140625" style="656"/>
    <col min="14593" max="14593" width="93" style="656" customWidth="1"/>
    <col min="14594" max="14594" width="16.140625" style="656" customWidth="1"/>
    <col min="14595" max="14595" width="12.140625" style="656" customWidth="1"/>
    <col min="14596" max="14596" width="11" style="656" customWidth="1"/>
    <col min="14597" max="14597" width="14.42578125" style="656" customWidth="1"/>
    <col min="14598" max="14598" width="11.85546875" style="656" customWidth="1"/>
    <col min="14599" max="14599" width="9.5703125" style="656" customWidth="1"/>
    <col min="14600" max="14600" width="14.28515625" style="656" customWidth="1"/>
    <col min="14601" max="14601" width="13.140625" style="656" customWidth="1"/>
    <col min="14602" max="14604" width="10.7109375" style="656" customWidth="1"/>
    <col min="14605" max="14605" width="9.140625" style="656"/>
    <col min="14606" max="14606" width="12.85546875" style="656" customWidth="1"/>
    <col min="14607" max="14607" width="23.42578125" style="656" customWidth="1"/>
    <col min="14608" max="14609" width="9.140625" style="656"/>
    <col min="14610" max="14610" width="10.5703125" style="656" bestFit="1" customWidth="1"/>
    <col min="14611" max="14611" width="11.28515625" style="656" customWidth="1"/>
    <col min="14612" max="14848" width="9.140625" style="656"/>
    <col min="14849" max="14849" width="93" style="656" customWidth="1"/>
    <col min="14850" max="14850" width="16.140625" style="656" customWidth="1"/>
    <col min="14851" max="14851" width="12.140625" style="656" customWidth="1"/>
    <col min="14852" max="14852" width="11" style="656" customWidth="1"/>
    <col min="14853" max="14853" width="14.42578125" style="656" customWidth="1"/>
    <col min="14854" max="14854" width="11.85546875" style="656" customWidth="1"/>
    <col min="14855" max="14855" width="9.5703125" style="656" customWidth="1"/>
    <col min="14856" max="14856" width="14.28515625" style="656" customWidth="1"/>
    <col min="14857" max="14857" width="13.140625" style="656" customWidth="1"/>
    <col min="14858" max="14860" width="10.7109375" style="656" customWidth="1"/>
    <col min="14861" max="14861" width="9.140625" style="656"/>
    <col min="14862" max="14862" width="12.85546875" style="656" customWidth="1"/>
    <col min="14863" max="14863" width="23.42578125" style="656" customWidth="1"/>
    <col min="14864" max="14865" width="9.140625" style="656"/>
    <col min="14866" max="14866" width="10.5703125" style="656" bestFit="1" customWidth="1"/>
    <col min="14867" max="14867" width="11.28515625" style="656" customWidth="1"/>
    <col min="14868" max="15104" width="9.140625" style="656"/>
    <col min="15105" max="15105" width="93" style="656" customWidth="1"/>
    <col min="15106" max="15106" width="16.140625" style="656" customWidth="1"/>
    <col min="15107" max="15107" width="12.140625" style="656" customWidth="1"/>
    <col min="15108" max="15108" width="11" style="656" customWidth="1"/>
    <col min="15109" max="15109" width="14.42578125" style="656" customWidth="1"/>
    <col min="15110" max="15110" width="11.85546875" style="656" customWidth="1"/>
    <col min="15111" max="15111" width="9.5703125" style="656" customWidth="1"/>
    <col min="15112" max="15112" width="14.28515625" style="656" customWidth="1"/>
    <col min="15113" max="15113" width="13.140625" style="656" customWidth="1"/>
    <col min="15114" max="15116" width="10.7109375" style="656" customWidth="1"/>
    <col min="15117" max="15117" width="9.140625" style="656"/>
    <col min="15118" max="15118" width="12.85546875" style="656" customWidth="1"/>
    <col min="15119" max="15119" width="23.42578125" style="656" customWidth="1"/>
    <col min="15120" max="15121" width="9.140625" style="656"/>
    <col min="15122" max="15122" width="10.5703125" style="656" bestFit="1" customWidth="1"/>
    <col min="15123" max="15123" width="11.28515625" style="656" customWidth="1"/>
    <col min="15124" max="15360" width="9.140625" style="656"/>
    <col min="15361" max="15361" width="93" style="656" customWidth="1"/>
    <col min="15362" max="15362" width="16.140625" style="656" customWidth="1"/>
    <col min="15363" max="15363" width="12.140625" style="656" customWidth="1"/>
    <col min="15364" max="15364" width="11" style="656" customWidth="1"/>
    <col min="15365" max="15365" width="14.42578125" style="656" customWidth="1"/>
    <col min="15366" max="15366" width="11.85546875" style="656" customWidth="1"/>
    <col min="15367" max="15367" width="9.5703125" style="656" customWidth="1"/>
    <col min="15368" max="15368" width="14.28515625" style="656" customWidth="1"/>
    <col min="15369" max="15369" width="13.140625" style="656" customWidth="1"/>
    <col min="15370" max="15372" width="10.7109375" style="656" customWidth="1"/>
    <col min="15373" max="15373" width="9.140625" style="656"/>
    <col min="15374" max="15374" width="12.85546875" style="656" customWidth="1"/>
    <col min="15375" max="15375" width="23.42578125" style="656" customWidth="1"/>
    <col min="15376" max="15377" width="9.140625" style="656"/>
    <col min="15378" max="15378" width="10.5703125" style="656" bestFit="1" customWidth="1"/>
    <col min="15379" max="15379" width="11.28515625" style="656" customWidth="1"/>
    <col min="15380" max="15616" width="9.140625" style="656"/>
    <col min="15617" max="15617" width="93" style="656" customWidth="1"/>
    <col min="15618" max="15618" width="16.140625" style="656" customWidth="1"/>
    <col min="15619" max="15619" width="12.140625" style="656" customWidth="1"/>
    <col min="15620" max="15620" width="11" style="656" customWidth="1"/>
    <col min="15621" max="15621" width="14.42578125" style="656" customWidth="1"/>
    <col min="15622" max="15622" width="11.85546875" style="656" customWidth="1"/>
    <col min="15623" max="15623" width="9.5703125" style="656" customWidth="1"/>
    <col min="15624" max="15624" width="14.28515625" style="656" customWidth="1"/>
    <col min="15625" max="15625" width="13.140625" style="656" customWidth="1"/>
    <col min="15626" max="15628" width="10.7109375" style="656" customWidth="1"/>
    <col min="15629" max="15629" width="9.140625" style="656"/>
    <col min="15630" max="15630" width="12.85546875" style="656" customWidth="1"/>
    <col min="15631" max="15631" width="23.42578125" style="656" customWidth="1"/>
    <col min="15632" max="15633" width="9.140625" style="656"/>
    <col min="15634" max="15634" width="10.5703125" style="656" bestFit="1" customWidth="1"/>
    <col min="15635" max="15635" width="11.28515625" style="656" customWidth="1"/>
    <col min="15636" max="15872" width="9.140625" style="656"/>
    <col min="15873" max="15873" width="93" style="656" customWidth="1"/>
    <col min="15874" max="15874" width="16.140625" style="656" customWidth="1"/>
    <col min="15875" max="15875" width="12.140625" style="656" customWidth="1"/>
    <col min="15876" max="15876" width="11" style="656" customWidth="1"/>
    <col min="15877" max="15877" width="14.42578125" style="656" customWidth="1"/>
    <col min="15878" max="15878" width="11.85546875" style="656" customWidth="1"/>
    <col min="15879" max="15879" width="9.5703125" style="656" customWidth="1"/>
    <col min="15880" max="15880" width="14.28515625" style="656" customWidth="1"/>
    <col min="15881" max="15881" width="13.140625" style="656" customWidth="1"/>
    <col min="15882" max="15884" width="10.7109375" style="656" customWidth="1"/>
    <col min="15885" max="15885" width="9.140625" style="656"/>
    <col min="15886" max="15886" width="12.85546875" style="656" customWidth="1"/>
    <col min="15887" max="15887" width="23.42578125" style="656" customWidth="1"/>
    <col min="15888" max="15889" width="9.140625" style="656"/>
    <col min="15890" max="15890" width="10.5703125" style="656" bestFit="1" customWidth="1"/>
    <col min="15891" max="15891" width="11.28515625" style="656" customWidth="1"/>
    <col min="15892" max="16128" width="9.140625" style="656"/>
    <col min="16129" max="16129" width="93" style="656" customWidth="1"/>
    <col min="16130" max="16130" width="16.140625" style="656" customWidth="1"/>
    <col min="16131" max="16131" width="12.140625" style="656" customWidth="1"/>
    <col min="16132" max="16132" width="11" style="656" customWidth="1"/>
    <col min="16133" max="16133" width="14.42578125" style="656" customWidth="1"/>
    <col min="16134" max="16134" width="11.85546875" style="656" customWidth="1"/>
    <col min="16135" max="16135" width="9.5703125" style="656" customWidth="1"/>
    <col min="16136" max="16136" width="14.28515625" style="656" customWidth="1"/>
    <col min="16137" max="16137" width="13.140625" style="656" customWidth="1"/>
    <col min="16138" max="16140" width="10.7109375" style="656" customWidth="1"/>
    <col min="16141" max="16141" width="9.140625" style="656"/>
    <col min="16142" max="16142" width="12.85546875" style="656" customWidth="1"/>
    <col min="16143" max="16143" width="23.42578125" style="656" customWidth="1"/>
    <col min="16144" max="16145" width="9.140625" style="656"/>
    <col min="16146" max="16146" width="10.5703125" style="656" bestFit="1" customWidth="1"/>
    <col min="16147" max="16147" width="11.28515625" style="656" customWidth="1"/>
    <col min="16148" max="16384" width="9.140625" style="656"/>
  </cols>
  <sheetData>
    <row r="1" spans="1:17" ht="25.5" customHeight="1" x14ac:dyDescent="0.35">
      <c r="A1" s="3887"/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</row>
    <row r="2" spans="1:17" ht="27.75" customHeight="1" x14ac:dyDescent="0.35">
      <c r="A2" s="3887" t="s">
        <v>30</v>
      </c>
      <c r="B2" s="3887"/>
      <c r="C2" s="3887"/>
      <c r="D2" s="3887"/>
      <c r="E2" s="3887"/>
      <c r="F2" s="3887"/>
      <c r="G2" s="3887"/>
      <c r="H2" s="3887"/>
      <c r="I2" s="3887"/>
      <c r="J2" s="3887"/>
      <c r="K2" s="3887"/>
      <c r="L2" s="3887"/>
      <c r="M2" s="3887"/>
    </row>
    <row r="3" spans="1:17" ht="24.75" customHeight="1" x14ac:dyDescent="0.35">
      <c r="A3" s="3887" t="s">
        <v>366</v>
      </c>
      <c r="B3" s="3887"/>
      <c r="C3" s="3887"/>
      <c r="D3" s="3887"/>
      <c r="E3" s="3887"/>
      <c r="F3" s="3887"/>
      <c r="G3" s="3887"/>
      <c r="H3" s="3887"/>
      <c r="I3" s="3887"/>
      <c r="J3" s="3887"/>
      <c r="K3" s="1654"/>
      <c r="L3" s="1654"/>
    </row>
    <row r="4" spans="1:17" ht="33" customHeight="1" thickBot="1" x14ac:dyDescent="0.4">
      <c r="A4" s="659"/>
    </row>
    <row r="5" spans="1:17" ht="33" customHeight="1" thickBot="1" x14ac:dyDescent="0.4">
      <c r="A5" s="3888" t="s">
        <v>9</v>
      </c>
      <c r="B5" s="3921" t="s">
        <v>19</v>
      </c>
      <c r="C5" s="3922"/>
      <c r="D5" s="3923"/>
      <c r="E5" s="3921" t="s">
        <v>20</v>
      </c>
      <c r="F5" s="3922"/>
      <c r="G5" s="3923"/>
      <c r="H5" s="3904" t="s">
        <v>21</v>
      </c>
      <c r="I5" s="3905"/>
      <c r="J5" s="3906"/>
      <c r="K5" s="660"/>
      <c r="L5" s="660"/>
    </row>
    <row r="6" spans="1:17" ht="33" customHeight="1" thickBot="1" x14ac:dyDescent="0.4">
      <c r="A6" s="3876"/>
      <c r="B6" s="3924" t="s">
        <v>5</v>
      </c>
      <c r="C6" s="3925"/>
      <c r="D6" s="3926"/>
      <c r="E6" s="3924" t="s">
        <v>5</v>
      </c>
      <c r="F6" s="3925"/>
      <c r="G6" s="3926"/>
      <c r="H6" s="3907"/>
      <c r="I6" s="3908"/>
      <c r="J6" s="3909"/>
      <c r="K6" s="660"/>
      <c r="L6" s="660"/>
    </row>
    <row r="7" spans="1:17" ht="99.75" customHeight="1" thickBot="1" x14ac:dyDescent="0.4">
      <c r="A7" s="3889"/>
      <c r="B7" s="1082" t="s">
        <v>26</v>
      </c>
      <c r="C7" s="1083" t="s">
        <v>27</v>
      </c>
      <c r="D7" s="1085" t="s">
        <v>4</v>
      </c>
      <c r="E7" s="1082" t="s">
        <v>26</v>
      </c>
      <c r="F7" s="1083" t="s">
        <v>27</v>
      </c>
      <c r="G7" s="1085" t="s">
        <v>4</v>
      </c>
      <c r="H7" s="1082" t="s">
        <v>26</v>
      </c>
      <c r="I7" s="1083" t="s">
        <v>27</v>
      </c>
      <c r="J7" s="1085" t="s">
        <v>4</v>
      </c>
      <c r="K7" s="660"/>
      <c r="L7" s="660"/>
    </row>
    <row r="8" spans="1:17" ht="36.75" customHeight="1" thickBot="1" x14ac:dyDescent="0.4">
      <c r="A8" s="1754" t="s">
        <v>22</v>
      </c>
      <c r="B8" s="1755"/>
      <c r="C8" s="1756"/>
      <c r="D8" s="1757"/>
      <c r="E8" s="1755"/>
      <c r="F8" s="1756"/>
      <c r="G8" s="607"/>
      <c r="H8" s="1758"/>
      <c r="I8" s="1759"/>
      <c r="J8" s="991"/>
      <c r="K8" s="660"/>
      <c r="L8" s="660"/>
    </row>
    <row r="9" spans="1:17" ht="29.25" customHeight="1" x14ac:dyDescent="0.35">
      <c r="A9" s="1760" t="s">
        <v>36</v>
      </c>
      <c r="B9" s="1761">
        <f>B16+B23</f>
        <v>25</v>
      </c>
      <c r="C9" s="1762">
        <f>C23+C16</f>
        <v>7</v>
      </c>
      <c r="D9" s="1763">
        <f>D23+D16</f>
        <v>32</v>
      </c>
      <c r="E9" s="1761">
        <f t="shared" ref="E9:G12" si="0">E24+E16</f>
        <v>28</v>
      </c>
      <c r="F9" s="1762">
        <f t="shared" si="0"/>
        <v>1</v>
      </c>
      <c r="G9" s="1764">
        <f t="shared" si="0"/>
        <v>29</v>
      </c>
      <c r="H9" s="1765">
        <f>B9+E9</f>
        <v>53</v>
      </c>
      <c r="I9" s="1765">
        <f>C9+F9</f>
        <v>8</v>
      </c>
      <c r="J9" s="1766">
        <f t="shared" ref="H9:J12" si="1">D9+G9</f>
        <v>61</v>
      </c>
      <c r="K9" s="660"/>
      <c r="L9" s="660"/>
    </row>
    <row r="10" spans="1:17" ht="29.25" customHeight="1" x14ac:dyDescent="0.35">
      <c r="A10" s="1760" t="s">
        <v>37</v>
      </c>
      <c r="B10" s="1099">
        <f>B25+B17</f>
        <v>67</v>
      </c>
      <c r="C10" s="1351">
        <f>C24+C17</f>
        <v>13</v>
      </c>
      <c r="D10" s="1691">
        <f>D24+D17</f>
        <v>82</v>
      </c>
      <c r="E10" s="1099">
        <f t="shared" si="0"/>
        <v>64</v>
      </c>
      <c r="F10" s="1351">
        <f t="shared" si="0"/>
        <v>4</v>
      </c>
      <c r="G10" s="1377">
        <f t="shared" si="0"/>
        <v>68</v>
      </c>
      <c r="H10" s="1767">
        <f>B10+E10</f>
        <v>131</v>
      </c>
      <c r="I10" s="1767">
        <f t="shared" si="1"/>
        <v>17</v>
      </c>
      <c r="J10" s="1768">
        <f t="shared" si="1"/>
        <v>150</v>
      </c>
      <c r="K10" s="660"/>
      <c r="L10" s="660"/>
    </row>
    <row r="11" spans="1:17" ht="27.75" customHeight="1" x14ac:dyDescent="0.35">
      <c r="A11" s="1760" t="s">
        <v>38</v>
      </c>
      <c r="B11" s="1099">
        <f>B26+B18</f>
        <v>0</v>
      </c>
      <c r="C11" s="1351">
        <f>C26+C18</f>
        <v>0</v>
      </c>
      <c r="D11" s="1377">
        <f>D26+D18</f>
        <v>0</v>
      </c>
      <c r="E11" s="1099">
        <f t="shared" si="0"/>
        <v>0</v>
      </c>
      <c r="F11" s="1351">
        <f t="shared" si="0"/>
        <v>0</v>
      </c>
      <c r="G11" s="1377">
        <f t="shared" si="0"/>
        <v>0</v>
      </c>
      <c r="H11" s="1767">
        <f t="shared" si="1"/>
        <v>0</v>
      </c>
      <c r="I11" s="1767">
        <f t="shared" si="1"/>
        <v>0</v>
      </c>
      <c r="J11" s="1768">
        <f t="shared" si="1"/>
        <v>0</v>
      </c>
      <c r="K11" s="660"/>
      <c r="L11" s="660"/>
    </row>
    <row r="12" spans="1:17" ht="30.75" customHeight="1" thickBot="1" x14ac:dyDescent="0.4">
      <c r="A12" s="1760" t="s">
        <v>39</v>
      </c>
      <c r="B12" s="1099">
        <f>B26+B19</f>
        <v>5</v>
      </c>
      <c r="C12" s="1351">
        <f>C26+C18</f>
        <v>0</v>
      </c>
      <c r="D12" s="1377">
        <f>D26+D19</f>
        <v>5</v>
      </c>
      <c r="E12" s="1099">
        <f t="shared" si="0"/>
        <v>3</v>
      </c>
      <c r="F12" s="1351">
        <f t="shared" si="0"/>
        <v>0</v>
      </c>
      <c r="G12" s="1377">
        <f t="shared" si="0"/>
        <v>3</v>
      </c>
      <c r="H12" s="1767">
        <f t="shared" si="1"/>
        <v>8</v>
      </c>
      <c r="I12" s="1767">
        <f t="shared" si="1"/>
        <v>0</v>
      </c>
      <c r="J12" s="1768">
        <f t="shared" si="1"/>
        <v>8</v>
      </c>
      <c r="K12" s="660"/>
      <c r="L12" s="660"/>
    </row>
    <row r="13" spans="1:17" ht="36.75" customHeight="1" thickBot="1" x14ac:dyDescent="0.4">
      <c r="A13" s="1668" t="s">
        <v>12</v>
      </c>
      <c r="B13" s="1103">
        <f t="shared" ref="B13:G13" si="2">SUM(B8:B12)</f>
        <v>97</v>
      </c>
      <c r="C13" s="1103">
        <f t="shared" si="2"/>
        <v>20</v>
      </c>
      <c r="D13" s="1103">
        <f t="shared" si="2"/>
        <v>119</v>
      </c>
      <c r="E13" s="1103">
        <f t="shared" si="2"/>
        <v>95</v>
      </c>
      <c r="F13" s="1103">
        <f t="shared" si="2"/>
        <v>5</v>
      </c>
      <c r="G13" s="1103">
        <f t="shared" si="2"/>
        <v>100</v>
      </c>
      <c r="H13" s="1103">
        <f>SUM(H9:H12)</f>
        <v>192</v>
      </c>
      <c r="I13" s="1103">
        <f>SUM(I9:I12)</f>
        <v>25</v>
      </c>
      <c r="J13" s="1105">
        <f>SUM(J9:J12)</f>
        <v>219</v>
      </c>
      <c r="K13" s="660"/>
      <c r="L13" s="660"/>
    </row>
    <row r="14" spans="1:17" ht="27" customHeight="1" thickBot="1" x14ac:dyDescent="0.4">
      <c r="A14" s="1668" t="s">
        <v>23</v>
      </c>
      <c r="B14" s="1726"/>
      <c r="C14" s="1729"/>
      <c r="D14" s="1769"/>
      <c r="E14" s="1726"/>
      <c r="F14" s="1729"/>
      <c r="G14" s="1769"/>
      <c r="H14" s="1770"/>
      <c r="I14" s="1729"/>
      <c r="J14" s="1730"/>
      <c r="K14" s="660"/>
      <c r="L14" s="660"/>
    </row>
    <row r="15" spans="1:17" ht="31.5" customHeight="1" thickBot="1" x14ac:dyDescent="0.4">
      <c r="A15" s="1674" t="s">
        <v>11</v>
      </c>
      <c r="B15" s="1771"/>
      <c r="C15" s="1772"/>
      <c r="D15" s="1679"/>
      <c r="E15" s="1771"/>
      <c r="F15" s="1772"/>
      <c r="G15" s="1679"/>
      <c r="H15" s="1770"/>
      <c r="I15" s="1773"/>
      <c r="J15" s="1774"/>
      <c r="K15" s="661"/>
      <c r="L15" s="661"/>
    </row>
    <row r="16" spans="1:17" ht="24.95" customHeight="1" x14ac:dyDescent="0.35">
      <c r="A16" s="1783" t="s">
        <v>36</v>
      </c>
      <c r="B16" s="1786">
        <v>25</v>
      </c>
      <c r="C16" s="1786">
        <v>7</v>
      </c>
      <c r="D16" s="1787">
        <f>SUM(B16:C16)</f>
        <v>32</v>
      </c>
      <c r="E16" s="1786">
        <v>27</v>
      </c>
      <c r="F16" s="1786">
        <v>1</v>
      </c>
      <c r="G16" s="1787">
        <f>SUM(E16:F16)</f>
        <v>28</v>
      </c>
      <c r="H16" s="1765">
        <f t="shared" ref="H16:J20" si="3">B16+E16</f>
        <v>52</v>
      </c>
      <c r="I16" s="1765">
        <f t="shared" si="3"/>
        <v>8</v>
      </c>
      <c r="J16" s="1766">
        <f t="shared" si="3"/>
        <v>60</v>
      </c>
      <c r="K16" s="662"/>
      <c r="L16" s="662"/>
    </row>
    <row r="17" spans="1:12" ht="24.75" customHeight="1" x14ac:dyDescent="0.35">
      <c r="A17" s="1784" t="s">
        <v>37</v>
      </c>
      <c r="B17" s="1376">
        <v>67</v>
      </c>
      <c r="C17" s="1376">
        <v>13</v>
      </c>
      <c r="D17" s="1357">
        <f>SUM(B17:C17)</f>
        <v>80</v>
      </c>
      <c r="E17" s="1376">
        <v>64</v>
      </c>
      <c r="F17" s="1376">
        <v>4</v>
      </c>
      <c r="G17" s="1357">
        <f>SUM(E17:F17)</f>
        <v>68</v>
      </c>
      <c r="H17" s="1767">
        <f t="shared" si="3"/>
        <v>131</v>
      </c>
      <c r="I17" s="1767">
        <f t="shared" si="3"/>
        <v>17</v>
      </c>
      <c r="J17" s="1768">
        <f t="shared" si="3"/>
        <v>148</v>
      </c>
      <c r="K17" s="662"/>
      <c r="L17" s="662"/>
    </row>
    <row r="18" spans="1:12" ht="24.95" hidden="1" customHeight="1" x14ac:dyDescent="0.35">
      <c r="A18" s="1784" t="s">
        <v>38</v>
      </c>
      <c r="B18" s="1376"/>
      <c r="C18" s="1376"/>
      <c r="D18" s="1357">
        <f>SUM(B18:C18)</f>
        <v>0</v>
      </c>
      <c r="E18" s="1376"/>
      <c r="F18" s="1376"/>
      <c r="G18" s="1357">
        <f>SUM(E18:F18)</f>
        <v>0</v>
      </c>
      <c r="H18" s="1767">
        <f t="shared" si="3"/>
        <v>0</v>
      </c>
      <c r="I18" s="1767">
        <f t="shared" si="3"/>
        <v>0</v>
      </c>
      <c r="J18" s="1768">
        <f t="shared" si="3"/>
        <v>0</v>
      </c>
      <c r="K18" s="662"/>
      <c r="L18" s="662"/>
    </row>
    <row r="19" spans="1:12" ht="29.25" customHeight="1" thickBot="1" x14ac:dyDescent="0.4">
      <c r="A19" s="1784" t="s">
        <v>39</v>
      </c>
      <c r="B19" s="1376">
        <v>5</v>
      </c>
      <c r="C19" s="1376">
        <v>0</v>
      </c>
      <c r="D19" s="1357">
        <f>SUM(B19:C19)</f>
        <v>5</v>
      </c>
      <c r="E19" s="1376">
        <v>3</v>
      </c>
      <c r="F19" s="1376">
        <v>0</v>
      </c>
      <c r="G19" s="1357">
        <f>SUM(E19:F19)</f>
        <v>3</v>
      </c>
      <c r="H19" s="1767">
        <f t="shared" si="3"/>
        <v>8</v>
      </c>
      <c r="I19" s="1767">
        <f t="shared" si="3"/>
        <v>0</v>
      </c>
      <c r="J19" s="1768">
        <f t="shared" si="3"/>
        <v>8</v>
      </c>
      <c r="K19" s="662"/>
      <c r="L19" s="662"/>
    </row>
    <row r="20" spans="1:12" ht="43.5" hidden="1" customHeight="1" thickBot="1" x14ac:dyDescent="0.4">
      <c r="A20" s="1188"/>
      <c r="B20" s="1699">
        <v>0</v>
      </c>
      <c r="C20" s="1788">
        <v>0</v>
      </c>
      <c r="D20" s="1789">
        <f>SUM(B20:C20)</f>
        <v>0</v>
      </c>
      <c r="E20" s="1699">
        <v>0</v>
      </c>
      <c r="F20" s="1788">
        <v>0</v>
      </c>
      <c r="G20" s="1789">
        <f>SUM(E20:F20)</f>
        <v>0</v>
      </c>
      <c r="H20" s="1767">
        <f t="shared" si="3"/>
        <v>0</v>
      </c>
      <c r="I20" s="1767">
        <f t="shared" si="3"/>
        <v>0</v>
      </c>
      <c r="J20" s="1768">
        <f t="shared" si="3"/>
        <v>0</v>
      </c>
      <c r="K20" s="663"/>
      <c r="L20" s="663"/>
    </row>
    <row r="21" spans="1:12" ht="24.95" customHeight="1" thickBot="1" x14ac:dyDescent="0.4">
      <c r="A21" s="1117" t="s">
        <v>8</v>
      </c>
      <c r="B21" s="1118">
        <f>SUM(B16:B20)</f>
        <v>97</v>
      </c>
      <c r="C21" s="1118">
        <f t="shared" ref="C21:J21" si="4">SUM(C16:C20)</f>
        <v>20</v>
      </c>
      <c r="D21" s="1118">
        <f t="shared" si="4"/>
        <v>117</v>
      </c>
      <c r="E21" s="1118">
        <f t="shared" si="4"/>
        <v>94</v>
      </c>
      <c r="F21" s="1118">
        <f t="shared" si="4"/>
        <v>5</v>
      </c>
      <c r="G21" s="1129">
        <f t="shared" si="4"/>
        <v>99</v>
      </c>
      <c r="H21" s="1118">
        <f>SUM(H16:H20)</f>
        <v>191</v>
      </c>
      <c r="I21" s="1118">
        <f>SUM(I16:I20)</f>
        <v>25</v>
      </c>
      <c r="J21" s="1129">
        <f t="shared" si="4"/>
        <v>216</v>
      </c>
      <c r="K21" s="663"/>
      <c r="L21" s="663"/>
    </row>
    <row r="22" spans="1:12" ht="24.95" customHeight="1" thickBot="1" x14ac:dyDescent="0.4">
      <c r="A22" s="1785" t="s">
        <v>25</v>
      </c>
      <c r="B22" s="1156"/>
      <c r="C22" s="1159"/>
      <c r="D22" s="1194"/>
      <c r="E22" s="1156"/>
      <c r="F22" s="1159"/>
      <c r="G22" s="1195"/>
      <c r="H22" s="1775"/>
      <c r="I22" s="1776"/>
      <c r="J22" s="1777"/>
      <c r="K22" s="662"/>
      <c r="L22" s="662"/>
    </row>
    <row r="23" spans="1:12" ht="24.95" customHeight="1" x14ac:dyDescent="0.35">
      <c r="A23" s="1782" t="s">
        <v>36</v>
      </c>
      <c r="B23" s="1790">
        <v>0</v>
      </c>
      <c r="C23" s="1697">
        <v>0</v>
      </c>
      <c r="D23" s="976">
        <f>SUM(B23:C23)</f>
        <v>0</v>
      </c>
      <c r="E23" s="1696">
        <v>0</v>
      </c>
      <c r="F23" s="1140">
        <v>0</v>
      </c>
      <c r="G23" s="976">
        <f>SUM(E23:F23)</f>
        <v>0</v>
      </c>
      <c r="H23" s="1765">
        <f t="shared" ref="H23:J27" si="5">B23+E23</f>
        <v>0</v>
      </c>
      <c r="I23" s="1778">
        <f t="shared" si="5"/>
        <v>0</v>
      </c>
      <c r="J23" s="1766">
        <f t="shared" si="5"/>
        <v>0</v>
      </c>
      <c r="K23" s="662"/>
      <c r="L23" s="662"/>
    </row>
    <row r="24" spans="1:12" ht="33" customHeight="1" x14ac:dyDescent="0.35">
      <c r="A24" s="1760" t="s">
        <v>37</v>
      </c>
      <c r="B24" s="1099">
        <v>2</v>
      </c>
      <c r="C24" s="1351">
        <v>0</v>
      </c>
      <c r="D24" s="1357">
        <f>SUM(B24:C24)</f>
        <v>2</v>
      </c>
      <c r="E24" s="1376">
        <v>1</v>
      </c>
      <c r="F24" s="1377">
        <v>0</v>
      </c>
      <c r="G24" s="1357">
        <f>SUM(E24:F24)</f>
        <v>1</v>
      </c>
      <c r="H24" s="1779">
        <f t="shared" si="5"/>
        <v>3</v>
      </c>
      <c r="I24" s="1780">
        <f t="shared" si="5"/>
        <v>0</v>
      </c>
      <c r="J24" s="1781">
        <f t="shared" si="5"/>
        <v>3</v>
      </c>
      <c r="K24" s="662"/>
      <c r="L24" s="662"/>
    </row>
    <row r="25" spans="1:12" ht="24.95" hidden="1" customHeight="1" x14ac:dyDescent="0.35">
      <c r="A25" s="1760" t="s">
        <v>38</v>
      </c>
      <c r="B25" s="1099"/>
      <c r="C25" s="1351"/>
      <c r="D25" s="1357">
        <f>SUM(B25:C25)</f>
        <v>0</v>
      </c>
      <c r="E25" s="1376"/>
      <c r="F25" s="1377"/>
      <c r="G25" s="1357">
        <f>SUM(E25:F25)</f>
        <v>0</v>
      </c>
      <c r="H25" s="1779">
        <f t="shared" si="5"/>
        <v>0</v>
      </c>
      <c r="I25" s="1780">
        <f t="shared" si="5"/>
        <v>0</v>
      </c>
      <c r="J25" s="1781">
        <f t="shared" si="5"/>
        <v>0</v>
      </c>
      <c r="K25" s="663"/>
      <c r="L25" s="663"/>
    </row>
    <row r="26" spans="1:12" ht="32.25" customHeight="1" thickBot="1" x14ac:dyDescent="0.4">
      <c r="A26" s="1760" t="s">
        <v>39</v>
      </c>
      <c r="B26" s="1099">
        <v>0</v>
      </c>
      <c r="C26" s="1351">
        <v>0</v>
      </c>
      <c r="D26" s="1357">
        <f>SUM(B26:C26)</f>
        <v>0</v>
      </c>
      <c r="E26" s="1376">
        <v>0</v>
      </c>
      <c r="F26" s="1377">
        <v>0</v>
      </c>
      <c r="G26" s="1357">
        <f>SUM(E26:F26)</f>
        <v>0</v>
      </c>
      <c r="H26" s="1779">
        <f t="shared" si="5"/>
        <v>0</v>
      </c>
      <c r="I26" s="1780">
        <f t="shared" si="5"/>
        <v>0</v>
      </c>
      <c r="J26" s="1781">
        <f t="shared" si="5"/>
        <v>0</v>
      </c>
      <c r="K26" s="664"/>
      <c r="L26" s="664"/>
    </row>
    <row r="27" spans="1:12" ht="29.25" hidden="1" customHeight="1" thickBot="1" x14ac:dyDescent="0.4">
      <c r="A27" s="1188"/>
      <c r="B27" s="1099">
        <v>0</v>
      </c>
      <c r="C27" s="1351">
        <v>0</v>
      </c>
      <c r="D27" s="1357">
        <f>SUM(B27:C27)</f>
        <v>0</v>
      </c>
      <c r="E27" s="1376">
        <v>0</v>
      </c>
      <c r="F27" s="1377">
        <v>0</v>
      </c>
      <c r="G27" s="1357">
        <f>SUM(E27:F27)</f>
        <v>0</v>
      </c>
      <c r="H27" s="1203">
        <f t="shared" si="5"/>
        <v>0</v>
      </c>
      <c r="I27" s="1204">
        <f t="shared" si="5"/>
        <v>0</v>
      </c>
      <c r="J27" s="1205">
        <f t="shared" si="5"/>
        <v>0</v>
      </c>
      <c r="K27" s="663"/>
      <c r="L27" s="663"/>
    </row>
    <row r="28" spans="1:12" ht="36.75" customHeight="1" thickBot="1" x14ac:dyDescent="0.4">
      <c r="A28" s="1086" t="s">
        <v>13</v>
      </c>
      <c r="B28" s="1128">
        <f t="shared" ref="B28:J28" si="6">SUM(B23:B27)</f>
        <v>2</v>
      </c>
      <c r="C28" s="1128">
        <f t="shared" si="6"/>
        <v>0</v>
      </c>
      <c r="D28" s="1128">
        <f t="shared" si="6"/>
        <v>2</v>
      </c>
      <c r="E28" s="1128">
        <f t="shared" si="6"/>
        <v>1</v>
      </c>
      <c r="F28" s="1128">
        <f t="shared" si="6"/>
        <v>0</v>
      </c>
      <c r="G28" s="1128">
        <f t="shared" si="6"/>
        <v>1</v>
      </c>
      <c r="H28" s="1128">
        <f t="shared" si="6"/>
        <v>3</v>
      </c>
      <c r="I28" s="1128">
        <f t="shared" si="6"/>
        <v>0</v>
      </c>
      <c r="J28" s="1129">
        <f t="shared" si="6"/>
        <v>3</v>
      </c>
      <c r="K28" s="662"/>
      <c r="L28" s="662"/>
    </row>
    <row r="29" spans="1:12" ht="30" customHeight="1" thickBot="1" x14ac:dyDescent="0.4">
      <c r="A29" s="1131" t="s">
        <v>10</v>
      </c>
      <c r="B29" s="1103">
        <f>B21</f>
        <v>97</v>
      </c>
      <c r="C29" s="1103">
        <f t="shared" ref="C29:J29" si="7">C21</f>
        <v>20</v>
      </c>
      <c r="D29" s="1103">
        <f t="shared" si="7"/>
        <v>117</v>
      </c>
      <c r="E29" s="1103">
        <f t="shared" si="7"/>
        <v>94</v>
      </c>
      <c r="F29" s="1103">
        <f t="shared" si="7"/>
        <v>5</v>
      </c>
      <c r="G29" s="1172">
        <f t="shared" si="7"/>
        <v>99</v>
      </c>
      <c r="H29" s="1172">
        <f t="shared" si="7"/>
        <v>191</v>
      </c>
      <c r="I29" s="1172">
        <f t="shared" si="7"/>
        <v>25</v>
      </c>
      <c r="J29" s="1105">
        <f t="shared" si="7"/>
        <v>216</v>
      </c>
      <c r="K29" s="667"/>
      <c r="L29" s="667"/>
    </row>
    <row r="30" spans="1:12" ht="26.25" thickBot="1" x14ac:dyDescent="0.4">
      <c r="A30" s="1131" t="s">
        <v>14</v>
      </c>
      <c r="B30" s="1103">
        <f t="shared" ref="B30:J30" si="8">B28</f>
        <v>2</v>
      </c>
      <c r="C30" s="1103">
        <f t="shared" si="8"/>
        <v>0</v>
      </c>
      <c r="D30" s="1103">
        <f t="shared" si="8"/>
        <v>2</v>
      </c>
      <c r="E30" s="1103">
        <f t="shared" si="8"/>
        <v>1</v>
      </c>
      <c r="F30" s="1103">
        <f t="shared" si="8"/>
        <v>0</v>
      </c>
      <c r="G30" s="1172">
        <f t="shared" si="8"/>
        <v>1</v>
      </c>
      <c r="H30" s="1172">
        <f t="shared" si="8"/>
        <v>3</v>
      </c>
      <c r="I30" s="1172">
        <f t="shared" si="8"/>
        <v>0</v>
      </c>
      <c r="J30" s="1105">
        <f t="shared" si="8"/>
        <v>3</v>
      </c>
      <c r="K30" s="665"/>
      <c r="L30" s="665"/>
    </row>
    <row r="31" spans="1:12" ht="26.25" thickBot="1" x14ac:dyDescent="0.4">
      <c r="A31" s="1133" t="s">
        <v>15</v>
      </c>
      <c r="B31" s="1791">
        <f t="shared" ref="B31:J31" si="9">SUM(B29:B30)</f>
        <v>99</v>
      </c>
      <c r="C31" s="1791">
        <f t="shared" si="9"/>
        <v>20</v>
      </c>
      <c r="D31" s="1791">
        <f t="shared" si="9"/>
        <v>119</v>
      </c>
      <c r="E31" s="1791">
        <f t="shared" si="9"/>
        <v>95</v>
      </c>
      <c r="F31" s="1791">
        <f t="shared" si="9"/>
        <v>5</v>
      </c>
      <c r="G31" s="1792">
        <f t="shared" si="9"/>
        <v>100</v>
      </c>
      <c r="H31" s="1792">
        <f t="shared" si="9"/>
        <v>194</v>
      </c>
      <c r="I31" s="1792">
        <f t="shared" si="9"/>
        <v>25</v>
      </c>
      <c r="J31" s="1793">
        <f t="shared" si="9"/>
        <v>219</v>
      </c>
      <c r="K31" s="665"/>
      <c r="L31" s="665"/>
    </row>
    <row r="32" spans="1:12" ht="12" customHeight="1" x14ac:dyDescent="0.35">
      <c r="A32" s="662"/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</row>
    <row r="33" spans="1:13" ht="25.5" hidden="1" customHeight="1" x14ac:dyDescent="0.35">
      <c r="A33" s="662"/>
      <c r="B33" s="665"/>
      <c r="C33" s="665"/>
      <c r="D33" s="665"/>
      <c r="E33" s="665"/>
      <c r="F33" s="665"/>
      <c r="G33" s="665"/>
      <c r="H33" s="665"/>
      <c r="I33" s="665"/>
      <c r="J33" s="665"/>
      <c r="K33" s="666"/>
    </row>
    <row r="34" spans="1:13" ht="37.5" customHeight="1" x14ac:dyDescent="0.35">
      <c r="A34" s="3878"/>
      <c r="B34" s="3878"/>
      <c r="C34" s="3878"/>
      <c r="D34" s="3878"/>
      <c r="E34" s="3878"/>
      <c r="F34" s="3878"/>
      <c r="G34" s="3878"/>
      <c r="H34" s="3878"/>
      <c r="I34" s="3878"/>
      <c r="J34" s="3878"/>
      <c r="K34" s="3878"/>
      <c r="L34" s="3878"/>
      <c r="M34" s="3878"/>
    </row>
    <row r="35" spans="1:13" ht="26.25" customHeight="1" x14ac:dyDescent="0.35">
      <c r="B35" s="666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</row>
    <row r="36" spans="1:13" ht="25.5" x14ac:dyDescent="0.35"/>
    <row r="37" spans="1:13" ht="25.5" x14ac:dyDescent="0.35"/>
    <row r="38" spans="1:13" ht="25.5" x14ac:dyDescent="0.35"/>
    <row r="39" spans="1:13" ht="25.5" x14ac:dyDescent="0.35"/>
    <row r="40" spans="1:13" ht="25.5" x14ac:dyDescent="0.35"/>
    <row r="41" spans="1:13" ht="25.5" x14ac:dyDescent="0.35"/>
    <row r="42" spans="1:13" ht="25.5" x14ac:dyDescent="0.35"/>
    <row r="43" spans="1:13" ht="25.5" x14ac:dyDescent="0.35"/>
    <row r="44" spans="1:13" ht="25.5" x14ac:dyDescent="0.35"/>
    <row r="45" spans="1:13" ht="25.5" x14ac:dyDescent="0.35"/>
    <row r="46" spans="1:13" ht="25.5" x14ac:dyDescent="0.35"/>
    <row r="47" spans="1:13" ht="25.5" x14ac:dyDescent="0.35"/>
    <row r="48" spans="1:13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0">
    <mergeCell ref="A34:M34"/>
    <mergeCell ref="A1:Q1"/>
    <mergeCell ref="A2:M2"/>
    <mergeCell ref="A3:J3"/>
    <mergeCell ref="B5:D5"/>
    <mergeCell ref="E5:G5"/>
    <mergeCell ref="B6:D6"/>
    <mergeCell ref="E6:G6"/>
    <mergeCell ref="A5:A7"/>
    <mergeCell ref="H5:J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zoomScale="50" zoomScaleNormal="50" workbookViewId="0">
      <selection activeCell="A6" sqref="A6:M22"/>
    </sheetView>
  </sheetViews>
  <sheetFormatPr defaultRowHeight="20.25" x14ac:dyDescent="0.3"/>
  <cols>
    <col min="1" max="1" width="77.85546875" style="273" customWidth="1"/>
    <col min="2" max="2" width="13.85546875" style="273" customWidth="1"/>
    <col min="3" max="3" width="12.140625" style="273" customWidth="1"/>
    <col min="4" max="4" width="11" style="273" customWidth="1"/>
    <col min="5" max="5" width="14.140625" style="273" customWidth="1"/>
    <col min="6" max="6" width="11.85546875" style="273" customWidth="1"/>
    <col min="7" max="7" width="9.5703125" style="273" customWidth="1"/>
    <col min="8" max="8" width="14.7109375" style="273" customWidth="1"/>
    <col min="9" max="10" width="9.5703125" style="273" customWidth="1"/>
    <col min="11" max="11" width="14.28515625" style="273" customWidth="1"/>
    <col min="12" max="12" width="13.140625" style="273" customWidth="1"/>
    <col min="13" max="13" width="12.28515625" style="273" customWidth="1"/>
    <col min="14" max="256" width="9.140625" style="273"/>
    <col min="257" max="257" width="77.85546875" style="273" customWidth="1"/>
    <col min="258" max="258" width="13.85546875" style="273" customWidth="1"/>
    <col min="259" max="259" width="12.140625" style="273" customWidth="1"/>
    <col min="260" max="260" width="11" style="273" customWidth="1"/>
    <col min="261" max="261" width="14.140625" style="273" customWidth="1"/>
    <col min="262" max="262" width="11.85546875" style="273" customWidth="1"/>
    <col min="263" max="263" width="9.5703125" style="273" customWidth="1"/>
    <col min="264" max="264" width="14.7109375" style="273" customWidth="1"/>
    <col min="265" max="266" width="9.5703125" style="273" customWidth="1"/>
    <col min="267" max="267" width="14.28515625" style="273" customWidth="1"/>
    <col min="268" max="268" width="13.140625" style="273" customWidth="1"/>
    <col min="269" max="269" width="12.28515625" style="273" customWidth="1"/>
    <col min="270" max="512" width="9.140625" style="273"/>
    <col min="513" max="513" width="77.85546875" style="273" customWidth="1"/>
    <col min="514" max="514" width="13.85546875" style="273" customWidth="1"/>
    <col min="515" max="515" width="12.140625" style="273" customWidth="1"/>
    <col min="516" max="516" width="11" style="273" customWidth="1"/>
    <col min="517" max="517" width="14.140625" style="273" customWidth="1"/>
    <col min="518" max="518" width="11.85546875" style="273" customWidth="1"/>
    <col min="519" max="519" width="9.5703125" style="273" customWidth="1"/>
    <col min="520" max="520" width="14.7109375" style="273" customWidth="1"/>
    <col min="521" max="522" width="9.5703125" style="273" customWidth="1"/>
    <col min="523" max="523" width="14.28515625" style="273" customWidth="1"/>
    <col min="524" max="524" width="13.140625" style="273" customWidth="1"/>
    <col min="525" max="525" width="12.28515625" style="273" customWidth="1"/>
    <col min="526" max="768" width="9.140625" style="273"/>
    <col min="769" max="769" width="77.85546875" style="273" customWidth="1"/>
    <col min="770" max="770" width="13.85546875" style="273" customWidth="1"/>
    <col min="771" max="771" width="12.140625" style="273" customWidth="1"/>
    <col min="772" max="772" width="11" style="273" customWidth="1"/>
    <col min="773" max="773" width="14.140625" style="273" customWidth="1"/>
    <col min="774" max="774" width="11.85546875" style="273" customWidth="1"/>
    <col min="775" max="775" width="9.5703125" style="273" customWidth="1"/>
    <col min="776" max="776" width="14.7109375" style="273" customWidth="1"/>
    <col min="777" max="778" width="9.5703125" style="273" customWidth="1"/>
    <col min="779" max="779" width="14.28515625" style="273" customWidth="1"/>
    <col min="780" max="780" width="13.140625" style="273" customWidth="1"/>
    <col min="781" max="781" width="12.28515625" style="273" customWidth="1"/>
    <col min="782" max="1024" width="9.140625" style="273"/>
    <col min="1025" max="1025" width="77.85546875" style="273" customWidth="1"/>
    <col min="1026" max="1026" width="13.85546875" style="273" customWidth="1"/>
    <col min="1027" max="1027" width="12.140625" style="273" customWidth="1"/>
    <col min="1028" max="1028" width="11" style="273" customWidth="1"/>
    <col min="1029" max="1029" width="14.140625" style="273" customWidth="1"/>
    <col min="1030" max="1030" width="11.85546875" style="273" customWidth="1"/>
    <col min="1031" max="1031" width="9.5703125" style="273" customWidth="1"/>
    <col min="1032" max="1032" width="14.7109375" style="273" customWidth="1"/>
    <col min="1033" max="1034" width="9.5703125" style="273" customWidth="1"/>
    <col min="1035" max="1035" width="14.28515625" style="273" customWidth="1"/>
    <col min="1036" max="1036" width="13.140625" style="273" customWidth="1"/>
    <col min="1037" max="1037" width="12.28515625" style="273" customWidth="1"/>
    <col min="1038" max="1280" width="9.140625" style="273"/>
    <col min="1281" max="1281" width="77.85546875" style="273" customWidth="1"/>
    <col min="1282" max="1282" width="13.85546875" style="273" customWidth="1"/>
    <col min="1283" max="1283" width="12.140625" style="273" customWidth="1"/>
    <col min="1284" max="1284" width="11" style="273" customWidth="1"/>
    <col min="1285" max="1285" width="14.140625" style="273" customWidth="1"/>
    <col min="1286" max="1286" width="11.85546875" style="273" customWidth="1"/>
    <col min="1287" max="1287" width="9.5703125" style="273" customWidth="1"/>
    <col min="1288" max="1288" width="14.7109375" style="273" customWidth="1"/>
    <col min="1289" max="1290" width="9.5703125" style="273" customWidth="1"/>
    <col min="1291" max="1291" width="14.28515625" style="273" customWidth="1"/>
    <col min="1292" max="1292" width="13.140625" style="273" customWidth="1"/>
    <col min="1293" max="1293" width="12.28515625" style="273" customWidth="1"/>
    <col min="1294" max="1536" width="9.140625" style="273"/>
    <col min="1537" max="1537" width="77.85546875" style="273" customWidth="1"/>
    <col min="1538" max="1538" width="13.85546875" style="273" customWidth="1"/>
    <col min="1539" max="1539" width="12.140625" style="273" customWidth="1"/>
    <col min="1540" max="1540" width="11" style="273" customWidth="1"/>
    <col min="1541" max="1541" width="14.140625" style="273" customWidth="1"/>
    <col min="1542" max="1542" width="11.85546875" style="273" customWidth="1"/>
    <col min="1543" max="1543" width="9.5703125" style="273" customWidth="1"/>
    <col min="1544" max="1544" width="14.7109375" style="273" customWidth="1"/>
    <col min="1545" max="1546" width="9.5703125" style="273" customWidth="1"/>
    <col min="1547" max="1547" width="14.28515625" style="273" customWidth="1"/>
    <col min="1548" max="1548" width="13.140625" style="273" customWidth="1"/>
    <col min="1549" max="1549" width="12.28515625" style="273" customWidth="1"/>
    <col min="1550" max="1792" width="9.140625" style="273"/>
    <col min="1793" max="1793" width="77.85546875" style="273" customWidth="1"/>
    <col min="1794" max="1794" width="13.85546875" style="273" customWidth="1"/>
    <col min="1795" max="1795" width="12.140625" style="273" customWidth="1"/>
    <col min="1796" max="1796" width="11" style="273" customWidth="1"/>
    <col min="1797" max="1797" width="14.140625" style="273" customWidth="1"/>
    <col min="1798" max="1798" width="11.85546875" style="273" customWidth="1"/>
    <col min="1799" max="1799" width="9.5703125" style="273" customWidth="1"/>
    <col min="1800" max="1800" width="14.7109375" style="273" customWidth="1"/>
    <col min="1801" max="1802" width="9.5703125" style="273" customWidth="1"/>
    <col min="1803" max="1803" width="14.28515625" style="273" customWidth="1"/>
    <col min="1804" max="1804" width="13.140625" style="273" customWidth="1"/>
    <col min="1805" max="1805" width="12.28515625" style="273" customWidth="1"/>
    <col min="1806" max="2048" width="9.140625" style="273"/>
    <col min="2049" max="2049" width="77.85546875" style="273" customWidth="1"/>
    <col min="2050" max="2050" width="13.85546875" style="273" customWidth="1"/>
    <col min="2051" max="2051" width="12.140625" style="273" customWidth="1"/>
    <col min="2052" max="2052" width="11" style="273" customWidth="1"/>
    <col min="2053" max="2053" width="14.140625" style="273" customWidth="1"/>
    <col min="2054" max="2054" width="11.85546875" style="273" customWidth="1"/>
    <col min="2055" max="2055" width="9.5703125" style="273" customWidth="1"/>
    <col min="2056" max="2056" width="14.7109375" style="273" customWidth="1"/>
    <col min="2057" max="2058" width="9.5703125" style="273" customWidth="1"/>
    <col min="2059" max="2059" width="14.28515625" style="273" customWidth="1"/>
    <col min="2060" max="2060" width="13.140625" style="273" customWidth="1"/>
    <col min="2061" max="2061" width="12.28515625" style="273" customWidth="1"/>
    <col min="2062" max="2304" width="9.140625" style="273"/>
    <col min="2305" max="2305" width="77.85546875" style="273" customWidth="1"/>
    <col min="2306" max="2306" width="13.85546875" style="273" customWidth="1"/>
    <col min="2307" max="2307" width="12.140625" style="273" customWidth="1"/>
    <col min="2308" max="2308" width="11" style="273" customWidth="1"/>
    <col min="2309" max="2309" width="14.140625" style="273" customWidth="1"/>
    <col min="2310" max="2310" width="11.85546875" style="273" customWidth="1"/>
    <col min="2311" max="2311" width="9.5703125" style="273" customWidth="1"/>
    <col min="2312" max="2312" width="14.7109375" style="273" customWidth="1"/>
    <col min="2313" max="2314" width="9.5703125" style="273" customWidth="1"/>
    <col min="2315" max="2315" width="14.28515625" style="273" customWidth="1"/>
    <col min="2316" max="2316" width="13.140625" style="273" customWidth="1"/>
    <col min="2317" max="2317" width="12.28515625" style="273" customWidth="1"/>
    <col min="2318" max="2560" width="9.140625" style="273"/>
    <col min="2561" max="2561" width="77.85546875" style="273" customWidth="1"/>
    <col min="2562" max="2562" width="13.85546875" style="273" customWidth="1"/>
    <col min="2563" max="2563" width="12.140625" style="273" customWidth="1"/>
    <col min="2564" max="2564" width="11" style="273" customWidth="1"/>
    <col min="2565" max="2565" width="14.140625" style="273" customWidth="1"/>
    <col min="2566" max="2566" width="11.85546875" style="273" customWidth="1"/>
    <col min="2567" max="2567" width="9.5703125" style="273" customWidth="1"/>
    <col min="2568" max="2568" width="14.7109375" style="273" customWidth="1"/>
    <col min="2569" max="2570" width="9.5703125" style="273" customWidth="1"/>
    <col min="2571" max="2571" width="14.28515625" style="273" customWidth="1"/>
    <col min="2572" max="2572" width="13.140625" style="273" customWidth="1"/>
    <col min="2573" max="2573" width="12.28515625" style="273" customWidth="1"/>
    <col min="2574" max="2816" width="9.140625" style="273"/>
    <col min="2817" max="2817" width="77.85546875" style="273" customWidth="1"/>
    <col min="2818" max="2818" width="13.85546875" style="273" customWidth="1"/>
    <col min="2819" max="2819" width="12.140625" style="273" customWidth="1"/>
    <col min="2820" max="2820" width="11" style="273" customWidth="1"/>
    <col min="2821" max="2821" width="14.140625" style="273" customWidth="1"/>
    <col min="2822" max="2822" width="11.85546875" style="273" customWidth="1"/>
    <col min="2823" max="2823" width="9.5703125" style="273" customWidth="1"/>
    <col min="2824" max="2824" width="14.7109375" style="273" customWidth="1"/>
    <col min="2825" max="2826" width="9.5703125" style="273" customWidth="1"/>
    <col min="2827" max="2827" width="14.28515625" style="273" customWidth="1"/>
    <col min="2828" max="2828" width="13.140625" style="273" customWidth="1"/>
    <col min="2829" max="2829" width="12.28515625" style="273" customWidth="1"/>
    <col min="2830" max="3072" width="9.140625" style="273"/>
    <col min="3073" max="3073" width="77.85546875" style="273" customWidth="1"/>
    <col min="3074" max="3074" width="13.85546875" style="273" customWidth="1"/>
    <col min="3075" max="3075" width="12.140625" style="273" customWidth="1"/>
    <col min="3076" max="3076" width="11" style="273" customWidth="1"/>
    <col min="3077" max="3077" width="14.140625" style="273" customWidth="1"/>
    <col min="3078" max="3078" width="11.85546875" style="273" customWidth="1"/>
    <col min="3079" max="3079" width="9.5703125" style="273" customWidth="1"/>
    <col min="3080" max="3080" width="14.7109375" style="273" customWidth="1"/>
    <col min="3081" max="3082" width="9.5703125" style="273" customWidth="1"/>
    <col min="3083" max="3083" width="14.28515625" style="273" customWidth="1"/>
    <col min="3084" max="3084" width="13.140625" style="273" customWidth="1"/>
    <col min="3085" max="3085" width="12.28515625" style="273" customWidth="1"/>
    <col min="3086" max="3328" width="9.140625" style="273"/>
    <col min="3329" max="3329" width="77.85546875" style="273" customWidth="1"/>
    <col min="3330" max="3330" width="13.85546875" style="273" customWidth="1"/>
    <col min="3331" max="3331" width="12.140625" style="273" customWidth="1"/>
    <col min="3332" max="3332" width="11" style="273" customWidth="1"/>
    <col min="3333" max="3333" width="14.140625" style="273" customWidth="1"/>
    <col min="3334" max="3334" width="11.85546875" style="273" customWidth="1"/>
    <col min="3335" max="3335" width="9.5703125" style="273" customWidth="1"/>
    <col min="3336" max="3336" width="14.7109375" style="273" customWidth="1"/>
    <col min="3337" max="3338" width="9.5703125" style="273" customWidth="1"/>
    <col min="3339" max="3339" width="14.28515625" style="273" customWidth="1"/>
    <col min="3340" max="3340" width="13.140625" style="273" customWidth="1"/>
    <col min="3341" max="3341" width="12.28515625" style="273" customWidth="1"/>
    <col min="3342" max="3584" width="9.140625" style="273"/>
    <col min="3585" max="3585" width="77.85546875" style="273" customWidth="1"/>
    <col min="3586" max="3586" width="13.85546875" style="273" customWidth="1"/>
    <col min="3587" max="3587" width="12.140625" style="273" customWidth="1"/>
    <col min="3588" max="3588" width="11" style="273" customWidth="1"/>
    <col min="3589" max="3589" width="14.140625" style="273" customWidth="1"/>
    <col min="3590" max="3590" width="11.85546875" style="273" customWidth="1"/>
    <col min="3591" max="3591" width="9.5703125" style="273" customWidth="1"/>
    <col min="3592" max="3592" width="14.7109375" style="273" customWidth="1"/>
    <col min="3593" max="3594" width="9.5703125" style="273" customWidth="1"/>
    <col min="3595" max="3595" width="14.28515625" style="273" customWidth="1"/>
    <col min="3596" max="3596" width="13.140625" style="273" customWidth="1"/>
    <col min="3597" max="3597" width="12.28515625" style="273" customWidth="1"/>
    <col min="3598" max="3840" width="9.140625" style="273"/>
    <col min="3841" max="3841" width="77.85546875" style="273" customWidth="1"/>
    <col min="3842" max="3842" width="13.85546875" style="273" customWidth="1"/>
    <col min="3843" max="3843" width="12.140625" style="273" customWidth="1"/>
    <col min="3844" max="3844" width="11" style="273" customWidth="1"/>
    <col min="3845" max="3845" width="14.140625" style="273" customWidth="1"/>
    <col min="3846" max="3846" width="11.85546875" style="273" customWidth="1"/>
    <col min="3847" max="3847" width="9.5703125" style="273" customWidth="1"/>
    <col min="3848" max="3848" width="14.7109375" style="273" customWidth="1"/>
    <col min="3849" max="3850" width="9.5703125" style="273" customWidth="1"/>
    <col min="3851" max="3851" width="14.28515625" style="273" customWidth="1"/>
    <col min="3852" max="3852" width="13.140625" style="273" customWidth="1"/>
    <col min="3853" max="3853" width="12.28515625" style="273" customWidth="1"/>
    <col min="3854" max="4096" width="9.140625" style="273"/>
    <col min="4097" max="4097" width="77.85546875" style="273" customWidth="1"/>
    <col min="4098" max="4098" width="13.85546875" style="273" customWidth="1"/>
    <col min="4099" max="4099" width="12.140625" style="273" customWidth="1"/>
    <col min="4100" max="4100" width="11" style="273" customWidth="1"/>
    <col min="4101" max="4101" width="14.140625" style="273" customWidth="1"/>
    <col min="4102" max="4102" width="11.85546875" style="273" customWidth="1"/>
    <col min="4103" max="4103" width="9.5703125" style="273" customWidth="1"/>
    <col min="4104" max="4104" width="14.7109375" style="273" customWidth="1"/>
    <col min="4105" max="4106" width="9.5703125" style="273" customWidth="1"/>
    <col min="4107" max="4107" width="14.28515625" style="273" customWidth="1"/>
    <col min="4108" max="4108" width="13.140625" style="273" customWidth="1"/>
    <col min="4109" max="4109" width="12.28515625" style="273" customWidth="1"/>
    <col min="4110" max="4352" width="9.140625" style="273"/>
    <col min="4353" max="4353" width="77.85546875" style="273" customWidth="1"/>
    <col min="4354" max="4354" width="13.85546875" style="273" customWidth="1"/>
    <col min="4355" max="4355" width="12.140625" style="273" customWidth="1"/>
    <col min="4356" max="4356" width="11" style="273" customWidth="1"/>
    <col min="4357" max="4357" width="14.140625" style="273" customWidth="1"/>
    <col min="4358" max="4358" width="11.85546875" style="273" customWidth="1"/>
    <col min="4359" max="4359" width="9.5703125" style="273" customWidth="1"/>
    <col min="4360" max="4360" width="14.7109375" style="273" customWidth="1"/>
    <col min="4361" max="4362" width="9.5703125" style="273" customWidth="1"/>
    <col min="4363" max="4363" width="14.28515625" style="273" customWidth="1"/>
    <col min="4364" max="4364" width="13.140625" style="273" customWidth="1"/>
    <col min="4365" max="4365" width="12.28515625" style="273" customWidth="1"/>
    <col min="4366" max="4608" width="9.140625" style="273"/>
    <col min="4609" max="4609" width="77.85546875" style="273" customWidth="1"/>
    <col min="4610" max="4610" width="13.85546875" style="273" customWidth="1"/>
    <col min="4611" max="4611" width="12.140625" style="273" customWidth="1"/>
    <col min="4612" max="4612" width="11" style="273" customWidth="1"/>
    <col min="4613" max="4613" width="14.140625" style="273" customWidth="1"/>
    <col min="4614" max="4614" width="11.85546875" style="273" customWidth="1"/>
    <col min="4615" max="4615" width="9.5703125" style="273" customWidth="1"/>
    <col min="4616" max="4616" width="14.7109375" style="273" customWidth="1"/>
    <col min="4617" max="4618" width="9.5703125" style="273" customWidth="1"/>
    <col min="4619" max="4619" width="14.28515625" style="273" customWidth="1"/>
    <col min="4620" max="4620" width="13.140625" style="273" customWidth="1"/>
    <col min="4621" max="4621" width="12.28515625" style="273" customWidth="1"/>
    <col min="4622" max="4864" width="9.140625" style="273"/>
    <col min="4865" max="4865" width="77.85546875" style="273" customWidth="1"/>
    <col min="4866" max="4866" width="13.85546875" style="273" customWidth="1"/>
    <col min="4867" max="4867" width="12.140625" style="273" customWidth="1"/>
    <col min="4868" max="4868" width="11" style="273" customWidth="1"/>
    <col min="4869" max="4869" width="14.140625" style="273" customWidth="1"/>
    <col min="4870" max="4870" width="11.85546875" style="273" customWidth="1"/>
    <col min="4871" max="4871" width="9.5703125" style="273" customWidth="1"/>
    <col min="4872" max="4872" width="14.7109375" style="273" customWidth="1"/>
    <col min="4873" max="4874" width="9.5703125" style="273" customWidth="1"/>
    <col min="4875" max="4875" width="14.28515625" style="273" customWidth="1"/>
    <col min="4876" max="4876" width="13.140625" style="273" customWidth="1"/>
    <col min="4877" max="4877" width="12.28515625" style="273" customWidth="1"/>
    <col min="4878" max="5120" width="9.140625" style="273"/>
    <col min="5121" max="5121" width="77.85546875" style="273" customWidth="1"/>
    <col min="5122" max="5122" width="13.85546875" style="273" customWidth="1"/>
    <col min="5123" max="5123" width="12.140625" style="273" customWidth="1"/>
    <col min="5124" max="5124" width="11" style="273" customWidth="1"/>
    <col min="5125" max="5125" width="14.140625" style="273" customWidth="1"/>
    <col min="5126" max="5126" width="11.85546875" style="273" customWidth="1"/>
    <col min="5127" max="5127" width="9.5703125" style="273" customWidth="1"/>
    <col min="5128" max="5128" width="14.7109375" style="273" customWidth="1"/>
    <col min="5129" max="5130" width="9.5703125" style="273" customWidth="1"/>
    <col min="5131" max="5131" width="14.28515625" style="273" customWidth="1"/>
    <col min="5132" max="5132" width="13.140625" style="273" customWidth="1"/>
    <col min="5133" max="5133" width="12.28515625" style="273" customWidth="1"/>
    <col min="5134" max="5376" width="9.140625" style="273"/>
    <col min="5377" max="5377" width="77.85546875" style="273" customWidth="1"/>
    <col min="5378" max="5378" width="13.85546875" style="273" customWidth="1"/>
    <col min="5379" max="5379" width="12.140625" style="273" customWidth="1"/>
    <col min="5380" max="5380" width="11" style="273" customWidth="1"/>
    <col min="5381" max="5381" width="14.140625" style="273" customWidth="1"/>
    <col min="5382" max="5382" width="11.85546875" style="273" customWidth="1"/>
    <col min="5383" max="5383" width="9.5703125" style="273" customWidth="1"/>
    <col min="5384" max="5384" width="14.7109375" style="273" customWidth="1"/>
    <col min="5385" max="5386" width="9.5703125" style="273" customWidth="1"/>
    <col min="5387" max="5387" width="14.28515625" style="273" customWidth="1"/>
    <col min="5388" max="5388" width="13.140625" style="273" customWidth="1"/>
    <col min="5389" max="5389" width="12.28515625" style="273" customWidth="1"/>
    <col min="5390" max="5632" width="9.140625" style="273"/>
    <col min="5633" max="5633" width="77.85546875" style="273" customWidth="1"/>
    <col min="5634" max="5634" width="13.85546875" style="273" customWidth="1"/>
    <col min="5635" max="5635" width="12.140625" style="273" customWidth="1"/>
    <col min="5636" max="5636" width="11" style="273" customWidth="1"/>
    <col min="5637" max="5637" width="14.140625" style="273" customWidth="1"/>
    <col min="5638" max="5638" width="11.85546875" style="273" customWidth="1"/>
    <col min="5639" max="5639" width="9.5703125" style="273" customWidth="1"/>
    <col min="5640" max="5640" width="14.7109375" style="273" customWidth="1"/>
    <col min="5641" max="5642" width="9.5703125" style="273" customWidth="1"/>
    <col min="5643" max="5643" width="14.28515625" style="273" customWidth="1"/>
    <col min="5644" max="5644" width="13.140625" style="273" customWidth="1"/>
    <col min="5645" max="5645" width="12.28515625" style="273" customWidth="1"/>
    <col min="5646" max="5888" width="9.140625" style="273"/>
    <col min="5889" max="5889" width="77.85546875" style="273" customWidth="1"/>
    <col min="5890" max="5890" width="13.85546875" style="273" customWidth="1"/>
    <col min="5891" max="5891" width="12.140625" style="273" customWidth="1"/>
    <col min="5892" max="5892" width="11" style="273" customWidth="1"/>
    <col min="5893" max="5893" width="14.140625" style="273" customWidth="1"/>
    <col min="5894" max="5894" width="11.85546875" style="273" customWidth="1"/>
    <col min="5895" max="5895" width="9.5703125" style="273" customWidth="1"/>
    <col min="5896" max="5896" width="14.7109375" style="273" customWidth="1"/>
    <col min="5897" max="5898" width="9.5703125" style="273" customWidth="1"/>
    <col min="5899" max="5899" width="14.28515625" style="273" customWidth="1"/>
    <col min="5900" max="5900" width="13.140625" style="273" customWidth="1"/>
    <col min="5901" max="5901" width="12.28515625" style="273" customWidth="1"/>
    <col min="5902" max="6144" width="9.140625" style="273"/>
    <col min="6145" max="6145" width="77.85546875" style="273" customWidth="1"/>
    <col min="6146" max="6146" width="13.85546875" style="273" customWidth="1"/>
    <col min="6147" max="6147" width="12.140625" style="273" customWidth="1"/>
    <col min="6148" max="6148" width="11" style="273" customWidth="1"/>
    <col min="6149" max="6149" width="14.140625" style="273" customWidth="1"/>
    <col min="6150" max="6150" width="11.85546875" style="273" customWidth="1"/>
    <col min="6151" max="6151" width="9.5703125" style="273" customWidth="1"/>
    <col min="6152" max="6152" width="14.7109375" style="273" customWidth="1"/>
    <col min="6153" max="6154" width="9.5703125" style="273" customWidth="1"/>
    <col min="6155" max="6155" width="14.28515625" style="273" customWidth="1"/>
    <col min="6156" max="6156" width="13.140625" style="273" customWidth="1"/>
    <col min="6157" max="6157" width="12.28515625" style="273" customWidth="1"/>
    <col min="6158" max="6400" width="9.140625" style="273"/>
    <col min="6401" max="6401" width="77.85546875" style="273" customWidth="1"/>
    <col min="6402" max="6402" width="13.85546875" style="273" customWidth="1"/>
    <col min="6403" max="6403" width="12.140625" style="273" customWidth="1"/>
    <col min="6404" max="6404" width="11" style="273" customWidth="1"/>
    <col min="6405" max="6405" width="14.140625" style="273" customWidth="1"/>
    <col min="6406" max="6406" width="11.85546875" style="273" customWidth="1"/>
    <col min="6407" max="6407" width="9.5703125" style="273" customWidth="1"/>
    <col min="6408" max="6408" width="14.7109375" style="273" customWidth="1"/>
    <col min="6409" max="6410" width="9.5703125" style="273" customWidth="1"/>
    <col min="6411" max="6411" width="14.28515625" style="273" customWidth="1"/>
    <col min="6412" max="6412" width="13.140625" style="273" customWidth="1"/>
    <col min="6413" max="6413" width="12.28515625" style="273" customWidth="1"/>
    <col min="6414" max="6656" width="9.140625" style="273"/>
    <col min="6657" max="6657" width="77.85546875" style="273" customWidth="1"/>
    <col min="6658" max="6658" width="13.85546875" style="273" customWidth="1"/>
    <col min="6659" max="6659" width="12.140625" style="273" customWidth="1"/>
    <col min="6660" max="6660" width="11" style="273" customWidth="1"/>
    <col min="6661" max="6661" width="14.140625" style="273" customWidth="1"/>
    <col min="6662" max="6662" width="11.85546875" style="273" customWidth="1"/>
    <col min="6663" max="6663" width="9.5703125" style="273" customWidth="1"/>
    <col min="6664" max="6664" width="14.7109375" style="273" customWidth="1"/>
    <col min="6665" max="6666" width="9.5703125" style="273" customWidth="1"/>
    <col min="6667" max="6667" width="14.28515625" style="273" customWidth="1"/>
    <col min="6668" max="6668" width="13.140625" style="273" customWidth="1"/>
    <col min="6669" max="6669" width="12.28515625" style="273" customWidth="1"/>
    <col min="6670" max="6912" width="9.140625" style="273"/>
    <col min="6913" max="6913" width="77.85546875" style="273" customWidth="1"/>
    <col min="6914" max="6914" width="13.85546875" style="273" customWidth="1"/>
    <col min="6915" max="6915" width="12.140625" style="273" customWidth="1"/>
    <col min="6916" max="6916" width="11" style="273" customWidth="1"/>
    <col min="6917" max="6917" width="14.140625" style="273" customWidth="1"/>
    <col min="6918" max="6918" width="11.85546875" style="273" customWidth="1"/>
    <col min="6919" max="6919" width="9.5703125" style="273" customWidth="1"/>
    <col min="6920" max="6920" width="14.7109375" style="273" customWidth="1"/>
    <col min="6921" max="6922" width="9.5703125" style="273" customWidth="1"/>
    <col min="6923" max="6923" width="14.28515625" style="273" customWidth="1"/>
    <col min="6924" max="6924" width="13.140625" style="273" customWidth="1"/>
    <col min="6925" max="6925" width="12.28515625" style="273" customWidth="1"/>
    <col min="6926" max="7168" width="9.140625" style="273"/>
    <col min="7169" max="7169" width="77.85546875" style="273" customWidth="1"/>
    <col min="7170" max="7170" width="13.85546875" style="273" customWidth="1"/>
    <col min="7171" max="7171" width="12.140625" style="273" customWidth="1"/>
    <col min="7172" max="7172" width="11" style="273" customWidth="1"/>
    <col min="7173" max="7173" width="14.140625" style="273" customWidth="1"/>
    <col min="7174" max="7174" width="11.85546875" style="273" customWidth="1"/>
    <col min="7175" max="7175" width="9.5703125" style="273" customWidth="1"/>
    <col min="7176" max="7176" width="14.7109375" style="273" customWidth="1"/>
    <col min="7177" max="7178" width="9.5703125" style="273" customWidth="1"/>
    <col min="7179" max="7179" width="14.28515625" style="273" customWidth="1"/>
    <col min="7180" max="7180" width="13.140625" style="273" customWidth="1"/>
    <col min="7181" max="7181" width="12.28515625" style="273" customWidth="1"/>
    <col min="7182" max="7424" width="9.140625" style="273"/>
    <col min="7425" max="7425" width="77.85546875" style="273" customWidth="1"/>
    <col min="7426" max="7426" width="13.85546875" style="273" customWidth="1"/>
    <col min="7427" max="7427" width="12.140625" style="273" customWidth="1"/>
    <col min="7428" max="7428" width="11" style="273" customWidth="1"/>
    <col min="7429" max="7429" width="14.140625" style="273" customWidth="1"/>
    <col min="7430" max="7430" width="11.85546875" style="273" customWidth="1"/>
    <col min="7431" max="7431" width="9.5703125" style="273" customWidth="1"/>
    <col min="7432" max="7432" width="14.7109375" style="273" customWidth="1"/>
    <col min="7433" max="7434" width="9.5703125" style="273" customWidth="1"/>
    <col min="7435" max="7435" width="14.28515625" style="273" customWidth="1"/>
    <col min="7436" max="7436" width="13.140625" style="273" customWidth="1"/>
    <col min="7437" max="7437" width="12.28515625" style="273" customWidth="1"/>
    <col min="7438" max="7680" width="9.140625" style="273"/>
    <col min="7681" max="7681" width="77.85546875" style="273" customWidth="1"/>
    <col min="7682" max="7682" width="13.85546875" style="273" customWidth="1"/>
    <col min="7683" max="7683" width="12.140625" style="273" customWidth="1"/>
    <col min="7684" max="7684" width="11" style="273" customWidth="1"/>
    <col min="7685" max="7685" width="14.140625" style="273" customWidth="1"/>
    <col min="7686" max="7686" width="11.85546875" style="273" customWidth="1"/>
    <col min="7687" max="7687" width="9.5703125" style="273" customWidth="1"/>
    <col min="7688" max="7688" width="14.7109375" style="273" customWidth="1"/>
    <col min="7689" max="7690" width="9.5703125" style="273" customWidth="1"/>
    <col min="7691" max="7691" width="14.28515625" style="273" customWidth="1"/>
    <col min="7692" max="7692" width="13.140625" style="273" customWidth="1"/>
    <col min="7693" max="7693" width="12.28515625" style="273" customWidth="1"/>
    <col min="7694" max="7936" width="9.140625" style="273"/>
    <col min="7937" max="7937" width="77.85546875" style="273" customWidth="1"/>
    <col min="7938" max="7938" width="13.85546875" style="273" customWidth="1"/>
    <col min="7939" max="7939" width="12.140625" style="273" customWidth="1"/>
    <col min="7940" max="7940" width="11" style="273" customWidth="1"/>
    <col min="7941" max="7941" width="14.140625" style="273" customWidth="1"/>
    <col min="7942" max="7942" width="11.85546875" style="273" customWidth="1"/>
    <col min="7943" max="7943" width="9.5703125" style="273" customWidth="1"/>
    <col min="7944" max="7944" width="14.7109375" style="273" customWidth="1"/>
    <col min="7945" max="7946" width="9.5703125" style="273" customWidth="1"/>
    <col min="7947" max="7947" width="14.28515625" style="273" customWidth="1"/>
    <col min="7948" max="7948" width="13.140625" style="273" customWidth="1"/>
    <col min="7949" max="7949" width="12.28515625" style="273" customWidth="1"/>
    <col min="7950" max="8192" width="9.140625" style="273"/>
    <col min="8193" max="8193" width="77.85546875" style="273" customWidth="1"/>
    <col min="8194" max="8194" width="13.85546875" style="273" customWidth="1"/>
    <col min="8195" max="8195" width="12.140625" style="273" customWidth="1"/>
    <col min="8196" max="8196" width="11" style="273" customWidth="1"/>
    <col min="8197" max="8197" width="14.140625" style="273" customWidth="1"/>
    <col min="8198" max="8198" width="11.85546875" style="273" customWidth="1"/>
    <col min="8199" max="8199" width="9.5703125" style="273" customWidth="1"/>
    <col min="8200" max="8200" width="14.7109375" style="273" customWidth="1"/>
    <col min="8201" max="8202" width="9.5703125" style="273" customWidth="1"/>
    <col min="8203" max="8203" width="14.28515625" style="273" customWidth="1"/>
    <col min="8204" max="8204" width="13.140625" style="273" customWidth="1"/>
    <col min="8205" max="8205" width="12.28515625" style="273" customWidth="1"/>
    <col min="8206" max="8448" width="9.140625" style="273"/>
    <col min="8449" max="8449" width="77.85546875" style="273" customWidth="1"/>
    <col min="8450" max="8450" width="13.85546875" style="273" customWidth="1"/>
    <col min="8451" max="8451" width="12.140625" style="273" customWidth="1"/>
    <col min="8452" max="8452" width="11" style="273" customWidth="1"/>
    <col min="8453" max="8453" width="14.140625" style="273" customWidth="1"/>
    <col min="8454" max="8454" width="11.85546875" style="273" customWidth="1"/>
    <col min="8455" max="8455" width="9.5703125" style="273" customWidth="1"/>
    <col min="8456" max="8456" width="14.7109375" style="273" customWidth="1"/>
    <col min="8457" max="8458" width="9.5703125" style="273" customWidth="1"/>
    <col min="8459" max="8459" width="14.28515625" style="273" customWidth="1"/>
    <col min="8460" max="8460" width="13.140625" style="273" customWidth="1"/>
    <col min="8461" max="8461" width="12.28515625" style="273" customWidth="1"/>
    <col min="8462" max="8704" width="9.140625" style="273"/>
    <col min="8705" max="8705" width="77.85546875" style="273" customWidth="1"/>
    <col min="8706" max="8706" width="13.85546875" style="273" customWidth="1"/>
    <col min="8707" max="8707" width="12.140625" style="273" customWidth="1"/>
    <col min="8708" max="8708" width="11" style="273" customWidth="1"/>
    <col min="8709" max="8709" width="14.140625" style="273" customWidth="1"/>
    <col min="8710" max="8710" width="11.85546875" style="273" customWidth="1"/>
    <col min="8711" max="8711" width="9.5703125" style="273" customWidth="1"/>
    <col min="8712" max="8712" width="14.7109375" style="273" customWidth="1"/>
    <col min="8713" max="8714" width="9.5703125" style="273" customWidth="1"/>
    <col min="8715" max="8715" width="14.28515625" style="273" customWidth="1"/>
    <col min="8716" max="8716" width="13.140625" style="273" customWidth="1"/>
    <col min="8717" max="8717" width="12.28515625" style="273" customWidth="1"/>
    <col min="8718" max="8960" width="9.140625" style="273"/>
    <col min="8961" max="8961" width="77.85546875" style="273" customWidth="1"/>
    <col min="8962" max="8962" width="13.85546875" style="273" customWidth="1"/>
    <col min="8963" max="8963" width="12.140625" style="273" customWidth="1"/>
    <col min="8964" max="8964" width="11" style="273" customWidth="1"/>
    <col min="8965" max="8965" width="14.140625" style="273" customWidth="1"/>
    <col min="8966" max="8966" width="11.85546875" style="273" customWidth="1"/>
    <col min="8967" max="8967" width="9.5703125" style="273" customWidth="1"/>
    <col min="8968" max="8968" width="14.7109375" style="273" customWidth="1"/>
    <col min="8969" max="8970" width="9.5703125" style="273" customWidth="1"/>
    <col min="8971" max="8971" width="14.28515625" style="273" customWidth="1"/>
    <col min="8972" max="8972" width="13.140625" style="273" customWidth="1"/>
    <col min="8973" max="8973" width="12.28515625" style="273" customWidth="1"/>
    <col min="8974" max="9216" width="9.140625" style="273"/>
    <col min="9217" max="9217" width="77.85546875" style="273" customWidth="1"/>
    <col min="9218" max="9218" width="13.85546875" style="273" customWidth="1"/>
    <col min="9219" max="9219" width="12.140625" style="273" customWidth="1"/>
    <col min="9220" max="9220" width="11" style="273" customWidth="1"/>
    <col min="9221" max="9221" width="14.140625" style="273" customWidth="1"/>
    <col min="9222" max="9222" width="11.85546875" style="273" customWidth="1"/>
    <col min="9223" max="9223" width="9.5703125" style="273" customWidth="1"/>
    <col min="9224" max="9224" width="14.7109375" style="273" customWidth="1"/>
    <col min="9225" max="9226" width="9.5703125" style="273" customWidth="1"/>
    <col min="9227" max="9227" width="14.28515625" style="273" customWidth="1"/>
    <col min="9228" max="9228" width="13.140625" style="273" customWidth="1"/>
    <col min="9229" max="9229" width="12.28515625" style="273" customWidth="1"/>
    <col min="9230" max="9472" width="9.140625" style="273"/>
    <col min="9473" max="9473" width="77.85546875" style="273" customWidth="1"/>
    <col min="9474" max="9474" width="13.85546875" style="273" customWidth="1"/>
    <col min="9475" max="9475" width="12.140625" style="273" customWidth="1"/>
    <col min="9476" max="9476" width="11" style="273" customWidth="1"/>
    <col min="9477" max="9477" width="14.140625" style="273" customWidth="1"/>
    <col min="9478" max="9478" width="11.85546875" style="273" customWidth="1"/>
    <col min="9479" max="9479" width="9.5703125" style="273" customWidth="1"/>
    <col min="9480" max="9480" width="14.7109375" style="273" customWidth="1"/>
    <col min="9481" max="9482" width="9.5703125" style="273" customWidth="1"/>
    <col min="9483" max="9483" width="14.28515625" style="273" customWidth="1"/>
    <col min="9484" max="9484" width="13.140625" style="273" customWidth="1"/>
    <col min="9485" max="9485" width="12.28515625" style="273" customWidth="1"/>
    <col min="9486" max="9728" width="9.140625" style="273"/>
    <col min="9729" max="9729" width="77.85546875" style="273" customWidth="1"/>
    <col min="9730" max="9730" width="13.85546875" style="273" customWidth="1"/>
    <col min="9731" max="9731" width="12.140625" style="273" customWidth="1"/>
    <col min="9732" max="9732" width="11" style="273" customWidth="1"/>
    <col min="9733" max="9733" width="14.140625" style="273" customWidth="1"/>
    <col min="9734" max="9734" width="11.85546875" style="273" customWidth="1"/>
    <col min="9735" max="9735" width="9.5703125" style="273" customWidth="1"/>
    <col min="9736" max="9736" width="14.7109375" style="273" customWidth="1"/>
    <col min="9737" max="9738" width="9.5703125" style="273" customWidth="1"/>
    <col min="9739" max="9739" width="14.28515625" style="273" customWidth="1"/>
    <col min="9740" max="9740" width="13.140625" style="273" customWidth="1"/>
    <col min="9741" max="9741" width="12.28515625" style="273" customWidth="1"/>
    <col min="9742" max="9984" width="9.140625" style="273"/>
    <col min="9985" max="9985" width="77.85546875" style="273" customWidth="1"/>
    <col min="9986" max="9986" width="13.85546875" style="273" customWidth="1"/>
    <col min="9987" max="9987" width="12.140625" style="273" customWidth="1"/>
    <col min="9988" max="9988" width="11" style="273" customWidth="1"/>
    <col min="9989" max="9989" width="14.140625" style="273" customWidth="1"/>
    <col min="9990" max="9990" width="11.85546875" style="273" customWidth="1"/>
    <col min="9991" max="9991" width="9.5703125" style="273" customWidth="1"/>
    <col min="9992" max="9992" width="14.7109375" style="273" customWidth="1"/>
    <col min="9993" max="9994" width="9.5703125" style="273" customWidth="1"/>
    <col min="9995" max="9995" width="14.28515625" style="273" customWidth="1"/>
    <col min="9996" max="9996" width="13.140625" style="273" customWidth="1"/>
    <col min="9997" max="9997" width="12.28515625" style="273" customWidth="1"/>
    <col min="9998" max="10240" width="9.140625" style="273"/>
    <col min="10241" max="10241" width="77.85546875" style="273" customWidth="1"/>
    <col min="10242" max="10242" width="13.85546875" style="273" customWidth="1"/>
    <col min="10243" max="10243" width="12.140625" style="273" customWidth="1"/>
    <col min="10244" max="10244" width="11" style="273" customWidth="1"/>
    <col min="10245" max="10245" width="14.140625" style="273" customWidth="1"/>
    <col min="10246" max="10246" width="11.85546875" style="273" customWidth="1"/>
    <col min="10247" max="10247" width="9.5703125" style="273" customWidth="1"/>
    <col min="10248" max="10248" width="14.7109375" style="273" customWidth="1"/>
    <col min="10249" max="10250" width="9.5703125" style="273" customWidth="1"/>
    <col min="10251" max="10251" width="14.28515625" style="273" customWidth="1"/>
    <col min="10252" max="10252" width="13.140625" style="273" customWidth="1"/>
    <col min="10253" max="10253" width="12.28515625" style="273" customWidth="1"/>
    <col min="10254" max="10496" width="9.140625" style="273"/>
    <col min="10497" max="10497" width="77.85546875" style="273" customWidth="1"/>
    <col min="10498" max="10498" width="13.85546875" style="273" customWidth="1"/>
    <col min="10499" max="10499" width="12.140625" style="273" customWidth="1"/>
    <col min="10500" max="10500" width="11" style="273" customWidth="1"/>
    <col min="10501" max="10501" width="14.140625" style="273" customWidth="1"/>
    <col min="10502" max="10502" width="11.85546875" style="273" customWidth="1"/>
    <col min="10503" max="10503" width="9.5703125" style="273" customWidth="1"/>
    <col min="10504" max="10504" width="14.7109375" style="273" customWidth="1"/>
    <col min="10505" max="10506" width="9.5703125" style="273" customWidth="1"/>
    <col min="10507" max="10507" width="14.28515625" style="273" customWidth="1"/>
    <col min="10508" max="10508" width="13.140625" style="273" customWidth="1"/>
    <col min="10509" max="10509" width="12.28515625" style="273" customWidth="1"/>
    <col min="10510" max="10752" width="9.140625" style="273"/>
    <col min="10753" max="10753" width="77.85546875" style="273" customWidth="1"/>
    <col min="10754" max="10754" width="13.85546875" style="273" customWidth="1"/>
    <col min="10755" max="10755" width="12.140625" style="273" customWidth="1"/>
    <col min="10756" max="10756" width="11" style="273" customWidth="1"/>
    <col min="10757" max="10757" width="14.140625" style="273" customWidth="1"/>
    <col min="10758" max="10758" width="11.85546875" style="273" customWidth="1"/>
    <col min="10759" max="10759" width="9.5703125" style="273" customWidth="1"/>
    <col min="10760" max="10760" width="14.7109375" style="273" customWidth="1"/>
    <col min="10761" max="10762" width="9.5703125" style="273" customWidth="1"/>
    <col min="10763" max="10763" width="14.28515625" style="273" customWidth="1"/>
    <col min="10764" max="10764" width="13.140625" style="273" customWidth="1"/>
    <col min="10765" max="10765" width="12.28515625" style="273" customWidth="1"/>
    <col min="10766" max="11008" width="9.140625" style="273"/>
    <col min="11009" max="11009" width="77.85546875" style="273" customWidth="1"/>
    <col min="11010" max="11010" width="13.85546875" style="273" customWidth="1"/>
    <col min="11011" max="11011" width="12.140625" style="273" customWidth="1"/>
    <col min="11012" max="11012" width="11" style="273" customWidth="1"/>
    <col min="11013" max="11013" width="14.140625" style="273" customWidth="1"/>
    <col min="11014" max="11014" width="11.85546875" style="273" customWidth="1"/>
    <col min="11015" max="11015" width="9.5703125" style="273" customWidth="1"/>
    <col min="11016" max="11016" width="14.7109375" style="273" customWidth="1"/>
    <col min="11017" max="11018" width="9.5703125" style="273" customWidth="1"/>
    <col min="11019" max="11019" width="14.28515625" style="273" customWidth="1"/>
    <col min="11020" max="11020" width="13.140625" style="273" customWidth="1"/>
    <col min="11021" max="11021" width="12.28515625" style="273" customWidth="1"/>
    <col min="11022" max="11264" width="9.140625" style="273"/>
    <col min="11265" max="11265" width="77.85546875" style="273" customWidth="1"/>
    <col min="11266" max="11266" width="13.85546875" style="273" customWidth="1"/>
    <col min="11267" max="11267" width="12.140625" style="273" customWidth="1"/>
    <col min="11268" max="11268" width="11" style="273" customWidth="1"/>
    <col min="11269" max="11269" width="14.140625" style="273" customWidth="1"/>
    <col min="11270" max="11270" width="11.85546875" style="273" customWidth="1"/>
    <col min="11271" max="11271" width="9.5703125" style="273" customWidth="1"/>
    <col min="11272" max="11272" width="14.7109375" style="273" customWidth="1"/>
    <col min="11273" max="11274" width="9.5703125" style="273" customWidth="1"/>
    <col min="11275" max="11275" width="14.28515625" style="273" customWidth="1"/>
    <col min="11276" max="11276" width="13.140625" style="273" customWidth="1"/>
    <col min="11277" max="11277" width="12.28515625" style="273" customWidth="1"/>
    <col min="11278" max="11520" width="9.140625" style="273"/>
    <col min="11521" max="11521" width="77.85546875" style="273" customWidth="1"/>
    <col min="11522" max="11522" width="13.85546875" style="273" customWidth="1"/>
    <col min="11523" max="11523" width="12.140625" style="273" customWidth="1"/>
    <col min="11524" max="11524" width="11" style="273" customWidth="1"/>
    <col min="11525" max="11525" width="14.140625" style="273" customWidth="1"/>
    <col min="11526" max="11526" width="11.85546875" style="273" customWidth="1"/>
    <col min="11527" max="11527" width="9.5703125" style="273" customWidth="1"/>
    <col min="11528" max="11528" width="14.7109375" style="273" customWidth="1"/>
    <col min="11529" max="11530" width="9.5703125" style="273" customWidth="1"/>
    <col min="11531" max="11531" width="14.28515625" style="273" customWidth="1"/>
    <col min="11532" max="11532" width="13.140625" style="273" customWidth="1"/>
    <col min="11533" max="11533" width="12.28515625" style="273" customWidth="1"/>
    <col min="11534" max="11776" width="9.140625" style="273"/>
    <col min="11777" max="11777" width="77.85546875" style="273" customWidth="1"/>
    <col min="11778" max="11778" width="13.85546875" style="273" customWidth="1"/>
    <col min="11779" max="11779" width="12.140625" style="273" customWidth="1"/>
    <col min="11780" max="11780" width="11" style="273" customWidth="1"/>
    <col min="11781" max="11781" width="14.140625" style="273" customWidth="1"/>
    <col min="11782" max="11782" width="11.85546875" style="273" customWidth="1"/>
    <col min="11783" max="11783" width="9.5703125" style="273" customWidth="1"/>
    <col min="11784" max="11784" width="14.7109375" style="273" customWidth="1"/>
    <col min="11785" max="11786" width="9.5703125" style="273" customWidth="1"/>
    <col min="11787" max="11787" width="14.28515625" style="273" customWidth="1"/>
    <col min="11788" max="11788" width="13.140625" style="273" customWidth="1"/>
    <col min="11789" max="11789" width="12.28515625" style="273" customWidth="1"/>
    <col min="11790" max="12032" width="9.140625" style="273"/>
    <col min="12033" max="12033" width="77.85546875" style="273" customWidth="1"/>
    <col min="12034" max="12034" width="13.85546875" style="273" customWidth="1"/>
    <col min="12035" max="12035" width="12.140625" style="273" customWidth="1"/>
    <col min="12036" max="12036" width="11" style="273" customWidth="1"/>
    <col min="12037" max="12037" width="14.140625" style="273" customWidth="1"/>
    <col min="12038" max="12038" width="11.85546875" style="273" customWidth="1"/>
    <col min="12039" max="12039" width="9.5703125" style="273" customWidth="1"/>
    <col min="12040" max="12040" width="14.7109375" style="273" customWidth="1"/>
    <col min="12041" max="12042" width="9.5703125" style="273" customWidth="1"/>
    <col min="12043" max="12043" width="14.28515625" style="273" customWidth="1"/>
    <col min="12044" max="12044" width="13.140625" style="273" customWidth="1"/>
    <col min="12045" max="12045" width="12.28515625" style="273" customWidth="1"/>
    <col min="12046" max="12288" width="9.140625" style="273"/>
    <col min="12289" max="12289" width="77.85546875" style="273" customWidth="1"/>
    <col min="12290" max="12290" width="13.85546875" style="273" customWidth="1"/>
    <col min="12291" max="12291" width="12.140625" style="273" customWidth="1"/>
    <col min="12292" max="12292" width="11" style="273" customWidth="1"/>
    <col min="12293" max="12293" width="14.140625" style="273" customWidth="1"/>
    <col min="12294" max="12294" width="11.85546875" style="273" customWidth="1"/>
    <col min="12295" max="12295" width="9.5703125" style="273" customWidth="1"/>
    <col min="12296" max="12296" width="14.7109375" style="273" customWidth="1"/>
    <col min="12297" max="12298" width="9.5703125" style="273" customWidth="1"/>
    <col min="12299" max="12299" width="14.28515625" style="273" customWidth="1"/>
    <col min="12300" max="12300" width="13.140625" style="273" customWidth="1"/>
    <col min="12301" max="12301" width="12.28515625" style="273" customWidth="1"/>
    <col min="12302" max="12544" width="9.140625" style="273"/>
    <col min="12545" max="12545" width="77.85546875" style="273" customWidth="1"/>
    <col min="12546" max="12546" width="13.85546875" style="273" customWidth="1"/>
    <col min="12547" max="12547" width="12.140625" style="273" customWidth="1"/>
    <col min="12548" max="12548" width="11" style="273" customWidth="1"/>
    <col min="12549" max="12549" width="14.140625" style="273" customWidth="1"/>
    <col min="12550" max="12550" width="11.85546875" style="273" customWidth="1"/>
    <col min="12551" max="12551" width="9.5703125" style="273" customWidth="1"/>
    <col min="12552" max="12552" width="14.7109375" style="273" customWidth="1"/>
    <col min="12553" max="12554" width="9.5703125" style="273" customWidth="1"/>
    <col min="12555" max="12555" width="14.28515625" style="273" customWidth="1"/>
    <col min="12556" max="12556" width="13.140625" style="273" customWidth="1"/>
    <col min="12557" max="12557" width="12.28515625" style="273" customWidth="1"/>
    <col min="12558" max="12800" width="9.140625" style="273"/>
    <col min="12801" max="12801" width="77.85546875" style="273" customWidth="1"/>
    <col min="12802" max="12802" width="13.85546875" style="273" customWidth="1"/>
    <col min="12803" max="12803" width="12.140625" style="273" customWidth="1"/>
    <col min="12804" max="12804" width="11" style="273" customWidth="1"/>
    <col min="12805" max="12805" width="14.140625" style="273" customWidth="1"/>
    <col min="12806" max="12806" width="11.85546875" style="273" customWidth="1"/>
    <col min="12807" max="12807" width="9.5703125" style="273" customWidth="1"/>
    <col min="12808" max="12808" width="14.7109375" style="273" customWidth="1"/>
    <col min="12809" max="12810" width="9.5703125" style="273" customWidth="1"/>
    <col min="12811" max="12811" width="14.28515625" style="273" customWidth="1"/>
    <col min="12812" max="12812" width="13.140625" style="273" customWidth="1"/>
    <col min="12813" max="12813" width="12.28515625" style="273" customWidth="1"/>
    <col min="12814" max="13056" width="9.140625" style="273"/>
    <col min="13057" max="13057" width="77.85546875" style="273" customWidth="1"/>
    <col min="13058" max="13058" width="13.85546875" style="273" customWidth="1"/>
    <col min="13059" max="13059" width="12.140625" style="273" customWidth="1"/>
    <col min="13060" max="13060" width="11" style="273" customWidth="1"/>
    <col min="13061" max="13061" width="14.140625" style="273" customWidth="1"/>
    <col min="13062" max="13062" width="11.85546875" style="273" customWidth="1"/>
    <col min="13063" max="13063" width="9.5703125" style="273" customWidth="1"/>
    <col min="13064" max="13064" width="14.7109375" style="273" customWidth="1"/>
    <col min="13065" max="13066" width="9.5703125" style="273" customWidth="1"/>
    <col min="13067" max="13067" width="14.28515625" style="273" customWidth="1"/>
    <col min="13068" max="13068" width="13.140625" style="273" customWidth="1"/>
    <col min="13069" max="13069" width="12.28515625" style="273" customWidth="1"/>
    <col min="13070" max="13312" width="9.140625" style="273"/>
    <col min="13313" max="13313" width="77.85546875" style="273" customWidth="1"/>
    <col min="13314" max="13314" width="13.85546875" style="273" customWidth="1"/>
    <col min="13315" max="13315" width="12.140625" style="273" customWidth="1"/>
    <col min="13316" max="13316" width="11" style="273" customWidth="1"/>
    <col min="13317" max="13317" width="14.140625" style="273" customWidth="1"/>
    <col min="13318" max="13318" width="11.85546875" style="273" customWidth="1"/>
    <col min="13319" max="13319" width="9.5703125" style="273" customWidth="1"/>
    <col min="13320" max="13320" width="14.7109375" style="273" customWidth="1"/>
    <col min="13321" max="13322" width="9.5703125" style="273" customWidth="1"/>
    <col min="13323" max="13323" width="14.28515625" style="273" customWidth="1"/>
    <col min="13324" max="13324" width="13.140625" style="273" customWidth="1"/>
    <col min="13325" max="13325" width="12.28515625" style="273" customWidth="1"/>
    <col min="13326" max="13568" width="9.140625" style="273"/>
    <col min="13569" max="13569" width="77.85546875" style="273" customWidth="1"/>
    <col min="13570" max="13570" width="13.85546875" style="273" customWidth="1"/>
    <col min="13571" max="13571" width="12.140625" style="273" customWidth="1"/>
    <col min="13572" max="13572" width="11" style="273" customWidth="1"/>
    <col min="13573" max="13573" width="14.140625" style="273" customWidth="1"/>
    <col min="13574" max="13574" width="11.85546875" style="273" customWidth="1"/>
    <col min="13575" max="13575" width="9.5703125" style="273" customWidth="1"/>
    <col min="13576" max="13576" width="14.7109375" style="273" customWidth="1"/>
    <col min="13577" max="13578" width="9.5703125" style="273" customWidth="1"/>
    <col min="13579" max="13579" width="14.28515625" style="273" customWidth="1"/>
    <col min="13580" max="13580" width="13.140625" style="273" customWidth="1"/>
    <col min="13581" max="13581" width="12.28515625" style="273" customWidth="1"/>
    <col min="13582" max="13824" width="9.140625" style="273"/>
    <col min="13825" max="13825" width="77.85546875" style="273" customWidth="1"/>
    <col min="13826" max="13826" width="13.85546875" style="273" customWidth="1"/>
    <col min="13827" max="13827" width="12.140625" style="273" customWidth="1"/>
    <col min="13828" max="13828" width="11" style="273" customWidth="1"/>
    <col min="13829" max="13829" width="14.140625" style="273" customWidth="1"/>
    <col min="13830" max="13830" width="11.85546875" style="273" customWidth="1"/>
    <col min="13831" max="13831" width="9.5703125" style="273" customWidth="1"/>
    <col min="13832" max="13832" width="14.7109375" style="273" customWidth="1"/>
    <col min="13833" max="13834" width="9.5703125" style="273" customWidth="1"/>
    <col min="13835" max="13835" width="14.28515625" style="273" customWidth="1"/>
    <col min="13836" max="13836" width="13.140625" style="273" customWidth="1"/>
    <col min="13837" max="13837" width="12.28515625" style="273" customWidth="1"/>
    <col min="13838" max="14080" width="9.140625" style="273"/>
    <col min="14081" max="14081" width="77.85546875" style="273" customWidth="1"/>
    <col min="14082" max="14082" width="13.85546875" style="273" customWidth="1"/>
    <col min="14083" max="14083" width="12.140625" style="273" customWidth="1"/>
    <col min="14084" max="14084" width="11" style="273" customWidth="1"/>
    <col min="14085" max="14085" width="14.140625" style="273" customWidth="1"/>
    <col min="14086" max="14086" width="11.85546875" style="273" customWidth="1"/>
    <col min="14087" max="14087" width="9.5703125" style="273" customWidth="1"/>
    <col min="14088" max="14088" width="14.7109375" style="273" customWidth="1"/>
    <col min="14089" max="14090" width="9.5703125" style="273" customWidth="1"/>
    <col min="14091" max="14091" width="14.28515625" style="273" customWidth="1"/>
    <col min="14092" max="14092" width="13.140625" style="273" customWidth="1"/>
    <col min="14093" max="14093" width="12.28515625" style="273" customWidth="1"/>
    <col min="14094" max="14336" width="9.140625" style="273"/>
    <col min="14337" max="14337" width="77.85546875" style="273" customWidth="1"/>
    <col min="14338" max="14338" width="13.85546875" style="273" customWidth="1"/>
    <col min="14339" max="14339" width="12.140625" style="273" customWidth="1"/>
    <col min="14340" max="14340" width="11" style="273" customWidth="1"/>
    <col min="14341" max="14341" width="14.140625" style="273" customWidth="1"/>
    <col min="14342" max="14342" width="11.85546875" style="273" customWidth="1"/>
    <col min="14343" max="14343" width="9.5703125" style="273" customWidth="1"/>
    <col min="14344" max="14344" width="14.7109375" style="273" customWidth="1"/>
    <col min="14345" max="14346" width="9.5703125" style="273" customWidth="1"/>
    <col min="14347" max="14347" width="14.28515625" style="273" customWidth="1"/>
    <col min="14348" max="14348" width="13.140625" style="273" customWidth="1"/>
    <col min="14349" max="14349" width="12.28515625" style="273" customWidth="1"/>
    <col min="14350" max="14592" width="9.140625" style="273"/>
    <col min="14593" max="14593" width="77.85546875" style="273" customWidth="1"/>
    <col min="14594" max="14594" width="13.85546875" style="273" customWidth="1"/>
    <col min="14595" max="14595" width="12.140625" style="273" customWidth="1"/>
    <col min="14596" max="14596" width="11" style="273" customWidth="1"/>
    <col min="14597" max="14597" width="14.140625" style="273" customWidth="1"/>
    <col min="14598" max="14598" width="11.85546875" style="273" customWidth="1"/>
    <col min="14599" max="14599" width="9.5703125" style="273" customWidth="1"/>
    <col min="14600" max="14600" width="14.7109375" style="273" customWidth="1"/>
    <col min="14601" max="14602" width="9.5703125" style="273" customWidth="1"/>
    <col min="14603" max="14603" width="14.28515625" style="273" customWidth="1"/>
    <col min="14604" max="14604" width="13.140625" style="273" customWidth="1"/>
    <col min="14605" max="14605" width="12.28515625" style="273" customWidth="1"/>
    <col min="14606" max="14848" width="9.140625" style="273"/>
    <col min="14849" max="14849" width="77.85546875" style="273" customWidth="1"/>
    <col min="14850" max="14850" width="13.85546875" style="273" customWidth="1"/>
    <col min="14851" max="14851" width="12.140625" style="273" customWidth="1"/>
    <col min="14852" max="14852" width="11" style="273" customWidth="1"/>
    <col min="14853" max="14853" width="14.140625" style="273" customWidth="1"/>
    <col min="14854" max="14854" width="11.85546875" style="273" customWidth="1"/>
    <col min="14855" max="14855" width="9.5703125" style="273" customWidth="1"/>
    <col min="14856" max="14856" width="14.7109375" style="273" customWidth="1"/>
    <col min="14857" max="14858" width="9.5703125" style="273" customWidth="1"/>
    <col min="14859" max="14859" width="14.28515625" style="273" customWidth="1"/>
    <col min="14860" max="14860" width="13.140625" style="273" customWidth="1"/>
    <col min="14861" max="14861" width="12.28515625" style="273" customWidth="1"/>
    <col min="14862" max="15104" width="9.140625" style="273"/>
    <col min="15105" max="15105" width="77.85546875" style="273" customWidth="1"/>
    <col min="15106" max="15106" width="13.85546875" style="273" customWidth="1"/>
    <col min="15107" max="15107" width="12.140625" style="273" customWidth="1"/>
    <col min="15108" max="15108" width="11" style="273" customWidth="1"/>
    <col min="15109" max="15109" width="14.140625" style="273" customWidth="1"/>
    <col min="15110" max="15110" width="11.85546875" style="273" customWidth="1"/>
    <col min="15111" max="15111" width="9.5703125" style="273" customWidth="1"/>
    <col min="15112" max="15112" width="14.7109375" style="273" customWidth="1"/>
    <col min="15113" max="15114" width="9.5703125" style="273" customWidth="1"/>
    <col min="15115" max="15115" width="14.28515625" style="273" customWidth="1"/>
    <col min="15116" max="15116" width="13.140625" style="273" customWidth="1"/>
    <col min="15117" max="15117" width="12.28515625" style="273" customWidth="1"/>
    <col min="15118" max="15360" width="9.140625" style="273"/>
    <col min="15361" max="15361" width="77.85546875" style="273" customWidth="1"/>
    <col min="15362" max="15362" width="13.85546875" style="273" customWidth="1"/>
    <col min="15363" max="15363" width="12.140625" style="273" customWidth="1"/>
    <col min="15364" max="15364" width="11" style="273" customWidth="1"/>
    <col min="15365" max="15365" width="14.140625" style="273" customWidth="1"/>
    <col min="15366" max="15366" width="11.85546875" style="273" customWidth="1"/>
    <col min="15367" max="15367" width="9.5703125" style="273" customWidth="1"/>
    <col min="15368" max="15368" width="14.7109375" style="273" customWidth="1"/>
    <col min="15369" max="15370" width="9.5703125" style="273" customWidth="1"/>
    <col min="15371" max="15371" width="14.28515625" style="273" customWidth="1"/>
    <col min="15372" max="15372" width="13.140625" style="273" customWidth="1"/>
    <col min="15373" max="15373" width="12.28515625" style="273" customWidth="1"/>
    <col min="15374" max="15616" width="9.140625" style="273"/>
    <col min="15617" max="15617" width="77.85546875" style="273" customWidth="1"/>
    <col min="15618" max="15618" width="13.85546875" style="273" customWidth="1"/>
    <col min="15619" max="15619" width="12.140625" style="273" customWidth="1"/>
    <col min="15620" max="15620" width="11" style="273" customWidth="1"/>
    <col min="15621" max="15621" width="14.140625" style="273" customWidth="1"/>
    <col min="15622" max="15622" width="11.85546875" style="273" customWidth="1"/>
    <col min="15623" max="15623" width="9.5703125" style="273" customWidth="1"/>
    <col min="15624" max="15624" width="14.7109375" style="273" customWidth="1"/>
    <col min="15625" max="15626" width="9.5703125" style="273" customWidth="1"/>
    <col min="15627" max="15627" width="14.28515625" style="273" customWidth="1"/>
    <col min="15628" max="15628" width="13.140625" style="273" customWidth="1"/>
    <col min="15629" max="15629" width="12.28515625" style="273" customWidth="1"/>
    <col min="15630" max="15872" width="9.140625" style="273"/>
    <col min="15873" max="15873" width="77.85546875" style="273" customWidth="1"/>
    <col min="15874" max="15874" width="13.85546875" style="273" customWidth="1"/>
    <col min="15875" max="15875" width="12.140625" style="273" customWidth="1"/>
    <col min="15876" max="15876" width="11" style="273" customWidth="1"/>
    <col min="15877" max="15877" width="14.140625" style="273" customWidth="1"/>
    <col min="15878" max="15878" width="11.85546875" style="273" customWidth="1"/>
    <col min="15879" max="15879" width="9.5703125" style="273" customWidth="1"/>
    <col min="15880" max="15880" width="14.7109375" style="273" customWidth="1"/>
    <col min="15881" max="15882" width="9.5703125" style="273" customWidth="1"/>
    <col min="15883" max="15883" width="14.28515625" style="273" customWidth="1"/>
    <col min="15884" max="15884" width="13.140625" style="273" customWidth="1"/>
    <col min="15885" max="15885" width="12.28515625" style="273" customWidth="1"/>
    <col min="15886" max="16128" width="9.140625" style="273"/>
    <col min="16129" max="16129" width="77.85546875" style="273" customWidth="1"/>
    <col min="16130" max="16130" width="13.85546875" style="273" customWidth="1"/>
    <col min="16131" max="16131" width="12.140625" style="273" customWidth="1"/>
    <col min="16132" max="16132" width="11" style="273" customWidth="1"/>
    <col min="16133" max="16133" width="14.140625" style="273" customWidth="1"/>
    <col min="16134" max="16134" width="11.85546875" style="273" customWidth="1"/>
    <col min="16135" max="16135" width="9.5703125" style="273" customWidth="1"/>
    <col min="16136" max="16136" width="14.7109375" style="273" customWidth="1"/>
    <col min="16137" max="16138" width="9.5703125" style="273" customWidth="1"/>
    <col min="16139" max="16139" width="14.28515625" style="273" customWidth="1"/>
    <col min="16140" max="16140" width="13.140625" style="273" customWidth="1"/>
    <col min="16141" max="16141" width="12.28515625" style="273" customWidth="1"/>
    <col min="16142" max="16384" width="9.140625" style="273"/>
  </cols>
  <sheetData>
    <row r="1" spans="1:13" ht="22.5" customHeight="1" x14ac:dyDescent="0.3">
      <c r="A1" s="4445" t="s">
        <v>333</v>
      </c>
      <c r="B1" s="4445"/>
      <c r="C1" s="4445"/>
      <c r="D1" s="4445"/>
      <c r="E1" s="4445"/>
      <c r="F1" s="4445"/>
      <c r="G1" s="4445"/>
      <c r="H1" s="4445"/>
      <c r="I1" s="4445"/>
      <c r="J1" s="4445"/>
      <c r="K1" s="4445"/>
      <c r="L1" s="4445"/>
      <c r="M1" s="4445"/>
    </row>
    <row r="2" spans="1:13" ht="22.5" customHeight="1" x14ac:dyDescent="0.3">
      <c r="A2" s="4522" t="s">
        <v>391</v>
      </c>
      <c r="B2" s="4522"/>
      <c r="C2" s="4522"/>
      <c r="D2" s="4522"/>
      <c r="E2" s="4522"/>
      <c r="F2" s="4522"/>
      <c r="G2" s="4522"/>
      <c r="H2" s="4522"/>
      <c r="I2" s="4522"/>
      <c r="J2" s="4522"/>
      <c r="K2" s="4522"/>
      <c r="L2" s="4522"/>
      <c r="M2" s="4522"/>
    </row>
    <row r="3" spans="1:13" ht="21" thickBot="1" x14ac:dyDescent="0.35">
      <c r="A3" s="341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33.75" customHeight="1" thickBot="1" x14ac:dyDescent="0.35">
      <c r="A4" s="4523" t="s">
        <v>9</v>
      </c>
      <c r="B4" s="4538" t="s">
        <v>19</v>
      </c>
      <c r="C4" s="4539"/>
      <c r="D4" s="4540"/>
      <c r="E4" s="4538" t="s">
        <v>20</v>
      </c>
      <c r="F4" s="4539"/>
      <c r="G4" s="4540"/>
      <c r="H4" s="4538" t="s">
        <v>29</v>
      </c>
      <c r="I4" s="4539"/>
      <c r="J4" s="4540"/>
      <c r="K4" s="4533" t="s">
        <v>21</v>
      </c>
      <c r="L4" s="4534"/>
      <c r="M4" s="4535"/>
    </row>
    <row r="5" spans="1:13" ht="132" customHeight="1" thickBot="1" x14ac:dyDescent="0.35">
      <c r="A5" s="4524"/>
      <c r="B5" s="3790" t="s">
        <v>26</v>
      </c>
      <c r="C5" s="3790" t="s">
        <v>27</v>
      </c>
      <c r="D5" s="3790" t="s">
        <v>4</v>
      </c>
      <c r="E5" s="3790" t="s">
        <v>26</v>
      </c>
      <c r="F5" s="3790" t="s">
        <v>27</v>
      </c>
      <c r="G5" s="3790" t="s">
        <v>4</v>
      </c>
      <c r="H5" s="3790" t="s">
        <v>26</v>
      </c>
      <c r="I5" s="3790" t="s">
        <v>27</v>
      </c>
      <c r="J5" s="3790" t="s">
        <v>4</v>
      </c>
      <c r="K5" s="3790" t="s">
        <v>26</v>
      </c>
      <c r="L5" s="3790" t="s">
        <v>27</v>
      </c>
      <c r="M5" s="3791" t="s">
        <v>4</v>
      </c>
    </row>
    <row r="6" spans="1:13" ht="28.5" customHeight="1" thickBot="1" x14ac:dyDescent="0.35">
      <c r="A6" s="3696" t="s">
        <v>22</v>
      </c>
      <c r="B6" s="3792"/>
      <c r="C6" s="3793"/>
      <c r="D6" s="3794"/>
      <c r="E6" s="3792"/>
      <c r="F6" s="3793"/>
      <c r="G6" s="3795"/>
      <c r="H6" s="3796"/>
      <c r="I6" s="3793"/>
      <c r="J6" s="3794"/>
      <c r="K6" s="3797"/>
      <c r="L6" s="3798"/>
      <c r="M6" s="3799"/>
    </row>
    <row r="7" spans="1:13" ht="27" customHeight="1" thickBot="1" x14ac:dyDescent="0.35">
      <c r="A7" s="3157" t="s">
        <v>166</v>
      </c>
      <c r="B7" s="3674"/>
      <c r="C7" s="3800"/>
      <c r="D7" s="3801"/>
      <c r="E7" s="3800"/>
      <c r="F7" s="3800"/>
      <c r="G7" s="3801"/>
      <c r="H7" s="3800"/>
      <c r="I7" s="3800"/>
      <c r="J7" s="3801"/>
      <c r="K7" s="3802"/>
      <c r="L7" s="3803"/>
      <c r="M7" s="3757"/>
    </row>
    <row r="8" spans="1:13" ht="27.75" customHeight="1" x14ac:dyDescent="0.3">
      <c r="A8" s="3804" t="s">
        <v>304</v>
      </c>
      <c r="B8" s="3805">
        <v>9</v>
      </c>
      <c r="C8" s="3805">
        <v>11</v>
      </c>
      <c r="D8" s="3805">
        <v>20</v>
      </c>
      <c r="E8" s="3805">
        <v>5</v>
      </c>
      <c r="F8" s="3805">
        <v>3</v>
      </c>
      <c r="G8" s="3805">
        <f>SUM(E8:F8)</f>
        <v>8</v>
      </c>
      <c r="H8" s="3805">
        <v>1</v>
      </c>
      <c r="I8" s="3805">
        <v>0</v>
      </c>
      <c r="J8" s="3805">
        <f>SUM(H8:I8)</f>
        <v>1</v>
      </c>
      <c r="K8" s="3806">
        <v>15</v>
      </c>
      <c r="L8" s="3806">
        <v>16</v>
      </c>
      <c r="M8" s="3805">
        <f>SUM(K8:L8)</f>
        <v>31</v>
      </c>
    </row>
    <row r="9" spans="1:13" ht="36" customHeight="1" thickBot="1" x14ac:dyDescent="0.35">
      <c r="A9" s="3595" t="s">
        <v>308</v>
      </c>
      <c r="B9" s="3807">
        <v>0</v>
      </c>
      <c r="C9" s="3807">
        <v>0</v>
      </c>
      <c r="D9" s="3807">
        <v>0</v>
      </c>
      <c r="E9" s="3807">
        <v>3</v>
      </c>
      <c r="F9" s="3807">
        <v>5</v>
      </c>
      <c r="G9" s="3807">
        <v>8</v>
      </c>
      <c r="H9" s="3807">
        <v>0</v>
      </c>
      <c r="I9" s="3807">
        <v>0</v>
      </c>
      <c r="J9" s="3807">
        <v>0</v>
      </c>
      <c r="K9" s="3808">
        <v>3</v>
      </c>
      <c r="L9" s="3808">
        <v>5</v>
      </c>
      <c r="M9" s="3807">
        <v>8</v>
      </c>
    </row>
    <row r="10" spans="1:13" ht="30.75" customHeight="1" thickBot="1" x14ac:dyDescent="0.35">
      <c r="A10" s="3174" t="s">
        <v>12</v>
      </c>
      <c r="B10" s="3682">
        <v>9</v>
      </c>
      <c r="C10" s="3682">
        <v>11</v>
      </c>
      <c r="D10" s="3682">
        <v>20</v>
      </c>
      <c r="E10" s="3682">
        <v>8</v>
      </c>
      <c r="F10" s="3682">
        <v>10</v>
      </c>
      <c r="G10" s="3682">
        <v>18</v>
      </c>
      <c r="H10" s="3682">
        <v>1</v>
      </c>
      <c r="I10" s="3682">
        <v>0</v>
      </c>
      <c r="J10" s="3682">
        <v>1</v>
      </c>
      <c r="K10" s="3682">
        <v>18</v>
      </c>
      <c r="L10" s="3682">
        <f>SUM(L8:L9)</f>
        <v>21</v>
      </c>
      <c r="M10" s="3809">
        <v>39</v>
      </c>
    </row>
    <row r="11" spans="1:13" ht="28.5" customHeight="1" thickBot="1" x14ac:dyDescent="0.35">
      <c r="A11" s="3767" t="s">
        <v>23</v>
      </c>
      <c r="B11" s="3682"/>
      <c r="C11" s="3810"/>
      <c r="D11" s="3811"/>
      <c r="E11" s="3682"/>
      <c r="F11" s="3810"/>
      <c r="G11" s="3811"/>
      <c r="H11" s="3682"/>
      <c r="I11" s="3810"/>
      <c r="J11" s="3811"/>
      <c r="K11" s="3812"/>
      <c r="L11" s="3813"/>
      <c r="M11" s="3814"/>
    </row>
    <row r="12" spans="1:13" ht="31.5" customHeight="1" thickBot="1" x14ac:dyDescent="0.35">
      <c r="A12" s="3700" t="s">
        <v>11</v>
      </c>
      <c r="B12" s="3823"/>
      <c r="C12" s="3824"/>
      <c r="D12" s="3825"/>
      <c r="E12" s="3823"/>
      <c r="F12" s="3824"/>
      <c r="G12" s="3825"/>
      <c r="H12" s="3823"/>
      <c r="I12" s="3824"/>
      <c r="J12" s="3825"/>
      <c r="K12" s="3826"/>
      <c r="L12" s="3827"/>
      <c r="M12" s="3828"/>
    </row>
    <row r="13" spans="1:13" ht="26.25" customHeight="1" thickBot="1" x14ac:dyDescent="0.35">
      <c r="A13" s="3587" t="s">
        <v>166</v>
      </c>
      <c r="B13" s="3674"/>
      <c r="C13" s="3674"/>
      <c r="D13" s="3674"/>
      <c r="E13" s="3674"/>
      <c r="F13" s="3674"/>
      <c r="G13" s="3674"/>
      <c r="H13" s="3674"/>
      <c r="I13" s="3674"/>
      <c r="J13" s="3674"/>
      <c r="K13" s="3674"/>
      <c r="L13" s="3674"/>
      <c r="M13" s="3676"/>
    </row>
    <row r="14" spans="1:13" ht="34.5" customHeight="1" x14ac:dyDescent="0.3">
      <c r="A14" s="3122" t="s">
        <v>304</v>
      </c>
      <c r="B14" s="3805">
        <v>9</v>
      </c>
      <c r="C14" s="3805">
        <v>10</v>
      </c>
      <c r="D14" s="3805">
        <v>19</v>
      </c>
      <c r="E14" s="3686">
        <v>5</v>
      </c>
      <c r="F14" s="3687">
        <v>5</v>
      </c>
      <c r="G14" s="3688">
        <v>10</v>
      </c>
      <c r="H14" s="3689">
        <v>1</v>
      </c>
      <c r="I14" s="3687">
        <v>0</v>
      </c>
      <c r="J14" s="3688">
        <v>1</v>
      </c>
      <c r="K14" s="3815">
        <v>15</v>
      </c>
      <c r="L14" s="3690">
        <v>15</v>
      </c>
      <c r="M14" s="3691">
        <v>30</v>
      </c>
    </row>
    <row r="15" spans="1:13" ht="35.25" customHeight="1" thickBot="1" x14ac:dyDescent="0.35">
      <c r="A15" s="3122" t="s">
        <v>308</v>
      </c>
      <c r="B15" s="3807">
        <v>0</v>
      </c>
      <c r="C15" s="3807">
        <v>0</v>
      </c>
      <c r="D15" s="3807">
        <v>0</v>
      </c>
      <c r="E15" s="3149">
        <v>3</v>
      </c>
      <c r="F15" s="3152">
        <v>4</v>
      </c>
      <c r="G15" s="3094">
        <v>7</v>
      </c>
      <c r="H15" s="3816">
        <v>0</v>
      </c>
      <c r="I15" s="3152">
        <v>0</v>
      </c>
      <c r="J15" s="3094">
        <v>0</v>
      </c>
      <c r="K15" s="3817">
        <v>3</v>
      </c>
      <c r="L15" s="3818">
        <v>4</v>
      </c>
      <c r="M15" s="3819">
        <v>7</v>
      </c>
    </row>
    <row r="16" spans="1:13" ht="30" customHeight="1" thickBot="1" x14ac:dyDescent="0.35">
      <c r="A16" s="3696" t="s">
        <v>8</v>
      </c>
      <c r="B16" s="3682">
        <v>9</v>
      </c>
      <c r="C16" s="3682">
        <v>10</v>
      </c>
      <c r="D16" s="3682">
        <v>19</v>
      </c>
      <c r="E16" s="3820">
        <v>8</v>
      </c>
      <c r="F16" s="3820">
        <f>SUM(F14:F15)</f>
        <v>9</v>
      </c>
      <c r="G16" s="3820">
        <v>17</v>
      </c>
      <c r="H16" s="3820">
        <v>1</v>
      </c>
      <c r="I16" s="3820">
        <f>SUM(I14:I15)</f>
        <v>0</v>
      </c>
      <c r="J16" s="3820">
        <f>SUM(J14:J15)</f>
        <v>1</v>
      </c>
      <c r="K16" s="3820">
        <v>18</v>
      </c>
      <c r="L16" s="3820">
        <v>19</v>
      </c>
      <c r="M16" s="3685">
        <v>37</v>
      </c>
    </row>
    <row r="17" spans="1:13" ht="28.5" customHeight="1" thickBot="1" x14ac:dyDescent="0.35">
      <c r="A17" s="3707" t="s">
        <v>25</v>
      </c>
      <c r="B17" s="3829"/>
      <c r="C17" s="3830"/>
      <c r="D17" s="3831"/>
      <c r="E17" s="3829"/>
      <c r="F17" s="3830"/>
      <c r="G17" s="3831"/>
      <c r="H17" s="3829"/>
      <c r="I17" s="3830"/>
      <c r="J17" s="3831"/>
      <c r="K17" s="3826"/>
      <c r="L17" s="3827"/>
      <c r="M17" s="3828"/>
    </row>
    <row r="18" spans="1:13" ht="27" customHeight="1" thickBot="1" x14ac:dyDescent="0.35">
      <c r="A18" s="3587" t="s">
        <v>166</v>
      </c>
      <c r="B18" s="3706"/>
      <c r="C18" s="3821"/>
      <c r="D18" s="3822"/>
      <c r="E18" s="3706"/>
      <c r="F18" s="3821"/>
      <c r="G18" s="3822"/>
      <c r="H18" s="3706"/>
      <c r="I18" s="3821"/>
      <c r="J18" s="3822"/>
      <c r="K18" s="3706"/>
      <c r="L18" s="3821"/>
      <c r="M18" s="3822"/>
    </row>
    <row r="19" spans="1:13" ht="27" customHeight="1" x14ac:dyDescent="0.3">
      <c r="A19" s="3692" t="s">
        <v>304</v>
      </c>
      <c r="B19" s="3805">
        <v>0</v>
      </c>
      <c r="C19" s="3805">
        <v>1</v>
      </c>
      <c r="D19" s="3805">
        <v>1</v>
      </c>
      <c r="E19" s="3149">
        <v>0</v>
      </c>
      <c r="F19" s="3149">
        <v>0</v>
      </c>
      <c r="G19" s="3807">
        <v>0</v>
      </c>
      <c r="H19" s="3149">
        <v>0</v>
      </c>
      <c r="I19" s="3149">
        <v>0</v>
      </c>
      <c r="J19" s="3807">
        <v>0</v>
      </c>
      <c r="K19" s="3812">
        <v>0</v>
      </c>
      <c r="L19" s="3813">
        <v>1</v>
      </c>
      <c r="M19" s="3814">
        <v>1</v>
      </c>
    </row>
    <row r="20" spans="1:13" ht="24.75" customHeight="1" thickBot="1" x14ac:dyDescent="0.35">
      <c r="A20" s="3692" t="s">
        <v>308</v>
      </c>
      <c r="B20" s="3807">
        <v>0</v>
      </c>
      <c r="C20" s="3807">
        <v>0</v>
      </c>
      <c r="D20" s="3807">
        <v>0</v>
      </c>
      <c r="E20" s="3149">
        <v>0</v>
      </c>
      <c r="F20" s="3149">
        <v>1</v>
      </c>
      <c r="G20" s="3807">
        <v>1</v>
      </c>
      <c r="H20" s="3149">
        <v>0</v>
      </c>
      <c r="I20" s="3149">
        <v>0</v>
      </c>
      <c r="J20" s="3807">
        <v>0</v>
      </c>
      <c r="K20" s="3812">
        <v>0</v>
      </c>
      <c r="L20" s="3813">
        <v>1</v>
      </c>
      <c r="M20" s="3814">
        <v>1</v>
      </c>
    </row>
    <row r="21" spans="1:13" ht="24.75" customHeight="1" thickBot="1" x14ac:dyDescent="0.35">
      <c r="A21" s="3696" t="s">
        <v>13</v>
      </c>
      <c r="B21" s="3682">
        <v>0</v>
      </c>
      <c r="C21" s="3682">
        <v>1</v>
      </c>
      <c r="D21" s="3682">
        <v>1</v>
      </c>
      <c r="E21" s="3699">
        <f t="shared" ref="E21:M21" si="0">SUM(E19:E20)</f>
        <v>0</v>
      </c>
      <c r="F21" s="3699">
        <f t="shared" si="0"/>
        <v>1</v>
      </c>
      <c r="G21" s="3699">
        <f t="shared" si="0"/>
        <v>1</v>
      </c>
      <c r="H21" s="3699">
        <f t="shared" si="0"/>
        <v>0</v>
      </c>
      <c r="I21" s="3699">
        <f t="shared" si="0"/>
        <v>0</v>
      </c>
      <c r="J21" s="3699">
        <f t="shared" si="0"/>
        <v>0</v>
      </c>
      <c r="K21" s="3699">
        <f t="shared" si="0"/>
        <v>0</v>
      </c>
      <c r="L21" s="3699">
        <f t="shared" si="0"/>
        <v>2</v>
      </c>
      <c r="M21" s="3685">
        <f t="shared" si="0"/>
        <v>2</v>
      </c>
    </row>
    <row r="22" spans="1:13" ht="26.25" customHeight="1" thickBot="1" x14ac:dyDescent="0.35">
      <c r="A22" s="3651" t="s">
        <v>180</v>
      </c>
      <c r="B22" s="3832">
        <v>9</v>
      </c>
      <c r="C22" s="3832">
        <v>11</v>
      </c>
      <c r="D22" s="3832">
        <v>20</v>
      </c>
      <c r="E22" s="3832">
        <f t="shared" ref="E22:J22" si="1">E16+E21</f>
        <v>8</v>
      </c>
      <c r="F22" s="3832">
        <f t="shared" si="1"/>
        <v>10</v>
      </c>
      <c r="G22" s="3832">
        <f t="shared" si="1"/>
        <v>18</v>
      </c>
      <c r="H22" s="3832">
        <f t="shared" si="1"/>
        <v>1</v>
      </c>
      <c r="I22" s="3832">
        <f t="shared" si="1"/>
        <v>0</v>
      </c>
      <c r="J22" s="3832">
        <f t="shared" si="1"/>
        <v>1</v>
      </c>
      <c r="K22" s="3832">
        <f>K16+K21</f>
        <v>18</v>
      </c>
      <c r="L22" s="3832">
        <f>L16+L21</f>
        <v>21</v>
      </c>
      <c r="M22" s="3833">
        <f>M16+M21</f>
        <v>39</v>
      </c>
    </row>
    <row r="23" spans="1:13" x14ac:dyDescent="0.3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13" x14ac:dyDescent="0.3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</row>
    <row r="27" spans="1:13" ht="24.75" customHeight="1" x14ac:dyDescent="0.3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42" zoomScale="51" zoomScaleNormal="75" zoomScaleSheetLayoutView="51" workbookViewId="0">
      <selection activeCell="T68" sqref="T68"/>
    </sheetView>
  </sheetViews>
  <sheetFormatPr defaultRowHeight="12.75" x14ac:dyDescent="0.2"/>
  <cols>
    <col min="1" max="1" width="49.42578125" style="35" customWidth="1"/>
    <col min="2" max="2" width="10.85546875" style="35" customWidth="1"/>
    <col min="3" max="4" width="11.140625" style="35" customWidth="1"/>
    <col min="5" max="5" width="8.42578125" style="35" customWidth="1"/>
    <col min="6" max="6" width="9.28515625" style="35" customWidth="1"/>
    <col min="7" max="7" width="8.85546875" style="35" customWidth="1"/>
    <col min="8" max="8" width="9.7109375" style="35" customWidth="1"/>
    <col min="9" max="9" width="9.42578125" style="35" customWidth="1"/>
    <col min="10" max="10" width="9.5703125" style="35" customWidth="1"/>
    <col min="11" max="12" width="9.28515625" style="35" customWidth="1"/>
    <col min="13" max="13" width="9" style="35" customWidth="1"/>
    <col min="14" max="14" width="10" style="35" customWidth="1"/>
    <col min="15" max="15" width="9.85546875" style="35" customWidth="1"/>
    <col min="16" max="16" width="9.5703125" style="35" customWidth="1"/>
    <col min="17" max="17" width="10.28515625" style="35" customWidth="1"/>
    <col min="18" max="18" width="10.7109375" style="35" customWidth="1"/>
    <col min="19" max="19" width="10.5703125" style="35" customWidth="1"/>
    <col min="20" max="20" width="10.28515625" style="35" customWidth="1"/>
    <col min="21" max="21" width="10.7109375" style="35" customWidth="1"/>
    <col min="22" max="22" width="10" style="35" customWidth="1"/>
    <col min="23" max="23" width="9.85546875" style="35" customWidth="1"/>
    <col min="24" max="24" width="10.140625" style="35" customWidth="1"/>
    <col min="25" max="26" width="9.140625" style="35" customWidth="1"/>
    <col min="27" max="27" width="9.28515625" style="35" customWidth="1"/>
    <col min="28" max="28" width="9" style="35" customWidth="1"/>
    <col min="29" max="29" width="9.85546875" style="35" customWidth="1"/>
    <col min="30" max="30" width="10.28515625" style="35" customWidth="1"/>
    <col min="31" max="31" width="10.140625" style="35" customWidth="1"/>
    <col min="32" max="32" width="10.7109375" style="35" customWidth="1"/>
    <col min="33" max="33" width="10.85546875" style="35" customWidth="1"/>
    <col min="34" max="34" width="12.7109375" style="35" customWidth="1"/>
    <col min="35" max="16384" width="9.140625" style="35"/>
  </cols>
  <sheetData>
    <row r="2" spans="1:36" ht="3.75" customHeight="1" x14ac:dyDescent="0.2"/>
    <row r="3" spans="1:36" ht="22.5" x14ac:dyDescent="0.2">
      <c r="A3" s="4602" t="s">
        <v>113</v>
      </c>
      <c r="B3" s="4602"/>
      <c r="C3" s="4602"/>
      <c r="D3" s="4602"/>
      <c r="E3" s="4602"/>
      <c r="F3" s="4602"/>
      <c r="G3" s="4602"/>
      <c r="H3" s="4602"/>
      <c r="I3" s="4602"/>
      <c r="J3" s="4602"/>
      <c r="K3" s="4602"/>
      <c r="L3" s="4602"/>
      <c r="M3" s="4602"/>
      <c r="N3" s="4602"/>
      <c r="O3" s="4602"/>
      <c r="P3" s="4602"/>
      <c r="Q3" s="4602"/>
      <c r="R3" s="4602"/>
      <c r="S3" s="4602"/>
      <c r="T3" s="4602"/>
      <c r="U3" s="4602"/>
      <c r="V3" s="4602"/>
      <c r="W3" s="4602"/>
      <c r="X3" s="4602"/>
      <c r="Y3" s="4602"/>
      <c r="Z3" s="4602"/>
      <c r="AA3" s="4602"/>
      <c r="AB3" s="4602"/>
      <c r="AC3" s="4602"/>
      <c r="AD3" s="4602"/>
      <c r="AE3" s="4602"/>
    </row>
    <row r="4" spans="1:36" ht="22.5" x14ac:dyDescent="0.3">
      <c r="A4" s="4598" t="s">
        <v>358</v>
      </c>
      <c r="B4" s="4598"/>
      <c r="C4" s="4598"/>
      <c r="D4" s="4598"/>
      <c r="E4" s="4598"/>
      <c r="F4" s="4598"/>
      <c r="G4" s="4598"/>
      <c r="H4" s="4598"/>
      <c r="I4" s="4598"/>
      <c r="J4" s="4598"/>
      <c r="K4" s="4598"/>
      <c r="L4" s="4598"/>
      <c r="M4" s="4598"/>
      <c r="N4" s="4598"/>
      <c r="O4" s="4598"/>
      <c r="P4" s="4598"/>
      <c r="Q4" s="4598"/>
      <c r="R4" s="4598"/>
      <c r="S4" s="4598"/>
      <c r="T4" s="4598"/>
      <c r="U4" s="4598"/>
      <c r="V4" s="4598"/>
      <c r="W4" s="4598"/>
      <c r="X4" s="4598"/>
      <c r="Y4" s="4598"/>
      <c r="Z4" s="4598"/>
      <c r="AA4" s="4598"/>
      <c r="AB4" s="4598"/>
      <c r="AC4" s="4598"/>
      <c r="AD4" s="4598"/>
      <c r="AE4" s="4598"/>
    </row>
    <row r="5" spans="1:36" ht="16.5" customHeight="1" x14ac:dyDescent="0.2">
      <c r="A5" s="4602" t="s">
        <v>114</v>
      </c>
      <c r="B5" s="4602"/>
      <c r="C5" s="4602"/>
      <c r="D5" s="4602"/>
      <c r="E5" s="4602"/>
      <c r="F5" s="4602"/>
      <c r="G5" s="4602"/>
      <c r="H5" s="4602"/>
      <c r="I5" s="4602"/>
      <c r="J5" s="4602"/>
      <c r="K5" s="4602"/>
      <c r="L5" s="4602"/>
      <c r="M5" s="4602"/>
      <c r="N5" s="4602"/>
      <c r="O5" s="4602"/>
      <c r="P5" s="4602"/>
      <c r="Q5" s="4602"/>
      <c r="R5" s="4602"/>
      <c r="S5" s="4602"/>
      <c r="T5" s="4602"/>
      <c r="U5" s="4602"/>
      <c r="V5" s="4602"/>
      <c r="W5" s="4602"/>
      <c r="X5" s="4602"/>
      <c r="Y5" s="4602"/>
      <c r="Z5" s="4602"/>
      <c r="AA5" s="4602"/>
      <c r="AB5" s="4602"/>
      <c r="AC5" s="4602"/>
      <c r="AD5" s="4602"/>
      <c r="AE5" s="4602"/>
    </row>
    <row r="6" spans="1:36" ht="14.25" customHeight="1" thickBot="1" x14ac:dyDescent="0.25">
      <c r="A6" s="4602"/>
      <c r="B6" s="4602"/>
      <c r="C6" s="4602"/>
      <c r="D6" s="4602"/>
      <c r="E6" s="4602"/>
      <c r="F6" s="4602"/>
      <c r="G6" s="4602"/>
      <c r="H6" s="4602"/>
      <c r="I6" s="4602"/>
      <c r="J6" s="4602"/>
      <c r="K6" s="4602"/>
      <c r="L6" s="4602"/>
      <c r="M6" s="4602"/>
      <c r="N6" s="4602"/>
      <c r="O6" s="4602"/>
      <c r="P6" s="4602"/>
      <c r="Q6" s="4602"/>
      <c r="R6" s="4602"/>
      <c r="S6" s="4602"/>
      <c r="T6" s="4602"/>
      <c r="U6" s="4602"/>
      <c r="V6" s="4602"/>
      <c r="W6" s="4602"/>
      <c r="X6" s="4602"/>
      <c r="Y6" s="4602"/>
      <c r="Z6" s="4602"/>
      <c r="AA6" s="4602"/>
      <c r="AB6" s="4602"/>
      <c r="AC6" s="4602"/>
      <c r="AD6" s="4602"/>
      <c r="AE6" s="4602"/>
    </row>
    <row r="7" spans="1:36" ht="24.75" customHeight="1" x14ac:dyDescent="0.2">
      <c r="A7" s="4574" t="s">
        <v>312</v>
      </c>
      <c r="B7" s="4576">
        <v>1</v>
      </c>
      <c r="C7" s="4577"/>
      <c r="D7" s="4578"/>
      <c r="E7" s="4576">
        <v>2</v>
      </c>
      <c r="F7" s="4577"/>
      <c r="G7" s="4578"/>
      <c r="H7" s="4576">
        <v>3</v>
      </c>
      <c r="I7" s="4577"/>
      <c r="J7" s="4578"/>
      <c r="K7" s="4576">
        <v>4</v>
      </c>
      <c r="L7" s="4577"/>
      <c r="M7" s="4578"/>
      <c r="N7" s="4576">
        <v>5</v>
      </c>
      <c r="O7" s="4577"/>
      <c r="P7" s="4578"/>
      <c r="Q7" s="4544" t="s">
        <v>4</v>
      </c>
      <c r="R7" s="4611"/>
      <c r="S7" s="4545"/>
      <c r="T7" s="4603">
        <v>1</v>
      </c>
      <c r="U7" s="4604"/>
      <c r="V7" s="4605"/>
      <c r="W7" s="4603">
        <v>2</v>
      </c>
      <c r="X7" s="4604"/>
      <c r="Y7" s="4604"/>
      <c r="Z7" s="4612" t="s">
        <v>115</v>
      </c>
      <c r="AA7" s="4613"/>
      <c r="AB7" s="4614"/>
      <c r="AC7" s="37" t="s">
        <v>4</v>
      </c>
      <c r="AD7" s="38"/>
      <c r="AE7" s="253" t="s">
        <v>135</v>
      </c>
    </row>
    <row r="8" spans="1:36" ht="26.25" customHeight="1" thickBot="1" x14ac:dyDescent="0.25">
      <c r="A8" s="4575"/>
      <c r="B8" s="4579"/>
      <c r="C8" s="4580"/>
      <c r="D8" s="4581"/>
      <c r="E8" s="4579"/>
      <c r="F8" s="4580"/>
      <c r="G8" s="4581"/>
      <c r="H8" s="4579"/>
      <c r="I8" s="4580"/>
      <c r="J8" s="4581"/>
      <c r="K8" s="4579"/>
      <c r="L8" s="4580"/>
      <c r="M8" s="4581"/>
      <c r="N8" s="4579"/>
      <c r="O8" s="4580"/>
      <c r="P8" s="4581"/>
      <c r="Q8" s="4552" t="s">
        <v>140</v>
      </c>
      <c r="R8" s="4553"/>
      <c r="S8" s="4554"/>
      <c r="T8" s="4552" t="s">
        <v>5</v>
      </c>
      <c r="U8" s="4553"/>
      <c r="V8" s="4554"/>
      <c r="W8" s="4552" t="s">
        <v>5</v>
      </c>
      <c r="X8" s="4553"/>
      <c r="Y8" s="4554"/>
      <c r="Z8" s="4552" t="s">
        <v>5</v>
      </c>
      <c r="AA8" s="4553"/>
      <c r="AB8" s="4554"/>
      <c r="AC8" s="39"/>
      <c r="AD8" s="40"/>
      <c r="AE8" s="254"/>
    </row>
    <row r="9" spans="1:36" ht="87" customHeight="1" thickBot="1" x14ac:dyDescent="0.25">
      <c r="A9" s="4543"/>
      <c r="B9" s="41" t="s">
        <v>116</v>
      </c>
      <c r="C9" s="42" t="s">
        <v>117</v>
      </c>
      <c r="D9" s="43" t="s">
        <v>118</v>
      </c>
      <c r="E9" s="41" t="s">
        <v>116</v>
      </c>
      <c r="F9" s="42" t="s">
        <v>117</v>
      </c>
      <c r="G9" s="43" t="s">
        <v>118</v>
      </c>
      <c r="H9" s="41" t="s">
        <v>116</v>
      </c>
      <c r="I9" s="42" t="s">
        <v>117</v>
      </c>
      <c r="J9" s="44" t="s">
        <v>118</v>
      </c>
      <c r="K9" s="41" t="s">
        <v>116</v>
      </c>
      <c r="L9" s="42" t="s">
        <v>117</v>
      </c>
      <c r="M9" s="43" t="s">
        <v>118</v>
      </c>
      <c r="N9" s="41" t="s">
        <v>116</v>
      </c>
      <c r="O9" s="42" t="s">
        <v>117</v>
      </c>
      <c r="P9" s="43" t="s">
        <v>118</v>
      </c>
      <c r="Q9" s="41" t="s">
        <v>116</v>
      </c>
      <c r="R9" s="42" t="s">
        <v>117</v>
      </c>
      <c r="S9" s="45" t="s">
        <v>118</v>
      </c>
      <c r="T9" s="41" t="s">
        <v>116</v>
      </c>
      <c r="U9" s="42" t="s">
        <v>117</v>
      </c>
      <c r="V9" s="46" t="s">
        <v>118</v>
      </c>
      <c r="W9" s="41" t="s">
        <v>116</v>
      </c>
      <c r="X9" s="42" t="s">
        <v>117</v>
      </c>
      <c r="Y9" s="46" t="s">
        <v>118</v>
      </c>
      <c r="Z9" s="41" t="s">
        <v>116</v>
      </c>
      <c r="AA9" s="42" t="s">
        <v>117</v>
      </c>
      <c r="AB9" s="45" t="s">
        <v>118</v>
      </c>
      <c r="AC9" s="41" t="s">
        <v>116</v>
      </c>
      <c r="AD9" s="42" t="s">
        <v>117</v>
      </c>
      <c r="AE9" s="255" t="s">
        <v>119</v>
      </c>
    </row>
    <row r="10" spans="1:36" ht="36" customHeight="1" x14ac:dyDescent="0.35">
      <c r="A10" s="4668" t="s">
        <v>120</v>
      </c>
      <c r="B10" s="4699">
        <v>766</v>
      </c>
      <c r="C10" s="4700">
        <v>199</v>
      </c>
      <c r="D10" s="4701">
        <v>965</v>
      </c>
      <c r="E10" s="4699">
        <v>850</v>
      </c>
      <c r="F10" s="4700">
        <v>223</v>
      </c>
      <c r="G10" s="4701">
        <v>1073</v>
      </c>
      <c r="H10" s="4699">
        <v>792</v>
      </c>
      <c r="I10" s="4700">
        <v>137</v>
      </c>
      <c r="J10" s="4701">
        <v>929</v>
      </c>
      <c r="K10" s="4699">
        <v>7</v>
      </c>
      <c r="L10" s="4700">
        <v>2</v>
      </c>
      <c r="M10" s="4701">
        <v>9</v>
      </c>
      <c r="N10" s="4699">
        <v>0</v>
      </c>
      <c r="O10" s="4700">
        <v>0</v>
      </c>
      <c r="P10" s="4702">
        <v>0</v>
      </c>
      <c r="Q10" s="4663">
        <f t="shared" ref="Q10:S19" si="0">B10+E10+H10+K10+N10</f>
        <v>2415</v>
      </c>
      <c r="R10" s="4660">
        <f t="shared" si="0"/>
        <v>561</v>
      </c>
      <c r="S10" s="4664">
        <f>D10+G10+J10+M10+P10</f>
        <v>2976</v>
      </c>
      <c r="T10" s="4702">
        <v>430</v>
      </c>
      <c r="U10" s="4700">
        <v>8</v>
      </c>
      <c r="V10" s="4701">
        <v>438</v>
      </c>
      <c r="W10" s="4699">
        <v>4</v>
      </c>
      <c r="X10" s="4700">
        <v>0</v>
      </c>
      <c r="Y10" s="4702">
        <v>4</v>
      </c>
      <c r="Z10" s="4703">
        <v>434</v>
      </c>
      <c r="AA10" s="4700">
        <v>8</v>
      </c>
      <c r="AB10" s="4704">
        <v>442</v>
      </c>
      <c r="AC10" s="1327">
        <f t="shared" ref="AC10:AE19" si="1">Q10+Z10</f>
        <v>2849</v>
      </c>
      <c r="AD10" s="1328">
        <f t="shared" si="1"/>
        <v>569</v>
      </c>
      <c r="AE10" s="1329">
        <f t="shared" si="1"/>
        <v>3418</v>
      </c>
    </row>
    <row r="11" spans="1:36" ht="44.25" customHeight="1" x14ac:dyDescent="0.35">
      <c r="A11" s="4668" t="s">
        <v>331</v>
      </c>
      <c r="B11" s="4705">
        <v>84</v>
      </c>
      <c r="C11" s="4706">
        <v>1</v>
      </c>
      <c r="D11" s="4707">
        <v>85</v>
      </c>
      <c r="E11" s="4705">
        <v>83</v>
      </c>
      <c r="F11" s="4706">
        <v>15</v>
      </c>
      <c r="G11" s="4708">
        <v>98</v>
      </c>
      <c r="H11" s="4705">
        <v>71</v>
      </c>
      <c r="I11" s="4706">
        <v>3</v>
      </c>
      <c r="J11" s="4708">
        <v>74</v>
      </c>
      <c r="K11" s="4705">
        <v>68</v>
      </c>
      <c r="L11" s="4706">
        <v>11</v>
      </c>
      <c r="M11" s="4707">
        <v>79</v>
      </c>
      <c r="N11" s="4705">
        <v>0</v>
      </c>
      <c r="O11" s="4706">
        <v>0</v>
      </c>
      <c r="P11" s="4707">
        <v>0</v>
      </c>
      <c r="Q11" s="4673">
        <f t="shared" si="0"/>
        <v>306</v>
      </c>
      <c r="R11" s="4670">
        <f t="shared" si="0"/>
        <v>30</v>
      </c>
      <c r="S11" s="4674">
        <f>D11+G11+J11+M11+P11</f>
        <v>336</v>
      </c>
      <c r="T11" s="4707">
        <v>60</v>
      </c>
      <c r="U11" s="4706">
        <v>2</v>
      </c>
      <c r="V11" s="4707">
        <v>62</v>
      </c>
      <c r="W11" s="4673">
        <v>60</v>
      </c>
      <c r="X11" s="4706">
        <v>1</v>
      </c>
      <c r="Y11" s="4708">
        <v>61</v>
      </c>
      <c r="Z11" s="4709">
        <v>120</v>
      </c>
      <c r="AA11" s="4706">
        <v>3</v>
      </c>
      <c r="AB11" s="4710">
        <v>123</v>
      </c>
      <c r="AC11" s="4705">
        <f t="shared" si="1"/>
        <v>426</v>
      </c>
      <c r="AD11" s="4706">
        <f>R11+AA11</f>
        <v>33</v>
      </c>
      <c r="AE11" s="4711">
        <f t="shared" si="1"/>
        <v>459</v>
      </c>
      <c r="AJ11" s="35" t="s">
        <v>368</v>
      </c>
    </row>
    <row r="12" spans="1:36" ht="41.25" customHeight="1" x14ac:dyDescent="0.35">
      <c r="A12" s="4677" t="s">
        <v>121</v>
      </c>
      <c r="B12" s="1330">
        <v>221</v>
      </c>
      <c r="C12" s="1331">
        <v>24</v>
      </c>
      <c r="D12" s="1332">
        <v>245</v>
      </c>
      <c r="E12" s="1330">
        <v>249</v>
      </c>
      <c r="F12" s="1331">
        <v>14</v>
      </c>
      <c r="G12" s="4676">
        <v>263</v>
      </c>
      <c r="H12" s="1330">
        <v>232</v>
      </c>
      <c r="I12" s="1331">
        <v>15</v>
      </c>
      <c r="J12" s="4676">
        <v>247</v>
      </c>
      <c r="K12" s="1330">
        <v>198</v>
      </c>
      <c r="L12" s="1331">
        <v>21</v>
      </c>
      <c r="M12" s="1332">
        <v>219</v>
      </c>
      <c r="N12" s="1333">
        <v>65</v>
      </c>
      <c r="O12" s="1331">
        <v>18</v>
      </c>
      <c r="P12" s="1334">
        <v>83</v>
      </c>
      <c r="Q12" s="1333">
        <f t="shared" si="0"/>
        <v>965</v>
      </c>
      <c r="R12" s="1331">
        <f t="shared" si="0"/>
        <v>92</v>
      </c>
      <c r="S12" s="1334">
        <f t="shared" si="0"/>
        <v>1057</v>
      </c>
      <c r="T12" s="1332">
        <v>99</v>
      </c>
      <c r="U12" s="1331">
        <v>20</v>
      </c>
      <c r="V12" s="4676">
        <v>119</v>
      </c>
      <c r="W12" s="1330">
        <v>95</v>
      </c>
      <c r="X12" s="1331">
        <v>5</v>
      </c>
      <c r="Y12" s="1332">
        <v>100</v>
      </c>
      <c r="Z12" s="1333">
        <v>194</v>
      </c>
      <c r="AA12" s="1331">
        <v>25</v>
      </c>
      <c r="AB12" s="1335">
        <v>219</v>
      </c>
      <c r="AC12" s="1327">
        <f t="shared" si="1"/>
        <v>1159</v>
      </c>
      <c r="AD12" s="1328">
        <f t="shared" si="1"/>
        <v>117</v>
      </c>
      <c r="AE12" s="1329">
        <f t="shared" si="1"/>
        <v>1276</v>
      </c>
    </row>
    <row r="13" spans="1:36" ht="42" customHeight="1" x14ac:dyDescent="0.35">
      <c r="A13" s="4677" t="s">
        <v>122</v>
      </c>
      <c r="B13" s="1330">
        <v>236</v>
      </c>
      <c r="C13" s="1331">
        <v>0</v>
      </c>
      <c r="D13" s="1332">
        <v>236</v>
      </c>
      <c r="E13" s="1330">
        <v>275</v>
      </c>
      <c r="F13" s="1331">
        <v>0</v>
      </c>
      <c r="G13" s="4676">
        <v>275</v>
      </c>
      <c r="H13" s="1330">
        <v>235</v>
      </c>
      <c r="I13" s="1331">
        <v>1</v>
      </c>
      <c r="J13" s="4676">
        <v>236</v>
      </c>
      <c r="K13" s="1330">
        <v>241</v>
      </c>
      <c r="L13" s="1331">
        <v>5</v>
      </c>
      <c r="M13" s="1332">
        <v>246</v>
      </c>
      <c r="N13" s="1333">
        <v>0</v>
      </c>
      <c r="O13" s="1331">
        <v>0</v>
      </c>
      <c r="P13" s="1334">
        <v>0</v>
      </c>
      <c r="Q13" s="1333">
        <f t="shared" si="0"/>
        <v>987</v>
      </c>
      <c r="R13" s="1331">
        <f>C13+F13+I13+L13+O13</f>
        <v>6</v>
      </c>
      <c r="S13" s="1334">
        <f t="shared" si="0"/>
        <v>993</v>
      </c>
      <c r="T13" s="1332">
        <v>133</v>
      </c>
      <c r="U13" s="1331">
        <v>2</v>
      </c>
      <c r="V13" s="4676">
        <v>135</v>
      </c>
      <c r="W13" s="1330">
        <v>123</v>
      </c>
      <c r="X13" s="1331">
        <v>2</v>
      </c>
      <c r="Y13" s="1336">
        <v>125</v>
      </c>
      <c r="Z13" s="1332">
        <v>256</v>
      </c>
      <c r="AA13" s="1331">
        <v>4</v>
      </c>
      <c r="AB13" s="4676">
        <v>260</v>
      </c>
      <c r="AC13" s="1327">
        <f t="shared" si="1"/>
        <v>1243</v>
      </c>
      <c r="AD13" s="1328">
        <f t="shared" si="1"/>
        <v>10</v>
      </c>
      <c r="AE13" s="1329">
        <f t="shared" si="1"/>
        <v>1253</v>
      </c>
    </row>
    <row r="14" spans="1:36" ht="30.75" customHeight="1" x14ac:dyDescent="0.35">
      <c r="A14" s="4677" t="s">
        <v>107</v>
      </c>
      <c r="B14" s="1330">
        <v>133</v>
      </c>
      <c r="C14" s="1331">
        <v>14</v>
      </c>
      <c r="D14" s="1332">
        <v>147</v>
      </c>
      <c r="E14" s="1330">
        <v>175</v>
      </c>
      <c r="F14" s="1331">
        <v>9</v>
      </c>
      <c r="G14" s="4676">
        <v>184</v>
      </c>
      <c r="H14" s="1330">
        <v>134</v>
      </c>
      <c r="I14" s="1331">
        <v>2</v>
      </c>
      <c r="J14" s="4676">
        <v>136</v>
      </c>
      <c r="K14" s="1330">
        <v>88</v>
      </c>
      <c r="L14" s="1331">
        <v>1</v>
      </c>
      <c r="M14" s="4676">
        <v>89</v>
      </c>
      <c r="N14" s="1333">
        <v>0</v>
      </c>
      <c r="O14" s="1331">
        <v>0</v>
      </c>
      <c r="P14" s="1334">
        <v>0</v>
      </c>
      <c r="Q14" s="1333">
        <f t="shared" si="0"/>
        <v>530</v>
      </c>
      <c r="R14" s="1331">
        <f t="shared" si="0"/>
        <v>26</v>
      </c>
      <c r="S14" s="1334">
        <f t="shared" si="0"/>
        <v>556</v>
      </c>
      <c r="T14" s="1332">
        <v>64</v>
      </c>
      <c r="U14" s="1331">
        <v>2</v>
      </c>
      <c r="V14" s="1332">
        <v>66</v>
      </c>
      <c r="W14" s="1333">
        <v>65</v>
      </c>
      <c r="X14" s="1331">
        <v>0</v>
      </c>
      <c r="Y14" s="4676">
        <v>65</v>
      </c>
      <c r="Z14" s="1333">
        <v>129</v>
      </c>
      <c r="AA14" s="1331">
        <v>2</v>
      </c>
      <c r="AB14" s="1335">
        <v>131</v>
      </c>
      <c r="AC14" s="1327">
        <f t="shared" si="1"/>
        <v>659</v>
      </c>
      <c r="AD14" s="1328">
        <f t="shared" si="1"/>
        <v>28</v>
      </c>
      <c r="AE14" s="1329">
        <f t="shared" si="1"/>
        <v>687</v>
      </c>
    </row>
    <row r="15" spans="1:36" ht="45" customHeight="1" x14ac:dyDescent="0.35">
      <c r="A15" s="4677" t="s">
        <v>123</v>
      </c>
      <c r="B15" s="1330">
        <v>265</v>
      </c>
      <c r="C15" s="1331">
        <v>27</v>
      </c>
      <c r="D15" s="1332">
        <v>292</v>
      </c>
      <c r="E15" s="1330">
        <v>263</v>
      </c>
      <c r="F15" s="1331">
        <v>76</v>
      </c>
      <c r="G15" s="4676">
        <v>339</v>
      </c>
      <c r="H15" s="1330">
        <v>258</v>
      </c>
      <c r="I15" s="1331">
        <v>61</v>
      </c>
      <c r="J15" s="4676">
        <v>319</v>
      </c>
      <c r="K15" s="1330">
        <v>302</v>
      </c>
      <c r="L15" s="1331">
        <v>33</v>
      </c>
      <c r="M15" s="4676">
        <v>335</v>
      </c>
      <c r="N15" s="1333">
        <v>0</v>
      </c>
      <c r="O15" s="1331">
        <v>0</v>
      </c>
      <c r="P15" s="1334">
        <v>0</v>
      </c>
      <c r="Q15" s="1333">
        <f t="shared" si="0"/>
        <v>1088</v>
      </c>
      <c r="R15" s="1331">
        <f t="shared" si="0"/>
        <v>197</v>
      </c>
      <c r="S15" s="1334">
        <f>D15+G15+J15+M15+P15</f>
        <v>1285</v>
      </c>
      <c r="T15" s="1332">
        <v>239</v>
      </c>
      <c r="U15" s="1331">
        <v>5</v>
      </c>
      <c r="V15" s="1332">
        <v>244</v>
      </c>
      <c r="W15" s="1330">
        <v>224</v>
      </c>
      <c r="X15" s="1331">
        <v>22</v>
      </c>
      <c r="Y15" s="1336">
        <v>246</v>
      </c>
      <c r="Z15" s="1332">
        <v>463</v>
      </c>
      <c r="AA15" s="1331">
        <v>27</v>
      </c>
      <c r="AB15" s="1332">
        <v>490</v>
      </c>
      <c r="AC15" s="1327">
        <f t="shared" si="1"/>
        <v>1551</v>
      </c>
      <c r="AD15" s="1328">
        <f t="shared" si="1"/>
        <v>224</v>
      </c>
      <c r="AE15" s="1329">
        <f t="shared" si="1"/>
        <v>1775</v>
      </c>
    </row>
    <row r="16" spans="1:36" ht="66" customHeight="1" x14ac:dyDescent="0.35">
      <c r="A16" s="1337" t="s">
        <v>327</v>
      </c>
      <c r="B16" s="1338">
        <v>21</v>
      </c>
      <c r="C16" s="1331">
        <v>0</v>
      </c>
      <c r="D16" s="1339">
        <v>21</v>
      </c>
      <c r="E16" s="1338">
        <v>85</v>
      </c>
      <c r="F16" s="1331">
        <v>0</v>
      </c>
      <c r="G16" s="1339">
        <v>85</v>
      </c>
      <c r="H16" s="1338">
        <v>85</v>
      </c>
      <c r="I16" s="1331">
        <v>0</v>
      </c>
      <c r="J16" s="1340">
        <v>85</v>
      </c>
      <c r="K16" s="1338">
        <v>65</v>
      </c>
      <c r="L16" s="1331">
        <v>5</v>
      </c>
      <c r="M16" s="1340">
        <v>70</v>
      </c>
      <c r="N16" s="1333">
        <v>0</v>
      </c>
      <c r="O16" s="1331">
        <v>0</v>
      </c>
      <c r="P16" s="1334">
        <v>0</v>
      </c>
      <c r="Q16" s="1333">
        <f t="shared" si="0"/>
        <v>256</v>
      </c>
      <c r="R16" s="1331">
        <f t="shared" si="0"/>
        <v>5</v>
      </c>
      <c r="S16" s="1334">
        <f t="shared" si="0"/>
        <v>261</v>
      </c>
      <c r="T16" s="1340">
        <v>0</v>
      </c>
      <c r="U16" s="1341">
        <v>0</v>
      </c>
      <c r="V16" s="1342">
        <v>0</v>
      </c>
      <c r="W16" s="1340">
        <v>0</v>
      </c>
      <c r="X16" s="1341">
        <v>0</v>
      </c>
      <c r="Y16" s="1343">
        <v>0</v>
      </c>
      <c r="Z16" s="1333">
        <v>0</v>
      </c>
      <c r="AA16" s="1331">
        <v>0</v>
      </c>
      <c r="AB16" s="1335">
        <v>0</v>
      </c>
      <c r="AC16" s="1327">
        <f t="shared" si="1"/>
        <v>256</v>
      </c>
      <c r="AD16" s="1328">
        <f t="shared" si="1"/>
        <v>5</v>
      </c>
      <c r="AE16" s="1329">
        <f t="shared" si="1"/>
        <v>261</v>
      </c>
    </row>
    <row r="17" spans="1:36" ht="42.75" customHeight="1" x14ac:dyDescent="0.35">
      <c r="A17" s="4678" t="s">
        <v>125</v>
      </c>
      <c r="B17" s="1333">
        <v>197</v>
      </c>
      <c r="C17" s="1331">
        <v>3</v>
      </c>
      <c r="D17" s="1335">
        <v>200</v>
      </c>
      <c r="E17" s="1333">
        <v>213</v>
      </c>
      <c r="F17" s="1331">
        <v>6</v>
      </c>
      <c r="G17" s="1335">
        <v>219</v>
      </c>
      <c r="H17" s="1333">
        <v>204</v>
      </c>
      <c r="I17" s="1331">
        <v>2</v>
      </c>
      <c r="J17" s="1335">
        <v>206</v>
      </c>
      <c r="K17" s="1333">
        <v>275</v>
      </c>
      <c r="L17" s="1331">
        <v>6</v>
      </c>
      <c r="M17" s="1335">
        <v>281</v>
      </c>
      <c r="N17" s="1333">
        <v>12</v>
      </c>
      <c r="O17" s="1331">
        <v>0</v>
      </c>
      <c r="P17" s="1334">
        <v>12</v>
      </c>
      <c r="Q17" s="1330">
        <f t="shared" si="0"/>
        <v>901</v>
      </c>
      <c r="R17" s="1331">
        <f t="shared" si="0"/>
        <v>17</v>
      </c>
      <c r="S17" s="1334">
        <f t="shared" si="0"/>
        <v>918</v>
      </c>
      <c r="T17" s="4676">
        <v>134</v>
      </c>
      <c r="U17" s="1331">
        <v>1</v>
      </c>
      <c r="V17" s="1334">
        <v>135</v>
      </c>
      <c r="W17" s="4676">
        <v>129</v>
      </c>
      <c r="X17" s="1331">
        <v>3</v>
      </c>
      <c r="Y17" s="1331">
        <v>132</v>
      </c>
      <c r="Z17" s="1333">
        <v>263</v>
      </c>
      <c r="AA17" s="1331">
        <v>4</v>
      </c>
      <c r="AB17" s="1335">
        <v>267</v>
      </c>
      <c r="AC17" s="1327">
        <f t="shared" si="1"/>
        <v>1164</v>
      </c>
      <c r="AD17" s="1328">
        <f t="shared" si="1"/>
        <v>21</v>
      </c>
      <c r="AE17" s="1329">
        <f t="shared" si="1"/>
        <v>1185</v>
      </c>
    </row>
    <row r="18" spans="1:36" s="47" customFormat="1" ht="42.75" customHeight="1" x14ac:dyDescent="0.35">
      <c r="A18" s="4678" t="s">
        <v>126</v>
      </c>
      <c r="B18" s="1333">
        <v>31</v>
      </c>
      <c r="C18" s="1331">
        <v>0</v>
      </c>
      <c r="D18" s="1335">
        <v>31</v>
      </c>
      <c r="E18" s="1333">
        <v>52</v>
      </c>
      <c r="F18" s="1331">
        <v>0</v>
      </c>
      <c r="G18" s="1335">
        <v>52</v>
      </c>
      <c r="H18" s="1333">
        <v>72</v>
      </c>
      <c r="I18" s="1331">
        <v>1</v>
      </c>
      <c r="J18" s="1334">
        <v>73</v>
      </c>
      <c r="K18" s="1332">
        <v>60</v>
      </c>
      <c r="L18" s="1331">
        <v>4</v>
      </c>
      <c r="M18" s="1332">
        <v>64</v>
      </c>
      <c r="N18" s="1333">
        <v>0</v>
      </c>
      <c r="O18" s="1331">
        <v>0</v>
      </c>
      <c r="P18" s="1334">
        <v>0</v>
      </c>
      <c r="Q18" s="1333">
        <f t="shared" si="0"/>
        <v>215</v>
      </c>
      <c r="R18" s="1331">
        <f t="shared" si="0"/>
        <v>5</v>
      </c>
      <c r="S18" s="1334">
        <f t="shared" si="0"/>
        <v>220</v>
      </c>
      <c r="T18" s="4676">
        <v>19</v>
      </c>
      <c r="U18" s="1331">
        <v>0</v>
      </c>
      <c r="V18" s="1334">
        <v>19</v>
      </c>
      <c r="W18" s="4676">
        <v>24</v>
      </c>
      <c r="X18" s="1331">
        <v>0</v>
      </c>
      <c r="Y18" s="1334">
        <v>24</v>
      </c>
      <c r="Z18" s="1333">
        <v>43</v>
      </c>
      <c r="AA18" s="1331">
        <v>0</v>
      </c>
      <c r="AB18" s="1335">
        <v>43</v>
      </c>
      <c r="AC18" s="1327">
        <f t="shared" si="1"/>
        <v>258</v>
      </c>
      <c r="AD18" s="1328">
        <f t="shared" si="1"/>
        <v>5</v>
      </c>
      <c r="AE18" s="1329">
        <f t="shared" si="1"/>
        <v>263</v>
      </c>
      <c r="AF18" s="35"/>
    </row>
    <row r="19" spans="1:36" s="47" customFormat="1" ht="43.5" customHeight="1" thickBot="1" x14ac:dyDescent="0.4">
      <c r="A19" s="4712" t="s">
        <v>127</v>
      </c>
      <c r="B19" s="4713">
        <v>74</v>
      </c>
      <c r="C19" s="1341">
        <v>9</v>
      </c>
      <c r="D19" s="1343">
        <v>83</v>
      </c>
      <c r="E19" s="4713">
        <v>47</v>
      </c>
      <c r="F19" s="1341">
        <v>17</v>
      </c>
      <c r="G19" s="1343">
        <v>64</v>
      </c>
      <c r="H19" s="4713">
        <v>44</v>
      </c>
      <c r="I19" s="1341">
        <v>16</v>
      </c>
      <c r="J19" s="1343">
        <v>60</v>
      </c>
      <c r="K19" s="4682">
        <v>55</v>
      </c>
      <c r="L19" s="4683">
        <v>14</v>
      </c>
      <c r="M19" s="1343">
        <v>69</v>
      </c>
      <c r="N19" s="4682">
        <v>0</v>
      </c>
      <c r="O19" s="4683">
        <v>0</v>
      </c>
      <c r="P19" s="4684">
        <v>0</v>
      </c>
      <c r="Q19" s="4682">
        <f t="shared" si="0"/>
        <v>220</v>
      </c>
      <c r="R19" s="4683">
        <f t="shared" si="0"/>
        <v>56</v>
      </c>
      <c r="S19" s="1334">
        <f t="shared" si="0"/>
        <v>276</v>
      </c>
      <c r="T19" s="1340">
        <v>0</v>
      </c>
      <c r="U19" s="1341">
        <v>0</v>
      </c>
      <c r="V19" s="1343">
        <v>0</v>
      </c>
      <c r="W19" s="4713">
        <v>5</v>
      </c>
      <c r="X19" s="1341">
        <v>0</v>
      </c>
      <c r="Y19" s="1343">
        <v>5</v>
      </c>
      <c r="Z19" s="1333">
        <v>5</v>
      </c>
      <c r="AA19" s="1331">
        <v>0</v>
      </c>
      <c r="AB19" s="1335">
        <v>5</v>
      </c>
      <c r="AC19" s="4665">
        <f t="shared" si="1"/>
        <v>225</v>
      </c>
      <c r="AD19" s="4666">
        <f t="shared" si="1"/>
        <v>56</v>
      </c>
      <c r="AE19" s="4667">
        <f t="shared" si="1"/>
        <v>281</v>
      </c>
      <c r="AF19" s="35"/>
    </row>
    <row r="20" spans="1:36" ht="37.5" customHeight="1" thickBot="1" x14ac:dyDescent="0.35">
      <c r="A20" s="216" t="s">
        <v>313</v>
      </c>
      <c r="B20" s="236">
        <f t="shared" ref="B20:AA20" si="2">SUM(B10:B19)</f>
        <v>2028</v>
      </c>
      <c r="C20" s="236">
        <f t="shared" si="2"/>
        <v>277</v>
      </c>
      <c r="D20" s="236">
        <f t="shared" si="2"/>
        <v>2305</v>
      </c>
      <c r="E20" s="236">
        <f t="shared" si="2"/>
        <v>2292</v>
      </c>
      <c r="F20" s="236">
        <f t="shared" si="2"/>
        <v>360</v>
      </c>
      <c r="G20" s="238">
        <f t="shared" si="2"/>
        <v>2652</v>
      </c>
      <c r="H20" s="236">
        <f t="shared" si="2"/>
        <v>2127</v>
      </c>
      <c r="I20" s="236">
        <f t="shared" si="2"/>
        <v>238</v>
      </c>
      <c r="J20" s="239">
        <f t="shared" si="2"/>
        <v>2365</v>
      </c>
      <c r="K20" s="319">
        <f t="shared" si="2"/>
        <v>1359</v>
      </c>
      <c r="L20" s="236">
        <f t="shared" si="2"/>
        <v>102</v>
      </c>
      <c r="M20" s="238">
        <f t="shared" si="2"/>
        <v>1461</v>
      </c>
      <c r="N20" s="239">
        <f t="shared" si="2"/>
        <v>77</v>
      </c>
      <c r="O20" s="319">
        <f t="shared" si="2"/>
        <v>18</v>
      </c>
      <c r="P20" s="238">
        <f t="shared" si="2"/>
        <v>95</v>
      </c>
      <c r="Q20" s="236">
        <f t="shared" si="2"/>
        <v>7883</v>
      </c>
      <c r="R20" s="240">
        <f t="shared" si="2"/>
        <v>995</v>
      </c>
      <c r="S20" s="241">
        <f>SUM(S10:S19)</f>
        <v>8878</v>
      </c>
      <c r="T20" s="319">
        <f t="shared" si="2"/>
        <v>1178</v>
      </c>
      <c r="U20" s="236">
        <f t="shared" si="2"/>
        <v>40</v>
      </c>
      <c r="V20" s="236">
        <f t="shared" si="2"/>
        <v>1218</v>
      </c>
      <c r="W20" s="236">
        <f t="shared" si="2"/>
        <v>729</v>
      </c>
      <c r="X20" s="236">
        <f t="shared" si="2"/>
        <v>33</v>
      </c>
      <c r="Y20" s="236">
        <f t="shared" si="2"/>
        <v>762</v>
      </c>
      <c r="Z20" s="236">
        <f t="shared" si="2"/>
        <v>1907</v>
      </c>
      <c r="AA20" s="236">
        <f t="shared" si="2"/>
        <v>73</v>
      </c>
      <c r="AB20" s="236">
        <f>SUM(AB10:AB19)</f>
        <v>1980</v>
      </c>
      <c r="AC20" s="239">
        <f t="shared" ref="AC20" si="3">Q20+Z20</f>
        <v>9790</v>
      </c>
      <c r="AD20" s="239">
        <f t="shared" ref="AD20" si="4">R20+AA20</f>
        <v>1068</v>
      </c>
      <c r="AE20" s="239">
        <f t="shared" ref="AE20" si="5">S20+AB20</f>
        <v>10858</v>
      </c>
      <c r="AF20" s="48"/>
    </row>
    <row r="21" spans="1:36" ht="24.75" customHeight="1" x14ac:dyDescent="0.3">
      <c r="A21" s="4610" t="s">
        <v>128</v>
      </c>
      <c r="B21" s="4610"/>
      <c r="C21" s="4610"/>
      <c r="D21" s="4610"/>
      <c r="E21" s="4610"/>
      <c r="F21" s="4610"/>
      <c r="G21" s="4610"/>
      <c r="H21" s="4610"/>
      <c r="I21" s="4610"/>
      <c r="J21" s="4610"/>
      <c r="K21" s="4610"/>
      <c r="L21" s="4610"/>
      <c r="M21" s="4610"/>
      <c r="N21" s="4610"/>
      <c r="O21" s="4610"/>
      <c r="P21" s="4610"/>
      <c r="Q21" s="4610"/>
      <c r="R21" s="4610"/>
      <c r="S21" s="4610"/>
      <c r="T21" s="4610"/>
      <c r="U21" s="4610"/>
      <c r="V21" s="4610"/>
      <c r="W21" s="4610"/>
      <c r="X21" s="4610"/>
      <c r="Y21" s="4610"/>
      <c r="Z21" s="4610"/>
      <c r="AA21" s="4610"/>
      <c r="AB21" s="4610"/>
      <c r="AC21" s="4610"/>
      <c r="AD21" s="4610"/>
      <c r="AE21" s="4610"/>
      <c r="AF21" s="252"/>
      <c r="AG21" s="252"/>
      <c r="AH21" s="252"/>
      <c r="AI21" s="252"/>
      <c r="AJ21" s="252"/>
    </row>
    <row r="22" spans="1:36" ht="24.75" customHeight="1" x14ac:dyDescent="0.3">
      <c r="A22" s="4598" t="s">
        <v>358</v>
      </c>
      <c r="B22" s="4598"/>
      <c r="C22" s="4598"/>
      <c r="D22" s="4598"/>
      <c r="E22" s="4598"/>
      <c r="F22" s="4598"/>
      <c r="G22" s="4598"/>
      <c r="H22" s="4598"/>
      <c r="I22" s="4598"/>
      <c r="J22" s="4598"/>
      <c r="K22" s="4598"/>
      <c r="L22" s="4598"/>
      <c r="M22" s="4598"/>
      <c r="N22" s="4598"/>
      <c r="O22" s="4598"/>
      <c r="P22" s="4598"/>
      <c r="Q22" s="4598"/>
      <c r="R22" s="4598"/>
      <c r="S22" s="4598"/>
      <c r="T22" s="4598"/>
      <c r="U22" s="4598"/>
      <c r="V22" s="4598"/>
      <c r="W22" s="4598"/>
      <c r="X22" s="4598"/>
      <c r="Y22" s="4598"/>
      <c r="Z22" s="4598"/>
      <c r="AA22" s="4598"/>
      <c r="AB22" s="4598"/>
      <c r="AC22" s="4598"/>
      <c r="AD22" s="4598"/>
      <c r="AE22" s="4598"/>
      <c r="AF22" s="251"/>
      <c r="AG22" s="251"/>
      <c r="AH22" s="251"/>
      <c r="AI22" s="251"/>
      <c r="AJ22" s="251"/>
    </row>
    <row r="23" spans="1:36" ht="24.75" customHeight="1" thickBot="1" x14ac:dyDescent="0.35">
      <c r="A23" s="4606" t="s">
        <v>129</v>
      </c>
      <c r="B23" s="4606"/>
      <c r="C23" s="4606"/>
      <c r="D23" s="4606"/>
      <c r="E23" s="4606"/>
      <c r="F23" s="4606"/>
      <c r="G23" s="4606"/>
      <c r="H23" s="4606"/>
      <c r="I23" s="4606"/>
      <c r="J23" s="4606"/>
      <c r="K23" s="4606"/>
      <c r="L23" s="4606"/>
      <c r="M23" s="4606"/>
      <c r="N23" s="4606"/>
      <c r="O23" s="4606"/>
      <c r="P23" s="4606"/>
      <c r="Q23" s="4606"/>
      <c r="R23" s="4606"/>
      <c r="S23" s="4606"/>
      <c r="T23" s="4606"/>
      <c r="U23" s="4606"/>
      <c r="V23" s="4606"/>
      <c r="W23" s="4606"/>
      <c r="X23" s="4606"/>
      <c r="Y23" s="4606"/>
      <c r="Z23" s="4606"/>
      <c r="AA23" s="4606"/>
      <c r="AB23" s="4606"/>
      <c r="AC23" s="4606"/>
      <c r="AD23" s="4606"/>
      <c r="AE23" s="4606"/>
      <c r="AF23" s="252"/>
      <c r="AG23" s="252"/>
      <c r="AH23" s="252"/>
      <c r="AI23" s="36"/>
      <c r="AJ23" s="36"/>
    </row>
    <row r="24" spans="1:36" ht="27.75" customHeight="1" x14ac:dyDescent="0.2">
      <c r="A24" s="4574" t="s">
        <v>312</v>
      </c>
      <c r="B24" s="4576">
        <v>1</v>
      </c>
      <c r="C24" s="4577"/>
      <c r="D24" s="4578"/>
      <c r="E24" s="4576">
        <v>2</v>
      </c>
      <c r="F24" s="4577"/>
      <c r="G24" s="4578"/>
      <c r="H24" s="4576">
        <v>3</v>
      </c>
      <c r="I24" s="4577"/>
      <c r="J24" s="4578"/>
      <c r="K24" s="4576">
        <v>4</v>
      </c>
      <c r="L24" s="4577"/>
      <c r="M24" s="4578"/>
      <c r="N24" s="4576">
        <v>5</v>
      </c>
      <c r="O24" s="4577"/>
      <c r="P24" s="4578"/>
      <c r="Q24" s="4607" t="s">
        <v>4</v>
      </c>
      <c r="R24" s="4608"/>
      <c r="S24" s="4609"/>
      <c r="T24" s="4603">
        <v>1</v>
      </c>
      <c r="U24" s="4604"/>
      <c r="V24" s="4605"/>
      <c r="W24" s="4603">
        <v>2</v>
      </c>
      <c r="X24" s="4604"/>
      <c r="Y24" s="4604"/>
      <c r="Z24" s="4603">
        <v>3</v>
      </c>
      <c r="AA24" s="4604"/>
      <c r="AB24" s="4605"/>
      <c r="AC24" s="4603" t="s">
        <v>130</v>
      </c>
      <c r="AD24" s="4604"/>
      <c r="AE24" s="4605"/>
      <c r="AF24" s="4544" t="s">
        <v>4</v>
      </c>
      <c r="AG24" s="4545"/>
      <c r="AH24" s="4541" t="s">
        <v>131</v>
      </c>
    </row>
    <row r="25" spans="1:36" ht="18" customHeight="1" thickBot="1" x14ac:dyDescent="0.25">
      <c r="A25" s="4575"/>
      <c r="B25" s="4579"/>
      <c r="C25" s="4580"/>
      <c r="D25" s="4581"/>
      <c r="E25" s="4579"/>
      <c r="F25" s="4580"/>
      <c r="G25" s="4581"/>
      <c r="H25" s="4579"/>
      <c r="I25" s="4580"/>
      <c r="J25" s="4581"/>
      <c r="K25" s="4579"/>
      <c r="L25" s="4580"/>
      <c r="M25" s="4581"/>
      <c r="N25" s="4579"/>
      <c r="O25" s="4580"/>
      <c r="P25" s="4581"/>
      <c r="Q25" s="4552" t="s">
        <v>140</v>
      </c>
      <c r="R25" s="4553"/>
      <c r="S25" s="4554"/>
      <c r="T25" s="4552" t="s">
        <v>5</v>
      </c>
      <c r="U25" s="4553"/>
      <c r="V25" s="4554"/>
      <c r="W25" s="4552" t="s">
        <v>5</v>
      </c>
      <c r="X25" s="4553"/>
      <c r="Y25" s="4554"/>
      <c r="Z25" s="4552" t="s">
        <v>5</v>
      </c>
      <c r="AA25" s="4553"/>
      <c r="AB25" s="4554"/>
      <c r="AC25" s="4552" t="s">
        <v>5</v>
      </c>
      <c r="AD25" s="4553"/>
      <c r="AE25" s="4554"/>
      <c r="AF25" s="300"/>
      <c r="AG25" s="301"/>
      <c r="AH25" s="4542"/>
    </row>
    <row r="26" spans="1:36" ht="85.5" customHeight="1" thickBot="1" x14ac:dyDescent="0.25">
      <c r="A26" s="4543"/>
      <c r="B26" s="41" t="s">
        <v>116</v>
      </c>
      <c r="C26" s="42" t="s">
        <v>117</v>
      </c>
      <c r="D26" s="45" t="s">
        <v>118</v>
      </c>
      <c r="E26" s="41" t="s">
        <v>116</v>
      </c>
      <c r="F26" s="42" t="s">
        <v>117</v>
      </c>
      <c r="G26" s="45" t="s">
        <v>118</v>
      </c>
      <c r="H26" s="41" t="s">
        <v>116</v>
      </c>
      <c r="I26" s="42" t="s">
        <v>117</v>
      </c>
      <c r="J26" s="46" t="s">
        <v>118</v>
      </c>
      <c r="K26" s="41" t="s">
        <v>116</v>
      </c>
      <c r="L26" s="42" t="s">
        <v>264</v>
      </c>
      <c r="M26" s="45" t="s">
        <v>118</v>
      </c>
      <c r="N26" s="41" t="s">
        <v>116</v>
      </c>
      <c r="O26" s="42" t="s">
        <v>117</v>
      </c>
      <c r="P26" s="46" t="s">
        <v>118</v>
      </c>
      <c r="Q26" s="41" t="s">
        <v>116</v>
      </c>
      <c r="R26" s="42" t="s">
        <v>117</v>
      </c>
      <c r="S26" s="45" t="s">
        <v>118</v>
      </c>
      <c r="T26" s="41" t="s">
        <v>116</v>
      </c>
      <c r="U26" s="42" t="s">
        <v>117</v>
      </c>
      <c r="V26" s="49" t="s">
        <v>118</v>
      </c>
      <c r="W26" s="41" t="s">
        <v>116</v>
      </c>
      <c r="X26" s="42" t="s">
        <v>117</v>
      </c>
      <c r="Y26" s="50" t="s">
        <v>118</v>
      </c>
      <c r="Z26" s="41" t="s">
        <v>116</v>
      </c>
      <c r="AA26" s="42" t="s">
        <v>117</v>
      </c>
      <c r="AB26" s="46" t="s">
        <v>118</v>
      </c>
      <c r="AC26" s="41" t="s">
        <v>116</v>
      </c>
      <c r="AD26" s="42" t="s">
        <v>117</v>
      </c>
      <c r="AE26" s="45" t="s">
        <v>118</v>
      </c>
      <c r="AF26" s="41" t="s">
        <v>116</v>
      </c>
      <c r="AG26" s="42" t="s">
        <v>117</v>
      </c>
      <c r="AH26" s="4543"/>
    </row>
    <row r="27" spans="1:36" ht="39" customHeight="1" x14ac:dyDescent="0.35">
      <c r="A27" s="4658" t="s">
        <v>120</v>
      </c>
      <c r="B27" s="4659">
        <v>111</v>
      </c>
      <c r="C27" s="4660">
        <v>133</v>
      </c>
      <c r="D27" s="4661">
        <v>244</v>
      </c>
      <c r="E27" s="4659">
        <v>114</v>
      </c>
      <c r="F27" s="4660">
        <v>129</v>
      </c>
      <c r="G27" s="4661">
        <v>243</v>
      </c>
      <c r="H27" s="4659">
        <v>121</v>
      </c>
      <c r="I27" s="4660">
        <v>85</v>
      </c>
      <c r="J27" s="4661">
        <v>206</v>
      </c>
      <c r="K27" s="4659">
        <v>156</v>
      </c>
      <c r="L27" s="4660">
        <v>156</v>
      </c>
      <c r="M27" s="4661">
        <v>312</v>
      </c>
      <c r="N27" s="4659">
        <v>1</v>
      </c>
      <c r="O27" s="4660">
        <v>2</v>
      </c>
      <c r="P27" s="4662">
        <v>3</v>
      </c>
      <c r="Q27" s="4663">
        <f>B27+E27+H27+K27+N27</f>
        <v>503</v>
      </c>
      <c r="R27" s="1341">
        <f t="shared" ref="Q27:S37" si="6">C27+F27+I27+L27+O27</f>
        <v>505</v>
      </c>
      <c r="S27" s="4664">
        <f t="shared" si="6"/>
        <v>1008</v>
      </c>
      <c r="T27" s="4659">
        <v>97</v>
      </c>
      <c r="U27" s="4660">
        <v>175</v>
      </c>
      <c r="V27" s="4661">
        <v>272</v>
      </c>
      <c r="W27" s="4659">
        <v>113</v>
      </c>
      <c r="X27" s="4660">
        <v>166</v>
      </c>
      <c r="Y27" s="4661">
        <v>279</v>
      </c>
      <c r="Z27" s="4659">
        <v>0</v>
      </c>
      <c r="AA27" s="4660">
        <v>1</v>
      </c>
      <c r="AB27" s="4662">
        <v>1</v>
      </c>
      <c r="AC27" s="4659">
        <v>210</v>
      </c>
      <c r="AD27" s="4660">
        <v>342</v>
      </c>
      <c r="AE27" s="4661">
        <v>552</v>
      </c>
      <c r="AF27" s="4665">
        <f t="shared" ref="AF27:AH37" si="7">Q27+AC27</f>
        <v>713</v>
      </c>
      <c r="AG27" s="4666">
        <f t="shared" si="7"/>
        <v>847</v>
      </c>
      <c r="AH27" s="4667">
        <f t="shared" si="7"/>
        <v>1560</v>
      </c>
    </row>
    <row r="28" spans="1:36" ht="41.25" customHeight="1" x14ac:dyDescent="0.35">
      <c r="A28" s="4668" t="s">
        <v>331</v>
      </c>
      <c r="B28" s="4669">
        <v>14</v>
      </c>
      <c r="C28" s="4670">
        <v>3</v>
      </c>
      <c r="D28" s="4671">
        <v>17</v>
      </c>
      <c r="E28" s="4669">
        <v>9</v>
      </c>
      <c r="F28" s="4670">
        <v>2</v>
      </c>
      <c r="G28" s="4671">
        <v>11</v>
      </c>
      <c r="H28" s="4669">
        <v>10</v>
      </c>
      <c r="I28" s="4670">
        <v>5</v>
      </c>
      <c r="J28" s="4671">
        <v>15</v>
      </c>
      <c r="K28" s="4669">
        <v>10</v>
      </c>
      <c r="L28" s="4670">
        <v>16</v>
      </c>
      <c r="M28" s="4671">
        <v>26</v>
      </c>
      <c r="N28" s="4669">
        <v>9</v>
      </c>
      <c r="O28" s="4670">
        <v>17</v>
      </c>
      <c r="P28" s="4672">
        <v>26</v>
      </c>
      <c r="Q28" s="4673">
        <f>B28+E28+H28+K28+N28</f>
        <v>52</v>
      </c>
      <c r="R28" s="4670">
        <f t="shared" si="6"/>
        <v>43</v>
      </c>
      <c r="S28" s="4674">
        <f t="shared" si="6"/>
        <v>95</v>
      </c>
      <c r="T28" s="4669">
        <v>9</v>
      </c>
      <c r="U28" s="4670">
        <v>11</v>
      </c>
      <c r="V28" s="4671">
        <v>20</v>
      </c>
      <c r="W28" s="4669">
        <v>8</v>
      </c>
      <c r="X28" s="4670">
        <v>10</v>
      </c>
      <c r="Y28" s="4671">
        <v>18</v>
      </c>
      <c r="Z28" s="4669">
        <v>1</v>
      </c>
      <c r="AA28" s="4670">
        <v>0</v>
      </c>
      <c r="AB28" s="4672">
        <v>1</v>
      </c>
      <c r="AC28" s="4669">
        <v>18</v>
      </c>
      <c r="AD28" s="4670">
        <v>21</v>
      </c>
      <c r="AE28" s="4671">
        <v>39</v>
      </c>
      <c r="AF28" s="1330">
        <f t="shared" si="7"/>
        <v>70</v>
      </c>
      <c r="AG28" s="1331">
        <f t="shared" si="7"/>
        <v>64</v>
      </c>
      <c r="AH28" s="1334">
        <f t="shared" si="7"/>
        <v>134</v>
      </c>
    </row>
    <row r="29" spans="1:36" ht="47.25" customHeight="1" x14ac:dyDescent="0.35">
      <c r="A29" s="4675" t="s">
        <v>121</v>
      </c>
      <c r="B29" s="1330">
        <v>0</v>
      </c>
      <c r="C29" s="1331">
        <v>34</v>
      </c>
      <c r="D29" s="4676">
        <v>34</v>
      </c>
      <c r="E29" s="1330">
        <v>0</v>
      </c>
      <c r="F29" s="1331">
        <v>60</v>
      </c>
      <c r="G29" s="4676">
        <v>60</v>
      </c>
      <c r="H29" s="1330">
        <v>0</v>
      </c>
      <c r="I29" s="1331">
        <v>57</v>
      </c>
      <c r="J29" s="4676">
        <v>57</v>
      </c>
      <c r="K29" s="1330">
        <v>2</v>
      </c>
      <c r="L29" s="1331">
        <v>79</v>
      </c>
      <c r="M29" s="4676">
        <v>81</v>
      </c>
      <c r="N29" s="1330">
        <v>0</v>
      </c>
      <c r="O29" s="1331">
        <v>93</v>
      </c>
      <c r="P29" s="4676">
        <v>93</v>
      </c>
      <c r="Q29" s="1333">
        <f>B29+E29+H29+K29+N29</f>
        <v>2</v>
      </c>
      <c r="R29" s="1331">
        <f t="shared" si="6"/>
        <v>323</v>
      </c>
      <c r="S29" s="1334">
        <f t="shared" si="6"/>
        <v>325</v>
      </c>
      <c r="T29" s="1330">
        <v>0</v>
      </c>
      <c r="U29" s="1331">
        <v>69</v>
      </c>
      <c r="V29" s="4676">
        <v>69</v>
      </c>
      <c r="W29" s="1330">
        <v>0</v>
      </c>
      <c r="X29" s="1331">
        <v>41</v>
      </c>
      <c r="Y29" s="4676">
        <v>41</v>
      </c>
      <c r="Z29" s="1330">
        <v>0</v>
      </c>
      <c r="AA29" s="1331">
        <v>0</v>
      </c>
      <c r="AB29" s="1332">
        <v>0</v>
      </c>
      <c r="AC29" s="1333">
        <v>0</v>
      </c>
      <c r="AD29" s="1331">
        <v>110</v>
      </c>
      <c r="AE29" s="1334">
        <v>110</v>
      </c>
      <c r="AF29" s="1327">
        <f t="shared" si="7"/>
        <v>2</v>
      </c>
      <c r="AG29" s="1328">
        <f t="shared" si="7"/>
        <v>433</v>
      </c>
      <c r="AH29" s="1329">
        <f t="shared" si="7"/>
        <v>435</v>
      </c>
    </row>
    <row r="30" spans="1:36" ht="42" customHeight="1" x14ac:dyDescent="0.35">
      <c r="A30" s="4675" t="s">
        <v>122</v>
      </c>
      <c r="B30" s="1330">
        <v>141</v>
      </c>
      <c r="C30" s="1331">
        <v>9</v>
      </c>
      <c r="D30" s="4676">
        <v>150</v>
      </c>
      <c r="E30" s="1330">
        <v>119</v>
      </c>
      <c r="F30" s="1331">
        <v>43</v>
      </c>
      <c r="G30" s="4676">
        <v>162</v>
      </c>
      <c r="H30" s="1330">
        <v>110</v>
      </c>
      <c r="I30" s="1331">
        <v>32</v>
      </c>
      <c r="J30" s="4676">
        <v>142</v>
      </c>
      <c r="K30" s="1330">
        <v>105</v>
      </c>
      <c r="L30" s="1331">
        <v>50</v>
      </c>
      <c r="M30" s="4676">
        <v>155</v>
      </c>
      <c r="N30" s="1330">
        <v>145</v>
      </c>
      <c r="O30" s="1331">
        <v>64</v>
      </c>
      <c r="P30" s="4676">
        <v>209</v>
      </c>
      <c r="Q30" s="1333">
        <f t="shared" si="6"/>
        <v>620</v>
      </c>
      <c r="R30" s="1331">
        <f t="shared" si="6"/>
        <v>198</v>
      </c>
      <c r="S30" s="1334">
        <f t="shared" si="6"/>
        <v>818</v>
      </c>
      <c r="T30" s="1330">
        <v>92</v>
      </c>
      <c r="U30" s="1331">
        <v>25</v>
      </c>
      <c r="V30" s="4676">
        <v>117</v>
      </c>
      <c r="W30" s="1330">
        <v>88</v>
      </c>
      <c r="X30" s="1331">
        <v>19</v>
      </c>
      <c r="Y30" s="4676">
        <v>107</v>
      </c>
      <c r="Z30" s="1330">
        <v>2</v>
      </c>
      <c r="AA30" s="1331">
        <v>0</v>
      </c>
      <c r="AB30" s="1332">
        <v>2</v>
      </c>
      <c r="AC30" s="1333">
        <v>182</v>
      </c>
      <c r="AD30" s="1331">
        <v>44</v>
      </c>
      <c r="AE30" s="1335">
        <v>226</v>
      </c>
      <c r="AF30" s="1327">
        <f t="shared" si="7"/>
        <v>802</v>
      </c>
      <c r="AG30" s="1328">
        <f t="shared" si="7"/>
        <v>242</v>
      </c>
      <c r="AH30" s="1329">
        <f t="shared" si="7"/>
        <v>1044</v>
      </c>
    </row>
    <row r="31" spans="1:36" ht="36" customHeight="1" x14ac:dyDescent="0.35">
      <c r="A31" s="4677" t="s">
        <v>107</v>
      </c>
      <c r="B31" s="1330">
        <v>6</v>
      </c>
      <c r="C31" s="1331">
        <v>7</v>
      </c>
      <c r="D31" s="4676">
        <v>13</v>
      </c>
      <c r="E31" s="1330">
        <v>20</v>
      </c>
      <c r="F31" s="1331">
        <v>32</v>
      </c>
      <c r="G31" s="4676">
        <v>52</v>
      </c>
      <c r="H31" s="1330">
        <v>11</v>
      </c>
      <c r="I31" s="1331">
        <v>14</v>
      </c>
      <c r="J31" s="4676">
        <v>25</v>
      </c>
      <c r="K31" s="1330">
        <v>12</v>
      </c>
      <c r="L31" s="1331">
        <v>8</v>
      </c>
      <c r="M31" s="4676">
        <v>20</v>
      </c>
      <c r="N31" s="1330">
        <v>11</v>
      </c>
      <c r="O31" s="1331">
        <v>20</v>
      </c>
      <c r="P31" s="4676">
        <v>31</v>
      </c>
      <c r="Q31" s="1333">
        <f t="shared" si="6"/>
        <v>60</v>
      </c>
      <c r="R31" s="1331">
        <f t="shared" si="6"/>
        <v>81</v>
      </c>
      <c r="S31" s="1334">
        <f t="shared" si="6"/>
        <v>141</v>
      </c>
      <c r="T31" s="1330">
        <v>0</v>
      </c>
      <c r="U31" s="1331">
        <v>14</v>
      </c>
      <c r="V31" s="4676">
        <v>14</v>
      </c>
      <c r="W31" s="1330">
        <v>0</v>
      </c>
      <c r="X31" s="1331">
        <v>4</v>
      </c>
      <c r="Y31" s="4676">
        <v>4</v>
      </c>
      <c r="Z31" s="1330">
        <v>0</v>
      </c>
      <c r="AA31" s="1331">
        <v>0</v>
      </c>
      <c r="AB31" s="4676">
        <v>0</v>
      </c>
      <c r="AC31" s="1333">
        <v>0</v>
      </c>
      <c r="AD31" s="1331">
        <v>18</v>
      </c>
      <c r="AE31" s="1335">
        <v>18</v>
      </c>
      <c r="AF31" s="1327">
        <f t="shared" si="7"/>
        <v>60</v>
      </c>
      <c r="AG31" s="1328">
        <f t="shared" si="7"/>
        <v>99</v>
      </c>
      <c r="AH31" s="1329">
        <f t="shared" si="7"/>
        <v>159</v>
      </c>
    </row>
    <row r="32" spans="1:36" ht="41.25" customHeight="1" x14ac:dyDescent="0.35">
      <c r="A32" s="4677" t="s">
        <v>123</v>
      </c>
      <c r="B32" s="1330">
        <v>2</v>
      </c>
      <c r="C32" s="1331">
        <v>52</v>
      </c>
      <c r="D32" s="4676">
        <v>54</v>
      </c>
      <c r="E32" s="1330">
        <v>42</v>
      </c>
      <c r="F32" s="1331">
        <v>89</v>
      </c>
      <c r="G32" s="4676">
        <v>131</v>
      </c>
      <c r="H32" s="1330">
        <v>49</v>
      </c>
      <c r="I32" s="1331">
        <v>62</v>
      </c>
      <c r="J32" s="4676">
        <v>111</v>
      </c>
      <c r="K32" s="1330">
        <v>80</v>
      </c>
      <c r="L32" s="1331">
        <v>85</v>
      </c>
      <c r="M32" s="4676">
        <v>165</v>
      </c>
      <c r="N32" s="1330">
        <v>71</v>
      </c>
      <c r="O32" s="1331">
        <v>108</v>
      </c>
      <c r="P32" s="4676">
        <v>179</v>
      </c>
      <c r="Q32" s="1333">
        <f t="shared" si="6"/>
        <v>244</v>
      </c>
      <c r="R32" s="1331">
        <f t="shared" si="6"/>
        <v>396</v>
      </c>
      <c r="S32" s="1334">
        <f t="shared" si="6"/>
        <v>640</v>
      </c>
      <c r="T32" s="1330">
        <v>44</v>
      </c>
      <c r="U32" s="1331">
        <v>112</v>
      </c>
      <c r="V32" s="4676">
        <v>156</v>
      </c>
      <c r="W32" s="1330">
        <v>70</v>
      </c>
      <c r="X32" s="1331">
        <v>73</v>
      </c>
      <c r="Y32" s="4676">
        <v>143</v>
      </c>
      <c r="Z32" s="1330">
        <v>0</v>
      </c>
      <c r="AA32" s="1331">
        <v>0</v>
      </c>
      <c r="AB32" s="4676">
        <v>0</v>
      </c>
      <c r="AC32" s="1333">
        <v>114</v>
      </c>
      <c r="AD32" s="1331">
        <v>185</v>
      </c>
      <c r="AE32" s="1335">
        <v>299</v>
      </c>
      <c r="AF32" s="1327">
        <f t="shared" si="7"/>
        <v>358</v>
      </c>
      <c r="AG32" s="1328">
        <f t="shared" si="7"/>
        <v>581</v>
      </c>
      <c r="AH32" s="1329">
        <f t="shared" si="7"/>
        <v>939</v>
      </c>
    </row>
    <row r="33" spans="1:34" ht="45.75" customHeight="1" x14ac:dyDescent="0.35">
      <c r="A33" s="4675" t="s">
        <v>124</v>
      </c>
      <c r="B33" s="1330">
        <v>0</v>
      </c>
      <c r="C33" s="1331">
        <v>0</v>
      </c>
      <c r="D33" s="1336">
        <v>0</v>
      </c>
      <c r="E33" s="1332">
        <v>0</v>
      </c>
      <c r="F33" s="1331">
        <v>0</v>
      </c>
      <c r="G33" s="1336">
        <v>0</v>
      </c>
      <c r="H33" s="1332">
        <v>0</v>
      </c>
      <c r="I33" s="1331">
        <v>0</v>
      </c>
      <c r="J33" s="1332">
        <v>0</v>
      </c>
      <c r="K33" s="1330">
        <v>0</v>
      </c>
      <c r="L33" s="1331">
        <v>0</v>
      </c>
      <c r="M33" s="1336">
        <v>0</v>
      </c>
      <c r="N33" s="1332">
        <v>0</v>
      </c>
      <c r="O33" s="1331">
        <v>0</v>
      </c>
      <c r="P33" s="1332">
        <v>0</v>
      </c>
      <c r="Q33" s="1330">
        <f t="shared" si="6"/>
        <v>0</v>
      </c>
      <c r="R33" s="1331">
        <f t="shared" si="6"/>
        <v>0</v>
      </c>
      <c r="S33" s="1334">
        <f t="shared" si="6"/>
        <v>0</v>
      </c>
      <c r="T33" s="1330">
        <v>0</v>
      </c>
      <c r="U33" s="1331">
        <v>0</v>
      </c>
      <c r="V33" s="4676">
        <v>0</v>
      </c>
      <c r="W33" s="1330">
        <v>0</v>
      </c>
      <c r="X33" s="1331">
        <v>11</v>
      </c>
      <c r="Y33" s="4676">
        <v>11</v>
      </c>
      <c r="Z33" s="1330">
        <v>0</v>
      </c>
      <c r="AA33" s="1331">
        <v>1</v>
      </c>
      <c r="AB33" s="4676">
        <v>1</v>
      </c>
      <c r="AC33" s="1333">
        <v>0</v>
      </c>
      <c r="AD33" s="1331">
        <v>12</v>
      </c>
      <c r="AE33" s="1335">
        <v>12</v>
      </c>
      <c r="AF33" s="1327">
        <f t="shared" si="7"/>
        <v>0</v>
      </c>
      <c r="AG33" s="1328">
        <f t="shared" si="7"/>
        <v>12</v>
      </c>
      <c r="AH33" s="1329">
        <f t="shared" si="7"/>
        <v>12</v>
      </c>
    </row>
    <row r="34" spans="1:34" ht="62.25" customHeight="1" x14ac:dyDescent="0.35">
      <c r="A34" s="1337" t="s">
        <v>327</v>
      </c>
      <c r="B34" s="1330">
        <v>30</v>
      </c>
      <c r="C34" s="1331">
        <v>18</v>
      </c>
      <c r="D34" s="1336">
        <v>48</v>
      </c>
      <c r="E34" s="1332">
        <v>17</v>
      </c>
      <c r="F34" s="1331">
        <v>21</v>
      </c>
      <c r="G34" s="1332">
        <v>38</v>
      </c>
      <c r="H34" s="1330">
        <v>24</v>
      </c>
      <c r="I34" s="1331">
        <v>8</v>
      </c>
      <c r="J34" s="1336">
        <v>32</v>
      </c>
      <c r="K34" s="1332">
        <v>12</v>
      </c>
      <c r="L34" s="1331">
        <v>23</v>
      </c>
      <c r="M34" s="1332">
        <v>35</v>
      </c>
      <c r="N34" s="1330">
        <v>11</v>
      </c>
      <c r="O34" s="1331">
        <v>56</v>
      </c>
      <c r="P34" s="1336">
        <v>67</v>
      </c>
      <c r="Q34" s="1333">
        <f t="shared" si="6"/>
        <v>94</v>
      </c>
      <c r="R34" s="1331">
        <f t="shared" si="6"/>
        <v>126</v>
      </c>
      <c r="S34" s="1334">
        <f>D34+G34+J34+M34+P34</f>
        <v>220</v>
      </c>
      <c r="T34" s="1330">
        <v>0</v>
      </c>
      <c r="U34" s="1331">
        <v>0</v>
      </c>
      <c r="V34" s="1336">
        <v>0</v>
      </c>
      <c r="W34" s="1332">
        <v>0</v>
      </c>
      <c r="X34" s="1331">
        <v>0</v>
      </c>
      <c r="Y34" s="1332">
        <v>0</v>
      </c>
      <c r="Z34" s="1330">
        <v>0</v>
      </c>
      <c r="AA34" s="1331">
        <v>0</v>
      </c>
      <c r="AB34" s="1332">
        <v>0</v>
      </c>
      <c r="AC34" s="1333">
        <v>0</v>
      </c>
      <c r="AD34" s="1331">
        <v>0</v>
      </c>
      <c r="AE34" s="1335">
        <v>0</v>
      </c>
      <c r="AF34" s="1327">
        <f t="shared" si="7"/>
        <v>94</v>
      </c>
      <c r="AG34" s="1328">
        <f t="shared" si="7"/>
        <v>126</v>
      </c>
      <c r="AH34" s="1329">
        <f t="shared" si="7"/>
        <v>220</v>
      </c>
    </row>
    <row r="35" spans="1:34" ht="42.75" customHeight="1" x14ac:dyDescent="0.35">
      <c r="A35" s="4678" t="s">
        <v>348</v>
      </c>
      <c r="B35" s="1338">
        <v>37</v>
      </c>
      <c r="C35" s="1341">
        <v>35</v>
      </c>
      <c r="D35" s="1340">
        <v>72</v>
      </c>
      <c r="E35" s="1338">
        <v>93</v>
      </c>
      <c r="F35" s="1341">
        <v>42</v>
      </c>
      <c r="G35" s="1340">
        <v>135</v>
      </c>
      <c r="H35" s="1338">
        <v>61</v>
      </c>
      <c r="I35" s="1341">
        <v>18</v>
      </c>
      <c r="J35" s="1340">
        <v>79</v>
      </c>
      <c r="K35" s="1338">
        <v>70</v>
      </c>
      <c r="L35" s="1341">
        <v>37</v>
      </c>
      <c r="M35" s="1340">
        <v>107</v>
      </c>
      <c r="N35" s="1338">
        <v>46</v>
      </c>
      <c r="O35" s="1341">
        <v>110</v>
      </c>
      <c r="P35" s="1340">
        <v>156</v>
      </c>
      <c r="Q35" s="1330">
        <f t="shared" si="6"/>
        <v>307</v>
      </c>
      <c r="R35" s="1331">
        <f t="shared" si="6"/>
        <v>242</v>
      </c>
      <c r="S35" s="4676">
        <f t="shared" si="6"/>
        <v>549</v>
      </c>
      <c r="T35" s="1330">
        <v>31</v>
      </c>
      <c r="U35" s="1331">
        <v>33</v>
      </c>
      <c r="V35" s="4676">
        <v>64</v>
      </c>
      <c r="W35" s="1330">
        <v>75</v>
      </c>
      <c r="X35" s="1331">
        <v>12</v>
      </c>
      <c r="Y35" s="4676">
        <v>87</v>
      </c>
      <c r="Z35" s="1330">
        <v>0</v>
      </c>
      <c r="AA35" s="1331">
        <v>0</v>
      </c>
      <c r="AB35" s="1332">
        <v>0</v>
      </c>
      <c r="AC35" s="1333">
        <v>106</v>
      </c>
      <c r="AD35" s="1331">
        <v>45</v>
      </c>
      <c r="AE35" s="1335">
        <v>151</v>
      </c>
      <c r="AF35" s="1327">
        <f t="shared" si="7"/>
        <v>413</v>
      </c>
      <c r="AG35" s="1328">
        <f t="shared" si="7"/>
        <v>287</v>
      </c>
      <c r="AH35" s="1329">
        <f t="shared" si="7"/>
        <v>700</v>
      </c>
    </row>
    <row r="36" spans="1:34" ht="45" customHeight="1" x14ac:dyDescent="0.35">
      <c r="A36" s="4678" t="s">
        <v>126</v>
      </c>
      <c r="B36" s="1330">
        <v>23</v>
      </c>
      <c r="C36" s="1331">
        <v>9</v>
      </c>
      <c r="D36" s="1336">
        <v>32</v>
      </c>
      <c r="E36" s="1332">
        <v>24</v>
      </c>
      <c r="F36" s="1331">
        <v>8</v>
      </c>
      <c r="G36" s="1332">
        <v>32</v>
      </c>
      <c r="H36" s="1330">
        <v>19</v>
      </c>
      <c r="I36" s="1331">
        <v>10</v>
      </c>
      <c r="J36" s="1336">
        <v>29</v>
      </c>
      <c r="K36" s="1332">
        <v>22</v>
      </c>
      <c r="L36" s="1331">
        <v>40</v>
      </c>
      <c r="M36" s="1332">
        <v>62</v>
      </c>
      <c r="N36" s="1330">
        <v>19</v>
      </c>
      <c r="O36" s="1331">
        <v>71</v>
      </c>
      <c r="P36" s="1336">
        <v>90</v>
      </c>
      <c r="Q36" s="1333">
        <f t="shared" si="6"/>
        <v>107</v>
      </c>
      <c r="R36" s="1331">
        <f t="shared" si="6"/>
        <v>138</v>
      </c>
      <c r="S36" s="1334">
        <f t="shared" si="6"/>
        <v>245</v>
      </c>
      <c r="T36" s="1330">
        <v>16</v>
      </c>
      <c r="U36" s="1331">
        <v>6</v>
      </c>
      <c r="V36" s="4676">
        <v>22</v>
      </c>
      <c r="W36" s="1330">
        <v>19</v>
      </c>
      <c r="X36" s="1331">
        <v>4</v>
      </c>
      <c r="Y36" s="4676">
        <v>23</v>
      </c>
      <c r="Z36" s="1330">
        <v>0</v>
      </c>
      <c r="AA36" s="1331">
        <v>0</v>
      </c>
      <c r="AB36" s="1332">
        <v>0</v>
      </c>
      <c r="AC36" s="1333">
        <v>35</v>
      </c>
      <c r="AD36" s="1331">
        <v>10</v>
      </c>
      <c r="AE36" s="1335">
        <v>45</v>
      </c>
      <c r="AF36" s="1327">
        <f t="shared" si="7"/>
        <v>142</v>
      </c>
      <c r="AG36" s="1328">
        <f t="shared" si="7"/>
        <v>148</v>
      </c>
      <c r="AH36" s="1329">
        <f t="shared" si="7"/>
        <v>290</v>
      </c>
    </row>
    <row r="37" spans="1:34" ht="46.5" customHeight="1" thickBot="1" x14ac:dyDescent="0.4">
      <c r="A37" s="4679" t="s">
        <v>127</v>
      </c>
      <c r="B37" s="4665">
        <v>15</v>
      </c>
      <c r="C37" s="4680">
        <v>101</v>
      </c>
      <c r="D37" s="4681">
        <v>116</v>
      </c>
      <c r="E37" s="4665">
        <v>0</v>
      </c>
      <c r="F37" s="4680">
        <v>122</v>
      </c>
      <c r="G37" s="4681">
        <v>122</v>
      </c>
      <c r="H37" s="4665">
        <v>46</v>
      </c>
      <c r="I37" s="4680">
        <v>19</v>
      </c>
      <c r="J37" s="4681">
        <v>65</v>
      </c>
      <c r="K37" s="4665">
        <v>22</v>
      </c>
      <c r="L37" s="4680">
        <v>52</v>
      </c>
      <c r="M37" s="4681">
        <v>74</v>
      </c>
      <c r="N37" s="4665">
        <v>3</v>
      </c>
      <c r="O37" s="4680">
        <v>139</v>
      </c>
      <c r="P37" s="4681">
        <v>142</v>
      </c>
      <c r="Q37" s="4682">
        <f>B37+E37+H37+K37+N37</f>
        <v>86</v>
      </c>
      <c r="R37" s="4683">
        <f>C37+F37+I37+L37+O37</f>
        <v>433</v>
      </c>
      <c r="S37" s="4684">
        <f t="shared" si="6"/>
        <v>519</v>
      </c>
      <c r="T37" s="1338">
        <v>0</v>
      </c>
      <c r="U37" s="4683">
        <v>167</v>
      </c>
      <c r="V37" s="1340">
        <v>167</v>
      </c>
      <c r="W37" s="1338">
        <v>1</v>
      </c>
      <c r="X37" s="4683">
        <v>189</v>
      </c>
      <c r="Y37" s="1340">
        <v>190</v>
      </c>
      <c r="Z37" s="1338">
        <v>0</v>
      </c>
      <c r="AA37" s="4683">
        <v>0</v>
      </c>
      <c r="AB37" s="1339">
        <v>0</v>
      </c>
      <c r="AC37" s="4682">
        <v>1</v>
      </c>
      <c r="AD37" s="4683">
        <v>356</v>
      </c>
      <c r="AE37" s="4685">
        <v>357</v>
      </c>
      <c r="AF37" s="4665">
        <f t="shared" si="7"/>
        <v>87</v>
      </c>
      <c r="AG37" s="1328">
        <f t="shared" si="7"/>
        <v>789</v>
      </c>
      <c r="AH37" s="4667">
        <f>S37+AE37</f>
        <v>876</v>
      </c>
    </row>
    <row r="38" spans="1:34" ht="41.25" customHeight="1" thickBot="1" x14ac:dyDescent="0.35">
      <c r="A38" s="216" t="s">
        <v>313</v>
      </c>
      <c r="B38" s="236">
        <f t="shared" ref="B38:AD38" si="8">SUM(B27:B37)</f>
        <v>379</v>
      </c>
      <c r="C38" s="236">
        <f t="shared" si="8"/>
        <v>401</v>
      </c>
      <c r="D38" s="236">
        <f t="shared" si="8"/>
        <v>780</v>
      </c>
      <c r="E38" s="236">
        <f t="shared" si="8"/>
        <v>438</v>
      </c>
      <c r="F38" s="236">
        <f t="shared" si="8"/>
        <v>548</v>
      </c>
      <c r="G38" s="236">
        <f t="shared" si="8"/>
        <v>986</v>
      </c>
      <c r="H38" s="236">
        <f t="shared" si="8"/>
        <v>451</v>
      </c>
      <c r="I38" s="236">
        <f t="shared" si="8"/>
        <v>310</v>
      </c>
      <c r="J38" s="236">
        <f t="shared" si="8"/>
        <v>761</v>
      </c>
      <c r="K38" s="236">
        <f t="shared" si="8"/>
        <v>491</v>
      </c>
      <c r="L38" s="236">
        <f t="shared" si="8"/>
        <v>546</v>
      </c>
      <c r="M38" s="236">
        <f t="shared" si="8"/>
        <v>1037</v>
      </c>
      <c r="N38" s="236">
        <f t="shared" si="8"/>
        <v>316</v>
      </c>
      <c r="O38" s="236">
        <f t="shared" si="8"/>
        <v>680</v>
      </c>
      <c r="P38" s="236">
        <f t="shared" si="8"/>
        <v>996</v>
      </c>
      <c r="Q38" s="237">
        <f>SUM(Q27:Q37)</f>
        <v>2075</v>
      </c>
      <c r="R38" s="237">
        <f t="shared" si="8"/>
        <v>2485</v>
      </c>
      <c r="S38" s="237">
        <f t="shared" si="8"/>
        <v>4560</v>
      </c>
      <c r="T38" s="236">
        <f t="shared" si="8"/>
        <v>289</v>
      </c>
      <c r="U38" s="236">
        <f t="shared" si="8"/>
        <v>612</v>
      </c>
      <c r="V38" s="236">
        <f t="shared" si="8"/>
        <v>901</v>
      </c>
      <c r="W38" s="236">
        <f t="shared" si="8"/>
        <v>374</v>
      </c>
      <c r="X38" s="236">
        <f t="shared" si="8"/>
        <v>529</v>
      </c>
      <c r="Y38" s="238">
        <f t="shared" si="8"/>
        <v>903</v>
      </c>
      <c r="Z38" s="236">
        <f t="shared" si="8"/>
        <v>3</v>
      </c>
      <c r="AA38" s="236">
        <f t="shared" si="8"/>
        <v>2</v>
      </c>
      <c r="AB38" s="239">
        <f t="shared" si="8"/>
        <v>5</v>
      </c>
      <c r="AC38" s="239">
        <f>SUM(AC27:AC37)</f>
        <v>666</v>
      </c>
      <c r="AD38" s="239">
        <f t="shared" si="8"/>
        <v>1143</v>
      </c>
      <c r="AE38" s="239">
        <f>SUM(AE27:AE37)</f>
        <v>1809</v>
      </c>
      <c r="AF38" s="238">
        <f t="shared" ref="AF38" si="9">Q38+AC38</f>
        <v>2741</v>
      </c>
      <c r="AG38" s="240">
        <f t="shared" ref="AG38" si="10">R38+AD38</f>
        <v>3628</v>
      </c>
      <c r="AH38" s="241">
        <f>S38+AE38</f>
        <v>6369</v>
      </c>
    </row>
    <row r="39" spans="1:34" s="47" customFormat="1" ht="4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3"/>
      <c r="R39" s="63"/>
      <c r="S39" s="63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4"/>
      <c r="AG39" s="64"/>
      <c r="AH39" s="64"/>
    </row>
    <row r="40" spans="1:34" ht="29.25" customHeight="1" thickBot="1" x14ac:dyDescent="0.25">
      <c r="A40" s="4561" t="s">
        <v>357</v>
      </c>
      <c r="B40" s="4561"/>
      <c r="C40" s="4561"/>
      <c r="D40" s="4561"/>
      <c r="E40" s="4561"/>
      <c r="F40" s="4561"/>
      <c r="G40" s="4561"/>
      <c r="H40" s="4561"/>
      <c r="I40" s="4561"/>
      <c r="J40" s="4561"/>
      <c r="K40" s="4561"/>
      <c r="L40" s="4561"/>
      <c r="M40" s="4561"/>
      <c r="N40" s="4561"/>
      <c r="O40" s="4561"/>
      <c r="P40" s="4561"/>
      <c r="Q40" s="4561"/>
      <c r="R40" s="4561"/>
      <c r="S40" s="4561"/>
      <c r="T40" s="4561"/>
      <c r="U40" s="4561"/>
      <c r="V40" s="4561"/>
    </row>
    <row r="41" spans="1:34" ht="27" customHeight="1" thickBot="1" x14ac:dyDescent="0.25">
      <c r="A41" s="4582" t="s">
        <v>139</v>
      </c>
      <c r="B41" s="861" t="s">
        <v>0</v>
      </c>
      <c r="C41" s="862"/>
      <c r="D41" s="863"/>
      <c r="E41" s="861" t="s">
        <v>1</v>
      </c>
      <c r="F41" s="862"/>
      <c r="G41" s="863"/>
      <c r="H41" s="861" t="s">
        <v>2</v>
      </c>
      <c r="I41" s="862"/>
      <c r="J41" s="863"/>
      <c r="K41" s="861" t="s">
        <v>3</v>
      </c>
      <c r="L41" s="862"/>
      <c r="M41" s="863"/>
      <c r="N41" s="861" t="s">
        <v>132</v>
      </c>
      <c r="O41" s="862"/>
      <c r="P41" s="863"/>
      <c r="Q41" s="861" t="s">
        <v>133</v>
      </c>
      <c r="R41" s="862"/>
      <c r="S41" s="863"/>
      <c r="T41" s="4588" t="s">
        <v>118</v>
      </c>
      <c r="U41" s="4589"/>
      <c r="V41" s="4590"/>
      <c r="W41" s="51"/>
      <c r="X41" s="51"/>
      <c r="Y41" s="51"/>
      <c r="Z41" s="51"/>
      <c r="AA41" s="51"/>
    </row>
    <row r="42" spans="1:34" ht="25.5" customHeight="1" thickBot="1" x14ac:dyDescent="0.25">
      <c r="A42" s="4583"/>
      <c r="B42" s="864"/>
      <c r="C42" s="865"/>
      <c r="D42" s="866"/>
      <c r="E42" s="864"/>
      <c r="F42" s="865"/>
      <c r="G42" s="866"/>
      <c r="H42" s="864"/>
      <c r="I42" s="865"/>
      <c r="J42" s="866"/>
      <c r="K42" s="864"/>
      <c r="L42" s="865"/>
      <c r="M42" s="866"/>
      <c r="N42" s="864"/>
      <c r="O42" s="865"/>
      <c r="P42" s="866"/>
      <c r="Q42" s="864"/>
      <c r="R42" s="865"/>
      <c r="S42" s="866"/>
      <c r="T42" s="4591" t="s">
        <v>134</v>
      </c>
      <c r="U42" s="4592"/>
      <c r="V42" s="4593"/>
      <c r="W42" s="52"/>
      <c r="X42" s="52"/>
      <c r="Y42" s="52"/>
      <c r="Z42" s="52"/>
      <c r="AA42" s="52"/>
    </row>
    <row r="43" spans="1:34" ht="72.75" customHeight="1" thickBot="1" x14ac:dyDescent="0.25">
      <c r="A43" s="4583"/>
      <c r="B43" s="41" t="s">
        <v>116</v>
      </c>
      <c r="C43" s="42" t="s">
        <v>117</v>
      </c>
      <c r="D43" s="45" t="s">
        <v>118</v>
      </c>
      <c r="E43" s="41" t="s">
        <v>116</v>
      </c>
      <c r="F43" s="42" t="s">
        <v>117</v>
      </c>
      <c r="G43" s="45" t="s">
        <v>118</v>
      </c>
      <c r="H43" s="41" t="s">
        <v>116</v>
      </c>
      <c r="I43" s="42" t="s">
        <v>117</v>
      </c>
      <c r="J43" s="45" t="s">
        <v>118</v>
      </c>
      <c r="K43" s="41" t="s">
        <v>116</v>
      </c>
      <c r="L43" s="42" t="s">
        <v>117</v>
      </c>
      <c r="M43" s="45" t="s">
        <v>118</v>
      </c>
      <c r="N43" s="41" t="s">
        <v>116</v>
      </c>
      <c r="O43" s="42" t="s">
        <v>117</v>
      </c>
      <c r="P43" s="45" t="s">
        <v>118</v>
      </c>
      <c r="Q43" s="41" t="s">
        <v>116</v>
      </c>
      <c r="R43" s="42" t="s">
        <v>117</v>
      </c>
      <c r="S43" s="45" t="s">
        <v>118</v>
      </c>
      <c r="T43" s="41" t="s">
        <v>116</v>
      </c>
      <c r="U43" s="42" t="s">
        <v>117</v>
      </c>
      <c r="V43" s="45" t="s">
        <v>118</v>
      </c>
      <c r="W43" s="53"/>
      <c r="X43" s="53"/>
      <c r="Y43" s="53"/>
      <c r="Z43" s="53"/>
    </row>
    <row r="44" spans="1:34" ht="34.5" customHeight="1" x14ac:dyDescent="0.35">
      <c r="A44" s="4721" t="s">
        <v>120</v>
      </c>
      <c r="B44" s="4703">
        <v>23</v>
      </c>
      <c r="C44" s="4700">
        <v>4</v>
      </c>
      <c r="D44" s="4722">
        <v>27</v>
      </c>
      <c r="E44" s="4703">
        <v>24</v>
      </c>
      <c r="F44" s="4700">
        <v>3</v>
      </c>
      <c r="G44" s="4704">
        <v>27</v>
      </c>
      <c r="H44" s="4701">
        <v>24</v>
      </c>
      <c r="I44" s="4700">
        <v>1</v>
      </c>
      <c r="J44" s="4722">
        <v>25</v>
      </c>
      <c r="K44" s="4703">
        <v>21</v>
      </c>
      <c r="L44" s="4700">
        <v>1</v>
      </c>
      <c r="M44" s="4704">
        <v>22</v>
      </c>
      <c r="N44" s="4701">
        <v>19</v>
      </c>
      <c r="O44" s="4700">
        <v>1</v>
      </c>
      <c r="P44" s="4722">
        <v>20</v>
      </c>
      <c r="Q44" s="4703">
        <v>0</v>
      </c>
      <c r="R44" s="4700">
        <v>0</v>
      </c>
      <c r="S44" s="4704">
        <v>0</v>
      </c>
      <c r="T44" s="4703">
        <f>B44+E44+K44+H44+N44+Q44</f>
        <v>111</v>
      </c>
      <c r="U44" s="4700">
        <f t="shared" ref="T44:V47" si="11">C44+F44+L44+I44+O44+R44</f>
        <v>10</v>
      </c>
      <c r="V44" s="4704">
        <f t="shared" si="11"/>
        <v>121</v>
      </c>
      <c r="W44" s="54"/>
      <c r="X44" s="54"/>
      <c r="Y44" s="54"/>
      <c r="Z44" s="54"/>
      <c r="AA44" s="54"/>
    </row>
    <row r="45" spans="1:34" ht="40.5" customHeight="1" x14ac:dyDescent="0.35">
      <c r="A45" s="4723" t="s">
        <v>124</v>
      </c>
      <c r="B45" s="1333">
        <v>506</v>
      </c>
      <c r="C45" s="1331">
        <v>556</v>
      </c>
      <c r="D45" s="1335">
        <v>1062</v>
      </c>
      <c r="E45" s="1333">
        <v>512</v>
      </c>
      <c r="F45" s="1331">
        <v>540</v>
      </c>
      <c r="G45" s="1334">
        <v>1052</v>
      </c>
      <c r="H45" s="4676">
        <v>451</v>
      </c>
      <c r="I45" s="1331">
        <v>319</v>
      </c>
      <c r="J45" s="1335">
        <v>770</v>
      </c>
      <c r="K45" s="1333">
        <v>420</v>
      </c>
      <c r="L45" s="1331">
        <v>253</v>
      </c>
      <c r="M45" s="1334">
        <v>673</v>
      </c>
      <c r="N45" s="4676">
        <v>413</v>
      </c>
      <c r="O45" s="1331">
        <v>313</v>
      </c>
      <c r="P45" s="1335">
        <v>726</v>
      </c>
      <c r="Q45" s="1333">
        <v>345</v>
      </c>
      <c r="R45" s="1331">
        <v>218</v>
      </c>
      <c r="S45" s="1334">
        <v>563</v>
      </c>
      <c r="T45" s="1331">
        <f>B45+E45+K45+H45+N45+Q45</f>
        <v>2647</v>
      </c>
      <c r="U45" s="1331">
        <f>C45+F45+L45+I45+O45+R45</f>
        <v>2199</v>
      </c>
      <c r="V45" s="1334">
        <f>D45+G45+M45+J45+P45+S45</f>
        <v>4846</v>
      </c>
      <c r="W45" s="54"/>
      <c r="X45" s="54"/>
      <c r="Y45" s="54"/>
      <c r="Z45" s="54"/>
      <c r="AA45" s="54"/>
    </row>
    <row r="46" spans="1:34" ht="41.25" customHeight="1" x14ac:dyDescent="0.35">
      <c r="A46" s="4724" t="s">
        <v>141</v>
      </c>
      <c r="B46" s="1333">
        <v>23</v>
      </c>
      <c r="C46" s="1331">
        <v>0</v>
      </c>
      <c r="D46" s="1335">
        <v>23</v>
      </c>
      <c r="E46" s="1333">
        <v>13</v>
      </c>
      <c r="F46" s="1331">
        <v>0</v>
      </c>
      <c r="G46" s="1334">
        <v>13</v>
      </c>
      <c r="H46" s="4676">
        <v>25</v>
      </c>
      <c r="I46" s="1331">
        <v>0</v>
      </c>
      <c r="J46" s="1335">
        <v>25</v>
      </c>
      <c r="K46" s="1333">
        <v>22</v>
      </c>
      <c r="L46" s="1331">
        <v>0</v>
      </c>
      <c r="M46" s="1334">
        <v>22</v>
      </c>
      <c r="N46" s="4676">
        <v>16</v>
      </c>
      <c r="O46" s="1331">
        <v>0</v>
      </c>
      <c r="P46" s="1335">
        <v>16</v>
      </c>
      <c r="Q46" s="1333">
        <v>9</v>
      </c>
      <c r="R46" s="1331">
        <v>0</v>
      </c>
      <c r="S46" s="1334">
        <v>9</v>
      </c>
      <c r="T46" s="1333">
        <f t="shared" si="11"/>
        <v>108</v>
      </c>
      <c r="U46" s="1331">
        <f t="shared" si="11"/>
        <v>0</v>
      </c>
      <c r="V46" s="1334">
        <f t="shared" si="11"/>
        <v>108</v>
      </c>
      <c r="W46" s="54"/>
      <c r="X46" s="54"/>
      <c r="Y46" s="54"/>
      <c r="Z46" s="54"/>
      <c r="AA46" s="54"/>
    </row>
    <row r="47" spans="1:34" ht="45" customHeight="1" thickBot="1" x14ac:dyDescent="0.4">
      <c r="A47" s="4658" t="s">
        <v>122</v>
      </c>
      <c r="B47" s="4682">
        <v>86</v>
      </c>
      <c r="C47" s="4683">
        <v>12</v>
      </c>
      <c r="D47" s="4685">
        <v>98</v>
      </c>
      <c r="E47" s="4682">
        <v>81</v>
      </c>
      <c r="F47" s="4683">
        <v>5</v>
      </c>
      <c r="G47" s="4684">
        <v>86</v>
      </c>
      <c r="H47" s="4725">
        <v>67</v>
      </c>
      <c r="I47" s="4683">
        <v>3</v>
      </c>
      <c r="J47" s="4685">
        <v>70</v>
      </c>
      <c r="K47" s="4682">
        <v>70</v>
      </c>
      <c r="L47" s="4683">
        <v>5</v>
      </c>
      <c r="M47" s="4684">
        <v>75</v>
      </c>
      <c r="N47" s="4725">
        <v>38</v>
      </c>
      <c r="O47" s="4683">
        <v>10</v>
      </c>
      <c r="P47" s="4685">
        <v>48</v>
      </c>
      <c r="Q47" s="4682">
        <v>0</v>
      </c>
      <c r="R47" s="4683">
        <v>0</v>
      </c>
      <c r="S47" s="1342">
        <v>0</v>
      </c>
      <c r="T47" s="4713">
        <f t="shared" si="11"/>
        <v>342</v>
      </c>
      <c r="U47" s="1331">
        <f t="shared" si="11"/>
        <v>35</v>
      </c>
      <c r="V47" s="1342">
        <f t="shared" si="11"/>
        <v>377</v>
      </c>
      <c r="W47" s="54"/>
      <c r="X47" s="54"/>
      <c r="Y47" s="54"/>
      <c r="Z47" s="54"/>
      <c r="AA47" s="54"/>
    </row>
    <row r="48" spans="1:34" ht="36.75" customHeight="1" thickBot="1" x14ac:dyDescent="0.35">
      <c r="A48" s="216" t="s">
        <v>313</v>
      </c>
      <c r="B48" s="237">
        <f t="shared" ref="B48:V48" si="12">SUM(B44:B47)</f>
        <v>638</v>
      </c>
      <c r="C48" s="242">
        <f t="shared" si="12"/>
        <v>572</v>
      </c>
      <c r="D48" s="243">
        <f t="shared" si="12"/>
        <v>1210</v>
      </c>
      <c r="E48" s="237">
        <f t="shared" si="12"/>
        <v>630</v>
      </c>
      <c r="F48" s="242">
        <f t="shared" si="12"/>
        <v>548</v>
      </c>
      <c r="G48" s="244">
        <f t="shared" si="12"/>
        <v>1178</v>
      </c>
      <c r="H48" s="245">
        <f t="shared" si="12"/>
        <v>567</v>
      </c>
      <c r="I48" s="242">
        <f t="shared" si="12"/>
        <v>323</v>
      </c>
      <c r="J48" s="243">
        <f t="shared" si="12"/>
        <v>890</v>
      </c>
      <c r="K48" s="237">
        <f t="shared" si="12"/>
        <v>533</v>
      </c>
      <c r="L48" s="237">
        <f t="shared" si="12"/>
        <v>259</v>
      </c>
      <c r="M48" s="244">
        <f t="shared" si="12"/>
        <v>792</v>
      </c>
      <c r="N48" s="245">
        <f t="shared" si="12"/>
        <v>486</v>
      </c>
      <c r="O48" s="242">
        <f t="shared" si="12"/>
        <v>324</v>
      </c>
      <c r="P48" s="243">
        <f t="shared" si="12"/>
        <v>810</v>
      </c>
      <c r="Q48" s="237">
        <f t="shared" si="12"/>
        <v>354</v>
      </c>
      <c r="R48" s="242">
        <f t="shared" si="12"/>
        <v>218</v>
      </c>
      <c r="S48" s="241">
        <f t="shared" si="12"/>
        <v>572</v>
      </c>
      <c r="T48" s="236">
        <f>SUM(T44:T47)</f>
        <v>3208</v>
      </c>
      <c r="U48" s="240">
        <f t="shared" si="12"/>
        <v>2244</v>
      </c>
      <c r="V48" s="241">
        <f t="shared" si="12"/>
        <v>5452</v>
      </c>
      <c r="W48" s="55"/>
      <c r="X48" s="55"/>
      <c r="Y48" s="55"/>
      <c r="Z48" s="54"/>
      <c r="AA48" s="54"/>
      <c r="AB48" s="47"/>
    </row>
    <row r="49" spans="1:31" ht="31.5" customHeight="1" thickBot="1" x14ac:dyDescent="0.3">
      <c r="A49" s="4562" t="s">
        <v>356</v>
      </c>
      <c r="B49" s="4562"/>
      <c r="C49" s="4562"/>
      <c r="D49" s="4562"/>
      <c r="E49" s="4562"/>
      <c r="F49" s="4562"/>
      <c r="G49" s="4562"/>
      <c r="H49" s="4562"/>
      <c r="I49" s="4562"/>
      <c r="J49" s="4562"/>
      <c r="K49" s="4562"/>
      <c r="L49" s="4562"/>
      <c r="M49" s="4562"/>
      <c r="N49" s="4562"/>
      <c r="O49" s="4562"/>
      <c r="P49" s="4562"/>
      <c r="Q49" s="4562"/>
      <c r="R49" s="4562"/>
      <c r="S49" s="4562"/>
      <c r="T49" s="4562"/>
      <c r="U49" s="4562"/>
      <c r="V49" s="4562"/>
      <c r="W49" s="55"/>
      <c r="X49" s="55"/>
      <c r="Y49" s="55"/>
      <c r="Z49" s="54"/>
      <c r="AA49" s="54"/>
      <c r="AB49" s="47"/>
    </row>
    <row r="50" spans="1:31" ht="39.75" customHeight="1" thickBot="1" x14ac:dyDescent="0.3">
      <c r="A50" s="56" t="s">
        <v>312</v>
      </c>
      <c r="B50" s="302" t="s">
        <v>0</v>
      </c>
      <c r="C50" s="303"/>
      <c r="D50" s="304"/>
      <c r="E50" s="302" t="s">
        <v>1</v>
      </c>
      <c r="F50" s="303"/>
      <c r="G50" s="304"/>
      <c r="H50" s="302" t="s">
        <v>2</v>
      </c>
      <c r="I50" s="303"/>
      <c r="J50" s="304"/>
      <c r="K50" s="302" t="s">
        <v>3</v>
      </c>
      <c r="L50" s="303"/>
      <c r="M50" s="304"/>
      <c r="N50" s="302" t="s">
        <v>132</v>
      </c>
      <c r="O50" s="303"/>
      <c r="P50" s="304"/>
      <c r="Q50" s="302" t="s">
        <v>133</v>
      </c>
      <c r="R50" s="3834"/>
      <c r="S50" s="3835"/>
      <c r="T50" s="4555" t="s">
        <v>118</v>
      </c>
      <c r="U50" s="4556"/>
      <c r="V50" s="4557"/>
      <c r="W50" s="55"/>
      <c r="X50" s="55"/>
      <c r="Y50" s="55"/>
      <c r="Z50" s="54"/>
      <c r="AA50" s="54"/>
      <c r="AB50" s="47"/>
    </row>
    <row r="51" spans="1:31" ht="82.5" customHeight="1" thickBot="1" x14ac:dyDescent="0.3">
      <c r="A51" s="57"/>
      <c r="B51" s="41" t="s">
        <v>116</v>
      </c>
      <c r="C51" s="42" t="s">
        <v>117</v>
      </c>
      <c r="D51" s="45" t="s">
        <v>118</v>
      </c>
      <c r="E51" s="41" t="s">
        <v>116</v>
      </c>
      <c r="F51" s="42" t="s">
        <v>117</v>
      </c>
      <c r="G51" s="45" t="s">
        <v>118</v>
      </c>
      <c r="H51" s="41" t="s">
        <v>116</v>
      </c>
      <c r="I51" s="42" t="s">
        <v>117</v>
      </c>
      <c r="J51" s="45" t="s">
        <v>118</v>
      </c>
      <c r="K51" s="41" t="s">
        <v>116</v>
      </c>
      <c r="L51" s="42" t="s">
        <v>117</v>
      </c>
      <c r="M51" s="45" t="s">
        <v>118</v>
      </c>
      <c r="N51" s="41" t="s">
        <v>116</v>
      </c>
      <c r="O51" s="42" t="s">
        <v>117</v>
      </c>
      <c r="P51" s="45" t="s">
        <v>118</v>
      </c>
      <c r="Q51" s="41" t="s">
        <v>116</v>
      </c>
      <c r="R51" s="42" t="s">
        <v>117</v>
      </c>
      <c r="S51" s="45" t="s">
        <v>118</v>
      </c>
      <c r="T51" s="41" t="s">
        <v>116</v>
      </c>
      <c r="U51" s="42" t="s">
        <v>117</v>
      </c>
      <c r="V51" s="45" t="s">
        <v>118</v>
      </c>
      <c r="W51" s="55"/>
      <c r="X51" s="55"/>
      <c r="Y51" s="55"/>
      <c r="Z51" s="54"/>
      <c r="AA51" s="54"/>
      <c r="AB51" s="47"/>
    </row>
    <row r="52" spans="1:31" ht="45.75" customHeight="1" thickBot="1" x14ac:dyDescent="0.4">
      <c r="A52" s="4726" t="s">
        <v>141</v>
      </c>
      <c r="B52" s="4727">
        <v>0</v>
      </c>
      <c r="C52" s="4728">
        <v>0</v>
      </c>
      <c r="D52" s="4729">
        <v>0</v>
      </c>
      <c r="E52" s="4727">
        <v>0</v>
      </c>
      <c r="F52" s="4728">
        <v>0</v>
      </c>
      <c r="G52" s="4729">
        <v>0</v>
      </c>
      <c r="H52" s="4727">
        <v>4</v>
      </c>
      <c r="I52" s="4728">
        <v>1</v>
      </c>
      <c r="J52" s="4730">
        <v>5</v>
      </c>
      <c r="K52" s="4731">
        <v>0</v>
      </c>
      <c r="L52" s="4728">
        <v>3</v>
      </c>
      <c r="M52" s="4729">
        <v>3</v>
      </c>
      <c r="N52" s="4727">
        <v>2</v>
      </c>
      <c r="O52" s="4728">
        <v>2</v>
      </c>
      <c r="P52" s="4729">
        <v>4</v>
      </c>
      <c r="Q52" s="4727">
        <v>4</v>
      </c>
      <c r="R52" s="4728">
        <v>3</v>
      </c>
      <c r="S52" s="4730">
        <v>7</v>
      </c>
      <c r="T52" s="4727">
        <f>B52+E52+K52+H52+N52+Q52</f>
        <v>10</v>
      </c>
      <c r="U52" s="4728">
        <f>C52+F52+L52+I52+O52+R52</f>
        <v>9</v>
      </c>
      <c r="V52" s="4730">
        <f>D52+G52+M52+J52+P52+S52</f>
        <v>19</v>
      </c>
      <c r="W52" s="218"/>
      <c r="X52" s="218"/>
      <c r="Y52" s="218"/>
      <c r="Z52" s="219"/>
      <c r="AA52" s="219"/>
      <c r="AB52" s="220"/>
      <c r="AC52" s="221"/>
      <c r="AD52" s="221"/>
      <c r="AE52" s="221"/>
    </row>
    <row r="53" spans="1:31" ht="40.5" customHeight="1" thickBot="1" x14ac:dyDescent="0.35">
      <c r="A53" s="216" t="s">
        <v>313</v>
      </c>
      <c r="B53" s="237">
        <f t="shared" ref="B53:V53" si="13">SUM(B52:B52)</f>
        <v>0</v>
      </c>
      <c r="C53" s="242">
        <f t="shared" si="13"/>
        <v>0</v>
      </c>
      <c r="D53" s="243">
        <f t="shared" si="13"/>
        <v>0</v>
      </c>
      <c r="E53" s="237">
        <f t="shared" si="13"/>
        <v>0</v>
      </c>
      <c r="F53" s="242">
        <f t="shared" si="13"/>
        <v>0</v>
      </c>
      <c r="G53" s="244">
        <f t="shared" si="13"/>
        <v>0</v>
      </c>
      <c r="H53" s="245">
        <f t="shared" si="13"/>
        <v>4</v>
      </c>
      <c r="I53" s="242">
        <f t="shared" si="13"/>
        <v>1</v>
      </c>
      <c r="J53" s="243">
        <f t="shared" si="13"/>
        <v>5</v>
      </c>
      <c r="K53" s="237">
        <f t="shared" si="13"/>
        <v>0</v>
      </c>
      <c r="L53" s="242">
        <f t="shared" si="13"/>
        <v>3</v>
      </c>
      <c r="M53" s="244">
        <f t="shared" si="13"/>
        <v>3</v>
      </c>
      <c r="N53" s="245">
        <f t="shared" si="13"/>
        <v>2</v>
      </c>
      <c r="O53" s="242">
        <f t="shared" si="13"/>
        <v>2</v>
      </c>
      <c r="P53" s="243">
        <f t="shared" si="13"/>
        <v>4</v>
      </c>
      <c r="Q53" s="237">
        <f t="shared" si="13"/>
        <v>4</v>
      </c>
      <c r="R53" s="242">
        <f t="shared" si="13"/>
        <v>3</v>
      </c>
      <c r="S53" s="244">
        <f t="shared" si="13"/>
        <v>7</v>
      </c>
      <c r="T53" s="245">
        <f t="shared" si="13"/>
        <v>10</v>
      </c>
      <c r="U53" s="242">
        <f t="shared" si="13"/>
        <v>9</v>
      </c>
      <c r="V53" s="244">
        <f t="shared" si="13"/>
        <v>19</v>
      </c>
      <c r="W53" s="58"/>
      <c r="X53" s="58"/>
      <c r="Y53" s="58"/>
      <c r="Z53" s="58"/>
      <c r="AA53" s="58"/>
      <c r="AB53" s="220"/>
      <c r="AC53" s="221"/>
      <c r="AD53" s="221"/>
      <c r="AE53" s="221"/>
    </row>
    <row r="54" spans="1:31" ht="9" customHeight="1" x14ac:dyDescent="0.3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</row>
    <row r="55" spans="1:31" ht="21.75" customHeight="1" x14ac:dyDescent="0.3">
      <c r="A55" s="4598" t="s">
        <v>355</v>
      </c>
      <c r="B55" s="4598"/>
      <c r="C55" s="4598"/>
      <c r="D55" s="4598"/>
      <c r="E55" s="4598"/>
      <c r="F55" s="4598"/>
      <c r="G55" s="4598"/>
      <c r="H55" s="4598"/>
      <c r="I55" s="4598"/>
      <c r="J55" s="4598"/>
      <c r="K55" s="4598"/>
      <c r="L55" s="4598"/>
      <c r="M55" s="4598"/>
      <c r="N55" s="4598"/>
      <c r="O55" s="4598"/>
      <c r="P55" s="4598"/>
      <c r="Q55" s="4598"/>
      <c r="R55" s="4598"/>
      <c r="S55" s="4598"/>
      <c r="T55" s="4598"/>
      <c r="U55" s="4598"/>
      <c r="V55" s="4598"/>
      <c r="W55" s="4598"/>
      <c r="X55" s="4598"/>
      <c r="Y55" s="4598"/>
      <c r="Z55" s="4598"/>
      <c r="AA55" s="4598"/>
      <c r="AB55" s="4598"/>
      <c r="AC55" s="221"/>
      <c r="AD55" s="221"/>
      <c r="AE55" s="221"/>
    </row>
    <row r="56" spans="1:31" ht="10.5" customHeight="1" thickBot="1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</row>
    <row r="57" spans="1:31" ht="25.5" customHeight="1" thickBot="1" x14ac:dyDescent="0.25">
      <c r="A57" s="4599" t="s">
        <v>312</v>
      </c>
      <c r="B57" s="4584">
        <v>1</v>
      </c>
      <c r="C57" s="4585"/>
      <c r="D57" s="4586"/>
      <c r="E57" s="4567" t="s">
        <v>1</v>
      </c>
      <c r="F57" s="4568"/>
      <c r="G57" s="4569"/>
      <c r="H57" s="4567" t="s">
        <v>2</v>
      </c>
      <c r="I57" s="4568"/>
      <c r="J57" s="4569"/>
      <c r="K57" s="4567" t="s">
        <v>3</v>
      </c>
      <c r="L57" s="4568"/>
      <c r="M57" s="4569"/>
      <c r="N57" s="4567">
        <v>5</v>
      </c>
      <c r="O57" s="4568"/>
      <c r="P57" s="4569"/>
      <c r="Q57" s="4594" t="s">
        <v>6</v>
      </c>
      <c r="R57" s="4595"/>
      <c r="S57" s="4596"/>
      <c r="T57" s="4558" t="s">
        <v>19</v>
      </c>
      <c r="U57" s="4559"/>
      <c r="V57" s="4560"/>
      <c r="W57" s="4566" t="s">
        <v>20</v>
      </c>
      <c r="X57" s="4559"/>
      <c r="Y57" s="4560"/>
      <c r="Z57" s="4566" t="s">
        <v>29</v>
      </c>
      <c r="AA57" s="4559"/>
      <c r="AB57" s="4560"/>
      <c r="AC57" s="4546" t="s">
        <v>135</v>
      </c>
      <c r="AD57" s="4547"/>
      <c r="AE57" s="4548"/>
    </row>
    <row r="58" spans="1:31" ht="21" customHeight="1" thickBot="1" x14ac:dyDescent="0.25">
      <c r="A58" s="4600"/>
      <c r="B58" s="4587"/>
      <c r="C58" s="4571"/>
      <c r="D58" s="4572"/>
      <c r="E58" s="4570"/>
      <c r="F58" s="4571"/>
      <c r="G58" s="4572"/>
      <c r="H58" s="4570"/>
      <c r="I58" s="4571"/>
      <c r="J58" s="4572"/>
      <c r="K58" s="4570"/>
      <c r="L58" s="4571"/>
      <c r="M58" s="4572"/>
      <c r="N58" s="4570"/>
      <c r="O58" s="4571"/>
      <c r="P58" s="4572"/>
      <c r="Q58" s="4597"/>
      <c r="R58" s="4550"/>
      <c r="S58" s="4551"/>
      <c r="T58" s="4563" t="s">
        <v>5</v>
      </c>
      <c r="U58" s="4564"/>
      <c r="V58" s="4565"/>
      <c r="W58" s="4573" t="s">
        <v>5</v>
      </c>
      <c r="X58" s="4564"/>
      <c r="Y58" s="4565"/>
      <c r="Z58" s="4573" t="s">
        <v>5</v>
      </c>
      <c r="AA58" s="4564"/>
      <c r="AB58" s="4565"/>
      <c r="AC58" s="4549"/>
      <c r="AD58" s="4550"/>
      <c r="AE58" s="4551"/>
    </row>
    <row r="59" spans="1:31" ht="80.25" customHeight="1" thickBot="1" x14ac:dyDescent="0.25">
      <c r="A59" s="4601"/>
      <c r="B59" s="41" t="s">
        <v>116</v>
      </c>
      <c r="C59" s="42" t="s">
        <v>117</v>
      </c>
      <c r="D59" s="45" t="s">
        <v>118</v>
      </c>
      <c r="E59" s="41" t="s">
        <v>116</v>
      </c>
      <c r="F59" s="42" t="s">
        <v>117</v>
      </c>
      <c r="G59" s="45" t="s">
        <v>118</v>
      </c>
      <c r="H59" s="41" t="s">
        <v>116</v>
      </c>
      <c r="I59" s="42" t="s">
        <v>117</v>
      </c>
      <c r="J59" s="45" t="s">
        <v>118</v>
      </c>
      <c r="K59" s="41" t="s">
        <v>116</v>
      </c>
      <c r="L59" s="42" t="s">
        <v>117</v>
      </c>
      <c r="M59" s="45" t="s">
        <v>118</v>
      </c>
      <c r="N59" s="41" t="s">
        <v>116</v>
      </c>
      <c r="O59" s="42" t="s">
        <v>117</v>
      </c>
      <c r="P59" s="45" t="s">
        <v>118</v>
      </c>
      <c r="Q59" s="41" t="s">
        <v>116</v>
      </c>
      <c r="R59" s="42" t="s">
        <v>117</v>
      </c>
      <c r="S59" s="45" t="s">
        <v>118</v>
      </c>
      <c r="T59" s="41" t="s">
        <v>116</v>
      </c>
      <c r="U59" s="42" t="s">
        <v>117</v>
      </c>
      <c r="V59" s="45" t="s">
        <v>118</v>
      </c>
      <c r="W59" s="41" t="s">
        <v>116</v>
      </c>
      <c r="X59" s="42" t="s">
        <v>117</v>
      </c>
      <c r="Y59" s="45" t="s">
        <v>118</v>
      </c>
      <c r="Z59" s="41" t="s">
        <v>116</v>
      </c>
      <c r="AA59" s="42" t="s">
        <v>117</v>
      </c>
      <c r="AB59" s="45" t="s">
        <v>118</v>
      </c>
      <c r="AC59" s="41" t="s">
        <v>116</v>
      </c>
      <c r="AD59" s="42" t="s">
        <v>117</v>
      </c>
      <c r="AE59" s="45" t="s">
        <v>118</v>
      </c>
    </row>
    <row r="60" spans="1:31" ht="33.75" customHeight="1" x14ac:dyDescent="0.35">
      <c r="A60" s="4658" t="s">
        <v>120</v>
      </c>
      <c r="B60" s="4703">
        <v>25</v>
      </c>
      <c r="C60" s="4700">
        <v>14</v>
      </c>
      <c r="D60" s="4704">
        <v>39</v>
      </c>
      <c r="E60" s="4703">
        <v>14</v>
      </c>
      <c r="F60" s="4700">
        <v>24</v>
      </c>
      <c r="G60" s="4722">
        <v>38</v>
      </c>
      <c r="H60" s="4703">
        <v>36</v>
      </c>
      <c r="I60" s="4700">
        <v>32</v>
      </c>
      <c r="J60" s="4704">
        <v>68</v>
      </c>
      <c r="K60" s="4701">
        <v>39</v>
      </c>
      <c r="L60" s="4700">
        <v>24</v>
      </c>
      <c r="M60" s="4704">
        <v>63</v>
      </c>
      <c r="N60" s="4701">
        <v>2</v>
      </c>
      <c r="O60" s="4700">
        <v>2</v>
      </c>
      <c r="P60" s="4722">
        <v>4</v>
      </c>
      <c r="Q60" s="4699">
        <f>B60+E60+H60+K60+N60</f>
        <v>116</v>
      </c>
      <c r="R60" s="4700">
        <f t="shared" ref="R60:S62" si="14">C60+F60+I60+L60+O60</f>
        <v>96</v>
      </c>
      <c r="S60" s="4732">
        <f t="shared" si="14"/>
        <v>212</v>
      </c>
      <c r="T60" s="4703">
        <v>0</v>
      </c>
      <c r="U60" s="4700">
        <v>18</v>
      </c>
      <c r="V60" s="4704">
        <v>18</v>
      </c>
      <c r="W60" s="4703">
        <v>10</v>
      </c>
      <c r="X60" s="4700">
        <v>4</v>
      </c>
      <c r="Y60" s="4704">
        <v>14</v>
      </c>
      <c r="Z60" s="4703">
        <v>1</v>
      </c>
      <c r="AA60" s="4700">
        <v>0</v>
      </c>
      <c r="AB60" s="4704">
        <v>1</v>
      </c>
      <c r="AC60" s="4703">
        <f t="shared" ref="AC60:AE62" si="15">Q60+T60+W60+Z60</f>
        <v>127</v>
      </c>
      <c r="AD60" s="4700">
        <f t="shared" si="15"/>
        <v>118</v>
      </c>
      <c r="AE60" s="4704">
        <f t="shared" si="15"/>
        <v>245</v>
      </c>
    </row>
    <row r="61" spans="1:31" ht="45.75" customHeight="1" x14ac:dyDescent="0.35">
      <c r="A61" s="4733" t="s">
        <v>127</v>
      </c>
      <c r="B61" s="1333">
        <v>0</v>
      </c>
      <c r="C61" s="1331">
        <v>7</v>
      </c>
      <c r="D61" s="1335">
        <v>7</v>
      </c>
      <c r="E61" s="1333">
        <v>0</v>
      </c>
      <c r="F61" s="1331">
        <v>11</v>
      </c>
      <c r="G61" s="1335">
        <v>11</v>
      </c>
      <c r="H61" s="1333">
        <v>0</v>
      </c>
      <c r="I61" s="1331">
        <v>5</v>
      </c>
      <c r="J61" s="1335">
        <v>5</v>
      </c>
      <c r="K61" s="1333">
        <v>0</v>
      </c>
      <c r="L61" s="1331">
        <v>13</v>
      </c>
      <c r="M61" s="1334">
        <v>13</v>
      </c>
      <c r="N61" s="4676">
        <v>0</v>
      </c>
      <c r="O61" s="1331">
        <v>0</v>
      </c>
      <c r="P61" s="1335">
        <v>0</v>
      </c>
      <c r="Q61" s="1330">
        <f t="shared" ref="Q61:Q62" si="16">B61+E61+H61+K61+N61</f>
        <v>0</v>
      </c>
      <c r="R61" s="1331">
        <f t="shared" si="14"/>
        <v>36</v>
      </c>
      <c r="S61" s="1336">
        <f t="shared" si="14"/>
        <v>36</v>
      </c>
      <c r="T61" s="1333">
        <v>0</v>
      </c>
      <c r="U61" s="1331">
        <v>0</v>
      </c>
      <c r="V61" s="1334">
        <v>0</v>
      </c>
      <c r="W61" s="1333">
        <v>0</v>
      </c>
      <c r="X61" s="1331">
        <v>0</v>
      </c>
      <c r="Y61" s="1334">
        <v>0</v>
      </c>
      <c r="Z61" s="1333">
        <v>0</v>
      </c>
      <c r="AA61" s="1331">
        <v>0</v>
      </c>
      <c r="AB61" s="1334">
        <v>0</v>
      </c>
      <c r="AC61" s="1333">
        <f t="shared" si="15"/>
        <v>0</v>
      </c>
      <c r="AD61" s="1331">
        <f t="shared" si="15"/>
        <v>36</v>
      </c>
      <c r="AE61" s="1334">
        <f t="shared" si="15"/>
        <v>36</v>
      </c>
    </row>
    <row r="62" spans="1:31" ht="48" customHeight="1" thickBot="1" x14ac:dyDescent="0.4">
      <c r="A62" s="4734" t="s">
        <v>141</v>
      </c>
      <c r="B62" s="4682">
        <v>7</v>
      </c>
      <c r="C62" s="4683">
        <v>0</v>
      </c>
      <c r="D62" s="4684">
        <v>7</v>
      </c>
      <c r="E62" s="4682">
        <v>3</v>
      </c>
      <c r="F62" s="4683">
        <v>0</v>
      </c>
      <c r="G62" s="4685">
        <v>3</v>
      </c>
      <c r="H62" s="4682">
        <v>6</v>
      </c>
      <c r="I62" s="4683">
        <v>2</v>
      </c>
      <c r="J62" s="4684">
        <v>8</v>
      </c>
      <c r="K62" s="4725">
        <v>0</v>
      </c>
      <c r="L62" s="4683">
        <v>0</v>
      </c>
      <c r="M62" s="4684">
        <v>0</v>
      </c>
      <c r="N62" s="4725">
        <v>9</v>
      </c>
      <c r="O62" s="4683">
        <v>2</v>
      </c>
      <c r="P62" s="4685">
        <v>11</v>
      </c>
      <c r="Q62" s="4735">
        <f t="shared" si="16"/>
        <v>25</v>
      </c>
      <c r="R62" s="4683">
        <f t="shared" si="14"/>
        <v>4</v>
      </c>
      <c r="S62" s="4736">
        <f t="shared" si="14"/>
        <v>29</v>
      </c>
      <c r="T62" s="4682">
        <v>0</v>
      </c>
      <c r="U62" s="4683">
        <v>0</v>
      </c>
      <c r="V62" s="4684">
        <v>0</v>
      </c>
      <c r="W62" s="4682">
        <v>0</v>
      </c>
      <c r="X62" s="4683">
        <v>0</v>
      </c>
      <c r="Y62" s="4684">
        <v>0</v>
      </c>
      <c r="Z62" s="4725">
        <v>0</v>
      </c>
      <c r="AA62" s="4683">
        <v>0</v>
      </c>
      <c r="AB62" s="4684">
        <v>0</v>
      </c>
      <c r="AC62" s="4682">
        <f t="shared" si="15"/>
        <v>25</v>
      </c>
      <c r="AD62" s="4683">
        <f t="shared" si="15"/>
        <v>4</v>
      </c>
      <c r="AE62" s="4684">
        <f t="shared" si="15"/>
        <v>29</v>
      </c>
    </row>
    <row r="63" spans="1:31" ht="30.75" customHeight="1" thickBot="1" x14ac:dyDescent="0.35">
      <c r="A63" s="216" t="s">
        <v>313</v>
      </c>
      <c r="B63" s="237">
        <f t="shared" ref="B63:Y63" si="17">SUM(B60:B62)</f>
        <v>32</v>
      </c>
      <c r="C63" s="242">
        <f t="shared" si="17"/>
        <v>21</v>
      </c>
      <c r="D63" s="243">
        <f t="shared" si="17"/>
        <v>53</v>
      </c>
      <c r="E63" s="237">
        <f t="shared" si="17"/>
        <v>17</v>
      </c>
      <c r="F63" s="242">
        <f t="shared" si="17"/>
        <v>35</v>
      </c>
      <c r="G63" s="243">
        <f t="shared" si="17"/>
        <v>52</v>
      </c>
      <c r="H63" s="237">
        <f t="shared" si="17"/>
        <v>42</v>
      </c>
      <c r="I63" s="242">
        <f t="shared" si="17"/>
        <v>39</v>
      </c>
      <c r="J63" s="244">
        <f t="shared" si="17"/>
        <v>81</v>
      </c>
      <c r="K63" s="245">
        <f t="shared" si="17"/>
        <v>39</v>
      </c>
      <c r="L63" s="242">
        <f t="shared" si="17"/>
        <v>37</v>
      </c>
      <c r="M63" s="244">
        <f t="shared" si="17"/>
        <v>76</v>
      </c>
      <c r="N63" s="245">
        <f t="shared" si="17"/>
        <v>11</v>
      </c>
      <c r="O63" s="242">
        <f t="shared" si="17"/>
        <v>4</v>
      </c>
      <c r="P63" s="243">
        <f t="shared" si="17"/>
        <v>15</v>
      </c>
      <c r="Q63" s="237">
        <f t="shared" si="17"/>
        <v>141</v>
      </c>
      <c r="R63" s="242">
        <f t="shared" si="17"/>
        <v>136</v>
      </c>
      <c r="S63" s="243">
        <f t="shared" si="17"/>
        <v>277</v>
      </c>
      <c r="T63" s="237">
        <f t="shared" si="17"/>
        <v>0</v>
      </c>
      <c r="U63" s="242">
        <f t="shared" si="17"/>
        <v>18</v>
      </c>
      <c r="V63" s="244">
        <f t="shared" si="17"/>
        <v>18</v>
      </c>
      <c r="W63" s="245">
        <f t="shared" si="17"/>
        <v>10</v>
      </c>
      <c r="X63" s="242">
        <f t="shared" si="17"/>
        <v>4</v>
      </c>
      <c r="Y63" s="244">
        <f t="shared" si="17"/>
        <v>14</v>
      </c>
      <c r="Z63" s="237">
        <f t="shared" ref="Z63:AE63" si="18">SUM(Z60:Z62)</f>
        <v>1</v>
      </c>
      <c r="AA63" s="242">
        <f t="shared" si="18"/>
        <v>0</v>
      </c>
      <c r="AB63" s="244">
        <f t="shared" si="18"/>
        <v>1</v>
      </c>
      <c r="AC63" s="237">
        <f t="shared" si="18"/>
        <v>152</v>
      </c>
      <c r="AD63" s="242">
        <f t="shared" si="18"/>
        <v>158</v>
      </c>
      <c r="AE63" s="244">
        <f t="shared" si="18"/>
        <v>310</v>
      </c>
    </row>
    <row r="64" spans="1:31" ht="9" customHeight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9" ht="9" customHeight="1" thickBot="1" x14ac:dyDescent="0.25">
      <c r="A65" s="61"/>
    </row>
    <row r="66" spans="1:9" ht="34.5" customHeight="1" thickBot="1" x14ac:dyDescent="0.35">
      <c r="A66" s="310" t="s">
        <v>136</v>
      </c>
      <c r="B66" s="309">
        <f>AC20+T48</f>
        <v>12998</v>
      </c>
      <c r="C66" s="309">
        <f t="shared" ref="C66:D66" si="19">AD20+U48</f>
        <v>3312</v>
      </c>
      <c r="D66" s="312">
        <f t="shared" si="19"/>
        <v>16310</v>
      </c>
      <c r="E66" s="61"/>
      <c r="F66" s="61"/>
      <c r="G66" s="61"/>
      <c r="H66" s="61"/>
      <c r="I66" s="61"/>
    </row>
    <row r="67" spans="1:9" ht="46.5" customHeight="1" thickBot="1" x14ac:dyDescent="0.35">
      <c r="A67" s="310" t="s">
        <v>336</v>
      </c>
      <c r="B67" s="309">
        <f>AF38+T53</f>
        <v>2751</v>
      </c>
      <c r="C67" s="309">
        <f>AG38+U53</f>
        <v>3637</v>
      </c>
      <c r="D67" s="312">
        <f>AH38+V53</f>
        <v>6388</v>
      </c>
      <c r="E67" s="61"/>
      <c r="F67" s="61"/>
      <c r="G67" s="61"/>
      <c r="H67" s="61"/>
      <c r="I67" s="61"/>
    </row>
    <row r="68" spans="1:9" ht="48" customHeight="1" thickBot="1" x14ac:dyDescent="0.35">
      <c r="A68" s="246" t="s">
        <v>334</v>
      </c>
      <c r="B68" s="236">
        <f>AC63</f>
        <v>152</v>
      </c>
      <c r="C68" s="236">
        <f t="shared" ref="C68:D68" si="20">AD63</f>
        <v>158</v>
      </c>
      <c r="D68" s="311">
        <f t="shared" si="20"/>
        <v>310</v>
      </c>
    </row>
    <row r="69" spans="1:9" ht="36.75" customHeight="1" thickBot="1" x14ac:dyDescent="0.45">
      <c r="A69" s="246" t="s">
        <v>137</v>
      </c>
      <c r="B69" s="236">
        <f>SUM(B66:B68)</f>
        <v>15901</v>
      </c>
      <c r="C69" s="236">
        <f>SUM(C66:C68)</f>
        <v>7107</v>
      </c>
      <c r="D69" s="311">
        <f>SUM(D66:D68)</f>
        <v>23008</v>
      </c>
      <c r="E69" s="232"/>
      <c r="F69" s="232"/>
    </row>
    <row r="71" spans="1:9" ht="30" x14ac:dyDescent="0.4">
      <c r="A71" s="233"/>
      <c r="B71" s="232"/>
      <c r="C71" s="232"/>
      <c r="D71" s="232"/>
    </row>
    <row r="135" spans="4:4" x14ac:dyDescent="0.2">
      <c r="D135" s="35">
        <f>15+1+12</f>
        <v>28</v>
      </c>
    </row>
  </sheetData>
  <mergeCells count="59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topLeftCell="A2" zoomScale="50" zoomScaleNormal="50" workbookViewId="0">
      <selection activeCell="Q29" sqref="Q29"/>
    </sheetView>
  </sheetViews>
  <sheetFormatPr defaultRowHeight="15" customHeight="1" x14ac:dyDescent="0.35"/>
  <cols>
    <col min="1" max="1" width="72.28515625" style="656" customWidth="1"/>
    <col min="2" max="2" width="13.85546875" style="656" customWidth="1"/>
    <col min="3" max="3" width="12.140625" style="656" customWidth="1"/>
    <col min="4" max="4" width="13.28515625" style="656" customWidth="1"/>
    <col min="5" max="5" width="14.140625" style="656" customWidth="1"/>
    <col min="6" max="6" width="11.85546875" style="656" customWidth="1"/>
    <col min="7" max="7" width="13.28515625" style="656" customWidth="1"/>
    <col min="8" max="8" width="14.7109375" style="656" customWidth="1"/>
    <col min="9" max="9" width="15.5703125" style="656" customWidth="1"/>
    <col min="10" max="10" width="15" style="656" customWidth="1"/>
    <col min="11" max="11" width="14.28515625" style="656" customWidth="1"/>
    <col min="12" max="12" width="13.140625" style="656" customWidth="1"/>
    <col min="13" max="13" width="14.140625" style="656" customWidth="1"/>
    <col min="14" max="15" width="10.7109375" style="656" customWidth="1"/>
    <col min="16" max="16" width="9.140625" style="656"/>
    <col min="17" max="17" width="12.85546875" style="656" customWidth="1"/>
    <col min="18" max="18" width="23.42578125" style="656" customWidth="1"/>
    <col min="19" max="20" width="9.140625" style="656"/>
    <col min="21" max="21" width="10.5703125" style="656" bestFit="1" customWidth="1"/>
    <col min="22" max="22" width="11.28515625" style="656" customWidth="1"/>
    <col min="23" max="256" width="9.140625" style="656"/>
    <col min="257" max="257" width="72.28515625" style="656" customWidth="1"/>
    <col min="258" max="258" width="13.85546875" style="656" customWidth="1"/>
    <col min="259" max="259" width="12.140625" style="656" customWidth="1"/>
    <col min="260" max="260" width="11" style="656" customWidth="1"/>
    <col min="261" max="261" width="14.140625" style="656" customWidth="1"/>
    <col min="262" max="262" width="11.85546875" style="656" customWidth="1"/>
    <col min="263" max="263" width="9.5703125" style="656" customWidth="1"/>
    <col min="264" max="264" width="14.7109375" style="656" customWidth="1"/>
    <col min="265" max="266" width="9.5703125" style="656" customWidth="1"/>
    <col min="267" max="267" width="14.28515625" style="656" customWidth="1"/>
    <col min="268" max="268" width="13.140625" style="656" customWidth="1"/>
    <col min="269" max="271" width="10.7109375" style="656" customWidth="1"/>
    <col min="272" max="272" width="9.140625" style="656"/>
    <col min="273" max="273" width="12.85546875" style="656" customWidth="1"/>
    <col min="274" max="274" width="23.42578125" style="656" customWidth="1"/>
    <col min="275" max="276" width="9.140625" style="656"/>
    <col min="277" max="277" width="10.5703125" style="656" bestFit="1" customWidth="1"/>
    <col min="278" max="278" width="11.28515625" style="656" customWidth="1"/>
    <col min="279" max="512" width="9.140625" style="656"/>
    <col min="513" max="513" width="72.28515625" style="656" customWidth="1"/>
    <col min="514" max="514" width="13.85546875" style="656" customWidth="1"/>
    <col min="515" max="515" width="12.140625" style="656" customWidth="1"/>
    <col min="516" max="516" width="11" style="656" customWidth="1"/>
    <col min="517" max="517" width="14.140625" style="656" customWidth="1"/>
    <col min="518" max="518" width="11.85546875" style="656" customWidth="1"/>
    <col min="519" max="519" width="9.5703125" style="656" customWidth="1"/>
    <col min="520" max="520" width="14.7109375" style="656" customWidth="1"/>
    <col min="521" max="522" width="9.5703125" style="656" customWidth="1"/>
    <col min="523" max="523" width="14.28515625" style="656" customWidth="1"/>
    <col min="524" max="524" width="13.140625" style="656" customWidth="1"/>
    <col min="525" max="527" width="10.7109375" style="656" customWidth="1"/>
    <col min="528" max="528" width="9.140625" style="656"/>
    <col min="529" max="529" width="12.85546875" style="656" customWidth="1"/>
    <col min="530" max="530" width="23.42578125" style="656" customWidth="1"/>
    <col min="531" max="532" width="9.140625" style="656"/>
    <col min="533" max="533" width="10.5703125" style="656" bestFit="1" customWidth="1"/>
    <col min="534" max="534" width="11.28515625" style="656" customWidth="1"/>
    <col min="535" max="768" width="9.140625" style="656"/>
    <col min="769" max="769" width="72.28515625" style="656" customWidth="1"/>
    <col min="770" max="770" width="13.85546875" style="656" customWidth="1"/>
    <col min="771" max="771" width="12.140625" style="656" customWidth="1"/>
    <col min="772" max="772" width="11" style="656" customWidth="1"/>
    <col min="773" max="773" width="14.140625" style="656" customWidth="1"/>
    <col min="774" max="774" width="11.85546875" style="656" customWidth="1"/>
    <col min="775" max="775" width="9.5703125" style="656" customWidth="1"/>
    <col min="776" max="776" width="14.7109375" style="656" customWidth="1"/>
    <col min="777" max="778" width="9.5703125" style="656" customWidth="1"/>
    <col min="779" max="779" width="14.28515625" style="656" customWidth="1"/>
    <col min="780" max="780" width="13.140625" style="656" customWidth="1"/>
    <col min="781" max="783" width="10.7109375" style="656" customWidth="1"/>
    <col min="784" max="784" width="9.140625" style="656"/>
    <col min="785" max="785" width="12.85546875" style="656" customWidth="1"/>
    <col min="786" max="786" width="23.42578125" style="656" customWidth="1"/>
    <col min="787" max="788" width="9.140625" style="656"/>
    <col min="789" max="789" width="10.5703125" style="656" bestFit="1" customWidth="1"/>
    <col min="790" max="790" width="11.28515625" style="656" customWidth="1"/>
    <col min="791" max="1024" width="9.140625" style="656"/>
    <col min="1025" max="1025" width="72.28515625" style="656" customWidth="1"/>
    <col min="1026" max="1026" width="13.85546875" style="656" customWidth="1"/>
    <col min="1027" max="1027" width="12.140625" style="656" customWidth="1"/>
    <col min="1028" max="1028" width="11" style="656" customWidth="1"/>
    <col min="1029" max="1029" width="14.140625" style="656" customWidth="1"/>
    <col min="1030" max="1030" width="11.85546875" style="656" customWidth="1"/>
    <col min="1031" max="1031" width="9.5703125" style="656" customWidth="1"/>
    <col min="1032" max="1032" width="14.7109375" style="656" customWidth="1"/>
    <col min="1033" max="1034" width="9.5703125" style="656" customWidth="1"/>
    <col min="1035" max="1035" width="14.28515625" style="656" customWidth="1"/>
    <col min="1036" max="1036" width="13.140625" style="656" customWidth="1"/>
    <col min="1037" max="1039" width="10.7109375" style="656" customWidth="1"/>
    <col min="1040" max="1040" width="9.140625" style="656"/>
    <col min="1041" max="1041" width="12.85546875" style="656" customWidth="1"/>
    <col min="1042" max="1042" width="23.42578125" style="656" customWidth="1"/>
    <col min="1043" max="1044" width="9.140625" style="656"/>
    <col min="1045" max="1045" width="10.5703125" style="656" bestFit="1" customWidth="1"/>
    <col min="1046" max="1046" width="11.28515625" style="656" customWidth="1"/>
    <col min="1047" max="1280" width="9.140625" style="656"/>
    <col min="1281" max="1281" width="72.28515625" style="656" customWidth="1"/>
    <col min="1282" max="1282" width="13.85546875" style="656" customWidth="1"/>
    <col min="1283" max="1283" width="12.140625" style="656" customWidth="1"/>
    <col min="1284" max="1284" width="11" style="656" customWidth="1"/>
    <col min="1285" max="1285" width="14.140625" style="656" customWidth="1"/>
    <col min="1286" max="1286" width="11.85546875" style="656" customWidth="1"/>
    <col min="1287" max="1287" width="9.5703125" style="656" customWidth="1"/>
    <col min="1288" max="1288" width="14.7109375" style="656" customWidth="1"/>
    <col min="1289" max="1290" width="9.5703125" style="656" customWidth="1"/>
    <col min="1291" max="1291" width="14.28515625" style="656" customWidth="1"/>
    <col min="1292" max="1292" width="13.140625" style="656" customWidth="1"/>
    <col min="1293" max="1295" width="10.7109375" style="656" customWidth="1"/>
    <col min="1296" max="1296" width="9.140625" style="656"/>
    <col min="1297" max="1297" width="12.85546875" style="656" customWidth="1"/>
    <col min="1298" max="1298" width="23.42578125" style="656" customWidth="1"/>
    <col min="1299" max="1300" width="9.140625" style="656"/>
    <col min="1301" max="1301" width="10.5703125" style="656" bestFit="1" customWidth="1"/>
    <col min="1302" max="1302" width="11.28515625" style="656" customWidth="1"/>
    <col min="1303" max="1536" width="9.140625" style="656"/>
    <col min="1537" max="1537" width="72.28515625" style="656" customWidth="1"/>
    <col min="1538" max="1538" width="13.85546875" style="656" customWidth="1"/>
    <col min="1539" max="1539" width="12.140625" style="656" customWidth="1"/>
    <col min="1540" max="1540" width="11" style="656" customWidth="1"/>
    <col min="1541" max="1541" width="14.140625" style="656" customWidth="1"/>
    <col min="1542" max="1542" width="11.85546875" style="656" customWidth="1"/>
    <col min="1543" max="1543" width="9.5703125" style="656" customWidth="1"/>
    <col min="1544" max="1544" width="14.7109375" style="656" customWidth="1"/>
    <col min="1545" max="1546" width="9.5703125" style="656" customWidth="1"/>
    <col min="1547" max="1547" width="14.28515625" style="656" customWidth="1"/>
    <col min="1548" max="1548" width="13.140625" style="656" customWidth="1"/>
    <col min="1549" max="1551" width="10.7109375" style="656" customWidth="1"/>
    <col min="1552" max="1552" width="9.140625" style="656"/>
    <col min="1553" max="1553" width="12.85546875" style="656" customWidth="1"/>
    <col min="1554" max="1554" width="23.42578125" style="656" customWidth="1"/>
    <col min="1555" max="1556" width="9.140625" style="656"/>
    <col min="1557" max="1557" width="10.5703125" style="656" bestFit="1" customWidth="1"/>
    <col min="1558" max="1558" width="11.28515625" style="656" customWidth="1"/>
    <col min="1559" max="1792" width="9.140625" style="656"/>
    <col min="1793" max="1793" width="72.28515625" style="656" customWidth="1"/>
    <col min="1794" max="1794" width="13.85546875" style="656" customWidth="1"/>
    <col min="1795" max="1795" width="12.140625" style="656" customWidth="1"/>
    <col min="1796" max="1796" width="11" style="656" customWidth="1"/>
    <col min="1797" max="1797" width="14.140625" style="656" customWidth="1"/>
    <col min="1798" max="1798" width="11.85546875" style="656" customWidth="1"/>
    <col min="1799" max="1799" width="9.5703125" style="656" customWidth="1"/>
    <col min="1800" max="1800" width="14.7109375" style="656" customWidth="1"/>
    <col min="1801" max="1802" width="9.5703125" style="656" customWidth="1"/>
    <col min="1803" max="1803" width="14.28515625" style="656" customWidth="1"/>
    <col min="1804" max="1804" width="13.140625" style="656" customWidth="1"/>
    <col min="1805" max="1807" width="10.7109375" style="656" customWidth="1"/>
    <col min="1808" max="1808" width="9.140625" style="656"/>
    <col min="1809" max="1809" width="12.85546875" style="656" customWidth="1"/>
    <col min="1810" max="1810" width="23.42578125" style="656" customWidth="1"/>
    <col min="1811" max="1812" width="9.140625" style="656"/>
    <col min="1813" max="1813" width="10.5703125" style="656" bestFit="1" customWidth="1"/>
    <col min="1814" max="1814" width="11.28515625" style="656" customWidth="1"/>
    <col min="1815" max="2048" width="9.140625" style="656"/>
    <col min="2049" max="2049" width="72.28515625" style="656" customWidth="1"/>
    <col min="2050" max="2050" width="13.85546875" style="656" customWidth="1"/>
    <col min="2051" max="2051" width="12.140625" style="656" customWidth="1"/>
    <col min="2052" max="2052" width="11" style="656" customWidth="1"/>
    <col min="2053" max="2053" width="14.140625" style="656" customWidth="1"/>
    <col min="2054" max="2054" width="11.85546875" style="656" customWidth="1"/>
    <col min="2055" max="2055" width="9.5703125" style="656" customWidth="1"/>
    <col min="2056" max="2056" width="14.7109375" style="656" customWidth="1"/>
    <col min="2057" max="2058" width="9.5703125" style="656" customWidth="1"/>
    <col min="2059" max="2059" width="14.28515625" style="656" customWidth="1"/>
    <col min="2060" max="2060" width="13.140625" style="656" customWidth="1"/>
    <col min="2061" max="2063" width="10.7109375" style="656" customWidth="1"/>
    <col min="2064" max="2064" width="9.140625" style="656"/>
    <col min="2065" max="2065" width="12.85546875" style="656" customWidth="1"/>
    <col min="2066" max="2066" width="23.42578125" style="656" customWidth="1"/>
    <col min="2067" max="2068" width="9.140625" style="656"/>
    <col min="2069" max="2069" width="10.5703125" style="656" bestFit="1" customWidth="1"/>
    <col min="2070" max="2070" width="11.28515625" style="656" customWidth="1"/>
    <col min="2071" max="2304" width="9.140625" style="656"/>
    <col min="2305" max="2305" width="72.28515625" style="656" customWidth="1"/>
    <col min="2306" max="2306" width="13.85546875" style="656" customWidth="1"/>
    <col min="2307" max="2307" width="12.140625" style="656" customWidth="1"/>
    <col min="2308" max="2308" width="11" style="656" customWidth="1"/>
    <col min="2309" max="2309" width="14.140625" style="656" customWidth="1"/>
    <col min="2310" max="2310" width="11.85546875" style="656" customWidth="1"/>
    <col min="2311" max="2311" width="9.5703125" style="656" customWidth="1"/>
    <col min="2312" max="2312" width="14.7109375" style="656" customWidth="1"/>
    <col min="2313" max="2314" width="9.5703125" style="656" customWidth="1"/>
    <col min="2315" max="2315" width="14.28515625" style="656" customWidth="1"/>
    <col min="2316" max="2316" width="13.140625" style="656" customWidth="1"/>
    <col min="2317" max="2319" width="10.7109375" style="656" customWidth="1"/>
    <col min="2320" max="2320" width="9.140625" style="656"/>
    <col min="2321" max="2321" width="12.85546875" style="656" customWidth="1"/>
    <col min="2322" max="2322" width="23.42578125" style="656" customWidth="1"/>
    <col min="2323" max="2324" width="9.140625" style="656"/>
    <col min="2325" max="2325" width="10.5703125" style="656" bestFit="1" customWidth="1"/>
    <col min="2326" max="2326" width="11.28515625" style="656" customWidth="1"/>
    <col min="2327" max="2560" width="9.140625" style="656"/>
    <col min="2561" max="2561" width="72.28515625" style="656" customWidth="1"/>
    <col min="2562" max="2562" width="13.85546875" style="656" customWidth="1"/>
    <col min="2563" max="2563" width="12.140625" style="656" customWidth="1"/>
    <col min="2564" max="2564" width="11" style="656" customWidth="1"/>
    <col min="2565" max="2565" width="14.140625" style="656" customWidth="1"/>
    <col min="2566" max="2566" width="11.85546875" style="656" customWidth="1"/>
    <col min="2567" max="2567" width="9.5703125" style="656" customWidth="1"/>
    <col min="2568" max="2568" width="14.7109375" style="656" customWidth="1"/>
    <col min="2569" max="2570" width="9.5703125" style="656" customWidth="1"/>
    <col min="2571" max="2571" width="14.28515625" style="656" customWidth="1"/>
    <col min="2572" max="2572" width="13.140625" style="656" customWidth="1"/>
    <col min="2573" max="2575" width="10.7109375" style="656" customWidth="1"/>
    <col min="2576" max="2576" width="9.140625" style="656"/>
    <col min="2577" max="2577" width="12.85546875" style="656" customWidth="1"/>
    <col min="2578" max="2578" width="23.42578125" style="656" customWidth="1"/>
    <col min="2579" max="2580" width="9.140625" style="656"/>
    <col min="2581" max="2581" width="10.5703125" style="656" bestFit="1" customWidth="1"/>
    <col min="2582" max="2582" width="11.28515625" style="656" customWidth="1"/>
    <col min="2583" max="2816" width="9.140625" style="656"/>
    <col min="2817" max="2817" width="72.28515625" style="656" customWidth="1"/>
    <col min="2818" max="2818" width="13.85546875" style="656" customWidth="1"/>
    <col min="2819" max="2819" width="12.140625" style="656" customWidth="1"/>
    <col min="2820" max="2820" width="11" style="656" customWidth="1"/>
    <col min="2821" max="2821" width="14.140625" style="656" customWidth="1"/>
    <col min="2822" max="2822" width="11.85546875" style="656" customWidth="1"/>
    <col min="2823" max="2823" width="9.5703125" style="656" customWidth="1"/>
    <col min="2824" max="2824" width="14.7109375" style="656" customWidth="1"/>
    <col min="2825" max="2826" width="9.5703125" style="656" customWidth="1"/>
    <col min="2827" max="2827" width="14.28515625" style="656" customWidth="1"/>
    <col min="2828" max="2828" width="13.140625" style="656" customWidth="1"/>
    <col min="2829" max="2831" width="10.7109375" style="656" customWidth="1"/>
    <col min="2832" max="2832" width="9.140625" style="656"/>
    <col min="2833" max="2833" width="12.85546875" style="656" customWidth="1"/>
    <col min="2834" max="2834" width="23.42578125" style="656" customWidth="1"/>
    <col min="2835" max="2836" width="9.140625" style="656"/>
    <col min="2837" max="2837" width="10.5703125" style="656" bestFit="1" customWidth="1"/>
    <col min="2838" max="2838" width="11.28515625" style="656" customWidth="1"/>
    <col min="2839" max="3072" width="9.140625" style="656"/>
    <col min="3073" max="3073" width="72.28515625" style="656" customWidth="1"/>
    <col min="3074" max="3074" width="13.85546875" style="656" customWidth="1"/>
    <col min="3075" max="3075" width="12.140625" style="656" customWidth="1"/>
    <col min="3076" max="3076" width="11" style="656" customWidth="1"/>
    <col min="3077" max="3077" width="14.140625" style="656" customWidth="1"/>
    <col min="3078" max="3078" width="11.85546875" style="656" customWidth="1"/>
    <col min="3079" max="3079" width="9.5703125" style="656" customWidth="1"/>
    <col min="3080" max="3080" width="14.7109375" style="656" customWidth="1"/>
    <col min="3081" max="3082" width="9.5703125" style="656" customWidth="1"/>
    <col min="3083" max="3083" width="14.28515625" style="656" customWidth="1"/>
    <col min="3084" max="3084" width="13.140625" style="656" customWidth="1"/>
    <col min="3085" max="3087" width="10.7109375" style="656" customWidth="1"/>
    <col min="3088" max="3088" width="9.140625" style="656"/>
    <col min="3089" max="3089" width="12.85546875" style="656" customWidth="1"/>
    <col min="3090" max="3090" width="23.42578125" style="656" customWidth="1"/>
    <col min="3091" max="3092" width="9.140625" style="656"/>
    <col min="3093" max="3093" width="10.5703125" style="656" bestFit="1" customWidth="1"/>
    <col min="3094" max="3094" width="11.28515625" style="656" customWidth="1"/>
    <col min="3095" max="3328" width="9.140625" style="656"/>
    <col min="3329" max="3329" width="72.28515625" style="656" customWidth="1"/>
    <col min="3330" max="3330" width="13.85546875" style="656" customWidth="1"/>
    <col min="3331" max="3331" width="12.140625" style="656" customWidth="1"/>
    <col min="3332" max="3332" width="11" style="656" customWidth="1"/>
    <col min="3333" max="3333" width="14.140625" style="656" customWidth="1"/>
    <col min="3334" max="3334" width="11.85546875" style="656" customWidth="1"/>
    <col min="3335" max="3335" width="9.5703125" style="656" customWidth="1"/>
    <col min="3336" max="3336" width="14.7109375" style="656" customWidth="1"/>
    <col min="3337" max="3338" width="9.5703125" style="656" customWidth="1"/>
    <col min="3339" max="3339" width="14.28515625" style="656" customWidth="1"/>
    <col min="3340" max="3340" width="13.140625" style="656" customWidth="1"/>
    <col min="3341" max="3343" width="10.7109375" style="656" customWidth="1"/>
    <col min="3344" max="3344" width="9.140625" style="656"/>
    <col min="3345" max="3345" width="12.85546875" style="656" customWidth="1"/>
    <col min="3346" max="3346" width="23.42578125" style="656" customWidth="1"/>
    <col min="3347" max="3348" width="9.140625" style="656"/>
    <col min="3349" max="3349" width="10.5703125" style="656" bestFit="1" customWidth="1"/>
    <col min="3350" max="3350" width="11.28515625" style="656" customWidth="1"/>
    <col min="3351" max="3584" width="9.140625" style="656"/>
    <col min="3585" max="3585" width="72.28515625" style="656" customWidth="1"/>
    <col min="3586" max="3586" width="13.85546875" style="656" customWidth="1"/>
    <col min="3587" max="3587" width="12.140625" style="656" customWidth="1"/>
    <col min="3588" max="3588" width="11" style="656" customWidth="1"/>
    <col min="3589" max="3589" width="14.140625" style="656" customWidth="1"/>
    <col min="3590" max="3590" width="11.85546875" style="656" customWidth="1"/>
    <col min="3591" max="3591" width="9.5703125" style="656" customWidth="1"/>
    <col min="3592" max="3592" width="14.7109375" style="656" customWidth="1"/>
    <col min="3593" max="3594" width="9.5703125" style="656" customWidth="1"/>
    <col min="3595" max="3595" width="14.28515625" style="656" customWidth="1"/>
    <col min="3596" max="3596" width="13.140625" style="656" customWidth="1"/>
    <col min="3597" max="3599" width="10.7109375" style="656" customWidth="1"/>
    <col min="3600" max="3600" width="9.140625" style="656"/>
    <col min="3601" max="3601" width="12.85546875" style="656" customWidth="1"/>
    <col min="3602" max="3602" width="23.42578125" style="656" customWidth="1"/>
    <col min="3603" max="3604" width="9.140625" style="656"/>
    <col min="3605" max="3605" width="10.5703125" style="656" bestFit="1" customWidth="1"/>
    <col min="3606" max="3606" width="11.28515625" style="656" customWidth="1"/>
    <col min="3607" max="3840" width="9.140625" style="656"/>
    <col min="3841" max="3841" width="72.28515625" style="656" customWidth="1"/>
    <col min="3842" max="3842" width="13.85546875" style="656" customWidth="1"/>
    <col min="3843" max="3843" width="12.140625" style="656" customWidth="1"/>
    <col min="3844" max="3844" width="11" style="656" customWidth="1"/>
    <col min="3845" max="3845" width="14.140625" style="656" customWidth="1"/>
    <col min="3846" max="3846" width="11.85546875" style="656" customWidth="1"/>
    <col min="3847" max="3847" width="9.5703125" style="656" customWidth="1"/>
    <col min="3848" max="3848" width="14.7109375" style="656" customWidth="1"/>
    <col min="3849" max="3850" width="9.5703125" style="656" customWidth="1"/>
    <col min="3851" max="3851" width="14.28515625" style="656" customWidth="1"/>
    <col min="3852" max="3852" width="13.140625" style="656" customWidth="1"/>
    <col min="3853" max="3855" width="10.7109375" style="656" customWidth="1"/>
    <col min="3856" max="3856" width="9.140625" style="656"/>
    <col min="3857" max="3857" width="12.85546875" style="656" customWidth="1"/>
    <col min="3858" max="3858" width="23.42578125" style="656" customWidth="1"/>
    <col min="3859" max="3860" width="9.140625" style="656"/>
    <col min="3861" max="3861" width="10.5703125" style="656" bestFit="1" customWidth="1"/>
    <col min="3862" max="3862" width="11.28515625" style="656" customWidth="1"/>
    <col min="3863" max="4096" width="9.140625" style="656"/>
    <col min="4097" max="4097" width="72.28515625" style="656" customWidth="1"/>
    <col min="4098" max="4098" width="13.85546875" style="656" customWidth="1"/>
    <col min="4099" max="4099" width="12.140625" style="656" customWidth="1"/>
    <col min="4100" max="4100" width="11" style="656" customWidth="1"/>
    <col min="4101" max="4101" width="14.140625" style="656" customWidth="1"/>
    <col min="4102" max="4102" width="11.85546875" style="656" customWidth="1"/>
    <col min="4103" max="4103" width="9.5703125" style="656" customWidth="1"/>
    <col min="4104" max="4104" width="14.7109375" style="656" customWidth="1"/>
    <col min="4105" max="4106" width="9.5703125" style="656" customWidth="1"/>
    <col min="4107" max="4107" width="14.28515625" style="656" customWidth="1"/>
    <col min="4108" max="4108" width="13.140625" style="656" customWidth="1"/>
    <col min="4109" max="4111" width="10.7109375" style="656" customWidth="1"/>
    <col min="4112" max="4112" width="9.140625" style="656"/>
    <col min="4113" max="4113" width="12.85546875" style="656" customWidth="1"/>
    <col min="4114" max="4114" width="23.42578125" style="656" customWidth="1"/>
    <col min="4115" max="4116" width="9.140625" style="656"/>
    <col min="4117" max="4117" width="10.5703125" style="656" bestFit="1" customWidth="1"/>
    <col min="4118" max="4118" width="11.28515625" style="656" customWidth="1"/>
    <col min="4119" max="4352" width="9.140625" style="656"/>
    <col min="4353" max="4353" width="72.28515625" style="656" customWidth="1"/>
    <col min="4354" max="4354" width="13.85546875" style="656" customWidth="1"/>
    <col min="4355" max="4355" width="12.140625" style="656" customWidth="1"/>
    <col min="4356" max="4356" width="11" style="656" customWidth="1"/>
    <col min="4357" max="4357" width="14.140625" style="656" customWidth="1"/>
    <col min="4358" max="4358" width="11.85546875" style="656" customWidth="1"/>
    <col min="4359" max="4359" width="9.5703125" style="656" customWidth="1"/>
    <col min="4360" max="4360" width="14.7109375" style="656" customWidth="1"/>
    <col min="4361" max="4362" width="9.5703125" style="656" customWidth="1"/>
    <col min="4363" max="4363" width="14.28515625" style="656" customWidth="1"/>
    <col min="4364" max="4364" width="13.140625" style="656" customWidth="1"/>
    <col min="4365" max="4367" width="10.7109375" style="656" customWidth="1"/>
    <col min="4368" max="4368" width="9.140625" style="656"/>
    <col min="4369" max="4369" width="12.85546875" style="656" customWidth="1"/>
    <col min="4370" max="4370" width="23.42578125" style="656" customWidth="1"/>
    <col min="4371" max="4372" width="9.140625" style="656"/>
    <col min="4373" max="4373" width="10.5703125" style="656" bestFit="1" customWidth="1"/>
    <col min="4374" max="4374" width="11.28515625" style="656" customWidth="1"/>
    <col min="4375" max="4608" width="9.140625" style="656"/>
    <col min="4609" max="4609" width="72.28515625" style="656" customWidth="1"/>
    <col min="4610" max="4610" width="13.85546875" style="656" customWidth="1"/>
    <col min="4611" max="4611" width="12.140625" style="656" customWidth="1"/>
    <col min="4612" max="4612" width="11" style="656" customWidth="1"/>
    <col min="4613" max="4613" width="14.140625" style="656" customWidth="1"/>
    <col min="4614" max="4614" width="11.85546875" style="656" customWidth="1"/>
    <col min="4615" max="4615" width="9.5703125" style="656" customWidth="1"/>
    <col min="4616" max="4616" width="14.7109375" style="656" customWidth="1"/>
    <col min="4617" max="4618" width="9.5703125" style="656" customWidth="1"/>
    <col min="4619" max="4619" width="14.28515625" style="656" customWidth="1"/>
    <col min="4620" max="4620" width="13.140625" style="656" customWidth="1"/>
    <col min="4621" max="4623" width="10.7109375" style="656" customWidth="1"/>
    <col min="4624" max="4624" width="9.140625" style="656"/>
    <col min="4625" max="4625" width="12.85546875" style="656" customWidth="1"/>
    <col min="4626" max="4626" width="23.42578125" style="656" customWidth="1"/>
    <col min="4627" max="4628" width="9.140625" style="656"/>
    <col min="4629" max="4629" width="10.5703125" style="656" bestFit="1" customWidth="1"/>
    <col min="4630" max="4630" width="11.28515625" style="656" customWidth="1"/>
    <col min="4631" max="4864" width="9.140625" style="656"/>
    <col min="4865" max="4865" width="72.28515625" style="656" customWidth="1"/>
    <col min="4866" max="4866" width="13.85546875" style="656" customWidth="1"/>
    <col min="4867" max="4867" width="12.140625" style="656" customWidth="1"/>
    <col min="4868" max="4868" width="11" style="656" customWidth="1"/>
    <col min="4869" max="4869" width="14.140625" style="656" customWidth="1"/>
    <col min="4870" max="4870" width="11.85546875" style="656" customWidth="1"/>
    <col min="4871" max="4871" width="9.5703125" style="656" customWidth="1"/>
    <col min="4872" max="4872" width="14.7109375" style="656" customWidth="1"/>
    <col min="4873" max="4874" width="9.5703125" style="656" customWidth="1"/>
    <col min="4875" max="4875" width="14.28515625" style="656" customWidth="1"/>
    <col min="4876" max="4876" width="13.140625" style="656" customWidth="1"/>
    <col min="4877" max="4879" width="10.7109375" style="656" customWidth="1"/>
    <col min="4880" max="4880" width="9.140625" style="656"/>
    <col min="4881" max="4881" width="12.85546875" style="656" customWidth="1"/>
    <col min="4882" max="4882" width="23.42578125" style="656" customWidth="1"/>
    <col min="4883" max="4884" width="9.140625" style="656"/>
    <col min="4885" max="4885" width="10.5703125" style="656" bestFit="1" customWidth="1"/>
    <col min="4886" max="4886" width="11.28515625" style="656" customWidth="1"/>
    <col min="4887" max="5120" width="9.140625" style="656"/>
    <col min="5121" max="5121" width="72.28515625" style="656" customWidth="1"/>
    <col min="5122" max="5122" width="13.85546875" style="656" customWidth="1"/>
    <col min="5123" max="5123" width="12.140625" style="656" customWidth="1"/>
    <col min="5124" max="5124" width="11" style="656" customWidth="1"/>
    <col min="5125" max="5125" width="14.140625" style="656" customWidth="1"/>
    <col min="5126" max="5126" width="11.85546875" style="656" customWidth="1"/>
    <col min="5127" max="5127" width="9.5703125" style="656" customWidth="1"/>
    <col min="5128" max="5128" width="14.7109375" style="656" customWidth="1"/>
    <col min="5129" max="5130" width="9.5703125" style="656" customWidth="1"/>
    <col min="5131" max="5131" width="14.28515625" style="656" customWidth="1"/>
    <col min="5132" max="5132" width="13.140625" style="656" customWidth="1"/>
    <col min="5133" max="5135" width="10.7109375" style="656" customWidth="1"/>
    <col min="5136" max="5136" width="9.140625" style="656"/>
    <col min="5137" max="5137" width="12.85546875" style="656" customWidth="1"/>
    <col min="5138" max="5138" width="23.42578125" style="656" customWidth="1"/>
    <col min="5139" max="5140" width="9.140625" style="656"/>
    <col min="5141" max="5141" width="10.5703125" style="656" bestFit="1" customWidth="1"/>
    <col min="5142" max="5142" width="11.28515625" style="656" customWidth="1"/>
    <col min="5143" max="5376" width="9.140625" style="656"/>
    <col min="5377" max="5377" width="72.28515625" style="656" customWidth="1"/>
    <col min="5378" max="5378" width="13.85546875" style="656" customWidth="1"/>
    <col min="5379" max="5379" width="12.140625" style="656" customWidth="1"/>
    <col min="5380" max="5380" width="11" style="656" customWidth="1"/>
    <col min="5381" max="5381" width="14.140625" style="656" customWidth="1"/>
    <col min="5382" max="5382" width="11.85546875" style="656" customWidth="1"/>
    <col min="5383" max="5383" width="9.5703125" style="656" customWidth="1"/>
    <col min="5384" max="5384" width="14.7109375" style="656" customWidth="1"/>
    <col min="5385" max="5386" width="9.5703125" style="656" customWidth="1"/>
    <col min="5387" max="5387" width="14.28515625" style="656" customWidth="1"/>
    <col min="5388" max="5388" width="13.140625" style="656" customWidth="1"/>
    <col min="5389" max="5391" width="10.7109375" style="656" customWidth="1"/>
    <col min="5392" max="5392" width="9.140625" style="656"/>
    <col min="5393" max="5393" width="12.85546875" style="656" customWidth="1"/>
    <col min="5394" max="5394" width="23.42578125" style="656" customWidth="1"/>
    <col min="5395" max="5396" width="9.140625" style="656"/>
    <col min="5397" max="5397" width="10.5703125" style="656" bestFit="1" customWidth="1"/>
    <col min="5398" max="5398" width="11.28515625" style="656" customWidth="1"/>
    <col min="5399" max="5632" width="9.140625" style="656"/>
    <col min="5633" max="5633" width="72.28515625" style="656" customWidth="1"/>
    <col min="5634" max="5634" width="13.85546875" style="656" customWidth="1"/>
    <col min="5635" max="5635" width="12.140625" style="656" customWidth="1"/>
    <col min="5636" max="5636" width="11" style="656" customWidth="1"/>
    <col min="5637" max="5637" width="14.140625" style="656" customWidth="1"/>
    <col min="5638" max="5638" width="11.85546875" style="656" customWidth="1"/>
    <col min="5639" max="5639" width="9.5703125" style="656" customWidth="1"/>
    <col min="5640" max="5640" width="14.7109375" style="656" customWidth="1"/>
    <col min="5641" max="5642" width="9.5703125" style="656" customWidth="1"/>
    <col min="5643" max="5643" width="14.28515625" style="656" customWidth="1"/>
    <col min="5644" max="5644" width="13.140625" style="656" customWidth="1"/>
    <col min="5645" max="5647" width="10.7109375" style="656" customWidth="1"/>
    <col min="5648" max="5648" width="9.140625" style="656"/>
    <col min="5649" max="5649" width="12.85546875" style="656" customWidth="1"/>
    <col min="5650" max="5650" width="23.42578125" style="656" customWidth="1"/>
    <col min="5651" max="5652" width="9.140625" style="656"/>
    <col min="5653" max="5653" width="10.5703125" style="656" bestFit="1" customWidth="1"/>
    <col min="5654" max="5654" width="11.28515625" style="656" customWidth="1"/>
    <col min="5655" max="5888" width="9.140625" style="656"/>
    <col min="5889" max="5889" width="72.28515625" style="656" customWidth="1"/>
    <col min="5890" max="5890" width="13.85546875" style="656" customWidth="1"/>
    <col min="5891" max="5891" width="12.140625" style="656" customWidth="1"/>
    <col min="5892" max="5892" width="11" style="656" customWidth="1"/>
    <col min="5893" max="5893" width="14.140625" style="656" customWidth="1"/>
    <col min="5894" max="5894" width="11.85546875" style="656" customWidth="1"/>
    <col min="5895" max="5895" width="9.5703125" style="656" customWidth="1"/>
    <col min="5896" max="5896" width="14.7109375" style="656" customWidth="1"/>
    <col min="5897" max="5898" width="9.5703125" style="656" customWidth="1"/>
    <col min="5899" max="5899" width="14.28515625" style="656" customWidth="1"/>
    <col min="5900" max="5900" width="13.140625" style="656" customWidth="1"/>
    <col min="5901" max="5903" width="10.7109375" style="656" customWidth="1"/>
    <col min="5904" max="5904" width="9.140625" style="656"/>
    <col min="5905" max="5905" width="12.85546875" style="656" customWidth="1"/>
    <col min="5906" max="5906" width="23.42578125" style="656" customWidth="1"/>
    <col min="5907" max="5908" width="9.140625" style="656"/>
    <col min="5909" max="5909" width="10.5703125" style="656" bestFit="1" customWidth="1"/>
    <col min="5910" max="5910" width="11.28515625" style="656" customWidth="1"/>
    <col min="5911" max="6144" width="9.140625" style="656"/>
    <col min="6145" max="6145" width="72.28515625" style="656" customWidth="1"/>
    <col min="6146" max="6146" width="13.85546875" style="656" customWidth="1"/>
    <col min="6147" max="6147" width="12.140625" style="656" customWidth="1"/>
    <col min="6148" max="6148" width="11" style="656" customWidth="1"/>
    <col min="6149" max="6149" width="14.140625" style="656" customWidth="1"/>
    <col min="6150" max="6150" width="11.85546875" style="656" customWidth="1"/>
    <col min="6151" max="6151" width="9.5703125" style="656" customWidth="1"/>
    <col min="6152" max="6152" width="14.7109375" style="656" customWidth="1"/>
    <col min="6153" max="6154" width="9.5703125" style="656" customWidth="1"/>
    <col min="6155" max="6155" width="14.28515625" style="656" customWidth="1"/>
    <col min="6156" max="6156" width="13.140625" style="656" customWidth="1"/>
    <col min="6157" max="6159" width="10.7109375" style="656" customWidth="1"/>
    <col min="6160" max="6160" width="9.140625" style="656"/>
    <col min="6161" max="6161" width="12.85546875" style="656" customWidth="1"/>
    <col min="6162" max="6162" width="23.42578125" style="656" customWidth="1"/>
    <col min="6163" max="6164" width="9.140625" style="656"/>
    <col min="6165" max="6165" width="10.5703125" style="656" bestFit="1" customWidth="1"/>
    <col min="6166" max="6166" width="11.28515625" style="656" customWidth="1"/>
    <col min="6167" max="6400" width="9.140625" style="656"/>
    <col min="6401" max="6401" width="72.28515625" style="656" customWidth="1"/>
    <col min="6402" max="6402" width="13.85546875" style="656" customWidth="1"/>
    <col min="6403" max="6403" width="12.140625" style="656" customWidth="1"/>
    <col min="6404" max="6404" width="11" style="656" customWidth="1"/>
    <col min="6405" max="6405" width="14.140625" style="656" customWidth="1"/>
    <col min="6406" max="6406" width="11.85546875" style="656" customWidth="1"/>
    <col min="6407" max="6407" width="9.5703125" style="656" customWidth="1"/>
    <col min="6408" max="6408" width="14.7109375" style="656" customWidth="1"/>
    <col min="6409" max="6410" width="9.5703125" style="656" customWidth="1"/>
    <col min="6411" max="6411" width="14.28515625" style="656" customWidth="1"/>
    <col min="6412" max="6412" width="13.140625" style="656" customWidth="1"/>
    <col min="6413" max="6415" width="10.7109375" style="656" customWidth="1"/>
    <col min="6416" max="6416" width="9.140625" style="656"/>
    <col min="6417" max="6417" width="12.85546875" style="656" customWidth="1"/>
    <col min="6418" max="6418" width="23.42578125" style="656" customWidth="1"/>
    <col min="6419" max="6420" width="9.140625" style="656"/>
    <col min="6421" max="6421" width="10.5703125" style="656" bestFit="1" customWidth="1"/>
    <col min="6422" max="6422" width="11.28515625" style="656" customWidth="1"/>
    <col min="6423" max="6656" width="9.140625" style="656"/>
    <col min="6657" max="6657" width="72.28515625" style="656" customWidth="1"/>
    <col min="6658" max="6658" width="13.85546875" style="656" customWidth="1"/>
    <col min="6659" max="6659" width="12.140625" style="656" customWidth="1"/>
    <col min="6660" max="6660" width="11" style="656" customWidth="1"/>
    <col min="6661" max="6661" width="14.140625" style="656" customWidth="1"/>
    <col min="6662" max="6662" width="11.85546875" style="656" customWidth="1"/>
    <col min="6663" max="6663" width="9.5703125" style="656" customWidth="1"/>
    <col min="6664" max="6664" width="14.7109375" style="656" customWidth="1"/>
    <col min="6665" max="6666" width="9.5703125" style="656" customWidth="1"/>
    <col min="6667" max="6667" width="14.28515625" style="656" customWidth="1"/>
    <col min="6668" max="6668" width="13.140625" style="656" customWidth="1"/>
    <col min="6669" max="6671" width="10.7109375" style="656" customWidth="1"/>
    <col min="6672" max="6672" width="9.140625" style="656"/>
    <col min="6673" max="6673" width="12.85546875" style="656" customWidth="1"/>
    <col min="6674" max="6674" width="23.42578125" style="656" customWidth="1"/>
    <col min="6675" max="6676" width="9.140625" style="656"/>
    <col min="6677" max="6677" width="10.5703125" style="656" bestFit="1" customWidth="1"/>
    <col min="6678" max="6678" width="11.28515625" style="656" customWidth="1"/>
    <col min="6679" max="6912" width="9.140625" style="656"/>
    <col min="6913" max="6913" width="72.28515625" style="656" customWidth="1"/>
    <col min="6914" max="6914" width="13.85546875" style="656" customWidth="1"/>
    <col min="6915" max="6915" width="12.140625" style="656" customWidth="1"/>
    <col min="6916" max="6916" width="11" style="656" customWidth="1"/>
    <col min="6917" max="6917" width="14.140625" style="656" customWidth="1"/>
    <col min="6918" max="6918" width="11.85546875" style="656" customWidth="1"/>
    <col min="6919" max="6919" width="9.5703125" style="656" customWidth="1"/>
    <col min="6920" max="6920" width="14.7109375" style="656" customWidth="1"/>
    <col min="6921" max="6922" width="9.5703125" style="656" customWidth="1"/>
    <col min="6923" max="6923" width="14.28515625" style="656" customWidth="1"/>
    <col min="6924" max="6924" width="13.140625" style="656" customWidth="1"/>
    <col min="6925" max="6927" width="10.7109375" style="656" customWidth="1"/>
    <col min="6928" max="6928" width="9.140625" style="656"/>
    <col min="6929" max="6929" width="12.85546875" style="656" customWidth="1"/>
    <col min="6930" max="6930" width="23.42578125" style="656" customWidth="1"/>
    <col min="6931" max="6932" width="9.140625" style="656"/>
    <col min="6933" max="6933" width="10.5703125" style="656" bestFit="1" customWidth="1"/>
    <col min="6934" max="6934" width="11.28515625" style="656" customWidth="1"/>
    <col min="6935" max="7168" width="9.140625" style="656"/>
    <col min="7169" max="7169" width="72.28515625" style="656" customWidth="1"/>
    <col min="7170" max="7170" width="13.85546875" style="656" customWidth="1"/>
    <col min="7171" max="7171" width="12.140625" style="656" customWidth="1"/>
    <col min="7172" max="7172" width="11" style="656" customWidth="1"/>
    <col min="7173" max="7173" width="14.140625" style="656" customWidth="1"/>
    <col min="7174" max="7174" width="11.85546875" style="656" customWidth="1"/>
    <col min="7175" max="7175" width="9.5703125" style="656" customWidth="1"/>
    <col min="7176" max="7176" width="14.7109375" style="656" customWidth="1"/>
    <col min="7177" max="7178" width="9.5703125" style="656" customWidth="1"/>
    <col min="7179" max="7179" width="14.28515625" style="656" customWidth="1"/>
    <col min="7180" max="7180" width="13.140625" style="656" customWidth="1"/>
    <col min="7181" max="7183" width="10.7109375" style="656" customWidth="1"/>
    <col min="7184" max="7184" width="9.140625" style="656"/>
    <col min="7185" max="7185" width="12.85546875" style="656" customWidth="1"/>
    <col min="7186" max="7186" width="23.42578125" style="656" customWidth="1"/>
    <col min="7187" max="7188" width="9.140625" style="656"/>
    <col min="7189" max="7189" width="10.5703125" style="656" bestFit="1" customWidth="1"/>
    <col min="7190" max="7190" width="11.28515625" style="656" customWidth="1"/>
    <col min="7191" max="7424" width="9.140625" style="656"/>
    <col min="7425" max="7425" width="72.28515625" style="656" customWidth="1"/>
    <col min="7426" max="7426" width="13.85546875" style="656" customWidth="1"/>
    <col min="7427" max="7427" width="12.140625" style="656" customWidth="1"/>
    <col min="7428" max="7428" width="11" style="656" customWidth="1"/>
    <col min="7429" max="7429" width="14.140625" style="656" customWidth="1"/>
    <col min="7430" max="7430" width="11.85546875" style="656" customWidth="1"/>
    <col min="7431" max="7431" width="9.5703125" style="656" customWidth="1"/>
    <col min="7432" max="7432" width="14.7109375" style="656" customWidth="1"/>
    <col min="7433" max="7434" width="9.5703125" style="656" customWidth="1"/>
    <col min="7435" max="7435" width="14.28515625" style="656" customWidth="1"/>
    <col min="7436" max="7436" width="13.140625" style="656" customWidth="1"/>
    <col min="7437" max="7439" width="10.7109375" style="656" customWidth="1"/>
    <col min="7440" max="7440" width="9.140625" style="656"/>
    <col min="7441" max="7441" width="12.85546875" style="656" customWidth="1"/>
    <col min="7442" max="7442" width="23.42578125" style="656" customWidth="1"/>
    <col min="7443" max="7444" width="9.140625" style="656"/>
    <col min="7445" max="7445" width="10.5703125" style="656" bestFit="1" customWidth="1"/>
    <col min="7446" max="7446" width="11.28515625" style="656" customWidth="1"/>
    <col min="7447" max="7680" width="9.140625" style="656"/>
    <col min="7681" max="7681" width="72.28515625" style="656" customWidth="1"/>
    <col min="7682" max="7682" width="13.85546875" style="656" customWidth="1"/>
    <col min="7683" max="7683" width="12.140625" style="656" customWidth="1"/>
    <col min="7684" max="7684" width="11" style="656" customWidth="1"/>
    <col min="7685" max="7685" width="14.140625" style="656" customWidth="1"/>
    <col min="7686" max="7686" width="11.85546875" style="656" customWidth="1"/>
    <col min="7687" max="7687" width="9.5703125" style="656" customWidth="1"/>
    <col min="7688" max="7688" width="14.7109375" style="656" customWidth="1"/>
    <col min="7689" max="7690" width="9.5703125" style="656" customWidth="1"/>
    <col min="7691" max="7691" width="14.28515625" style="656" customWidth="1"/>
    <col min="7692" max="7692" width="13.140625" style="656" customWidth="1"/>
    <col min="7693" max="7695" width="10.7109375" style="656" customWidth="1"/>
    <col min="7696" max="7696" width="9.140625" style="656"/>
    <col min="7697" max="7697" width="12.85546875" style="656" customWidth="1"/>
    <col min="7698" max="7698" width="23.42578125" style="656" customWidth="1"/>
    <col min="7699" max="7700" width="9.140625" style="656"/>
    <col min="7701" max="7701" width="10.5703125" style="656" bestFit="1" customWidth="1"/>
    <col min="7702" max="7702" width="11.28515625" style="656" customWidth="1"/>
    <col min="7703" max="7936" width="9.140625" style="656"/>
    <col min="7937" max="7937" width="72.28515625" style="656" customWidth="1"/>
    <col min="7938" max="7938" width="13.85546875" style="656" customWidth="1"/>
    <col min="7939" max="7939" width="12.140625" style="656" customWidth="1"/>
    <col min="7940" max="7940" width="11" style="656" customWidth="1"/>
    <col min="7941" max="7941" width="14.140625" style="656" customWidth="1"/>
    <col min="7942" max="7942" width="11.85546875" style="656" customWidth="1"/>
    <col min="7943" max="7943" width="9.5703125" style="656" customWidth="1"/>
    <col min="7944" max="7944" width="14.7109375" style="656" customWidth="1"/>
    <col min="7945" max="7946" width="9.5703125" style="656" customWidth="1"/>
    <col min="7947" max="7947" width="14.28515625" style="656" customWidth="1"/>
    <col min="7948" max="7948" width="13.140625" style="656" customWidth="1"/>
    <col min="7949" max="7951" width="10.7109375" style="656" customWidth="1"/>
    <col min="7952" max="7952" width="9.140625" style="656"/>
    <col min="7953" max="7953" width="12.85546875" style="656" customWidth="1"/>
    <col min="7954" max="7954" width="23.42578125" style="656" customWidth="1"/>
    <col min="7955" max="7956" width="9.140625" style="656"/>
    <col min="7957" max="7957" width="10.5703125" style="656" bestFit="1" customWidth="1"/>
    <col min="7958" max="7958" width="11.28515625" style="656" customWidth="1"/>
    <col min="7959" max="8192" width="9.140625" style="656"/>
    <col min="8193" max="8193" width="72.28515625" style="656" customWidth="1"/>
    <col min="8194" max="8194" width="13.85546875" style="656" customWidth="1"/>
    <col min="8195" max="8195" width="12.140625" style="656" customWidth="1"/>
    <col min="8196" max="8196" width="11" style="656" customWidth="1"/>
    <col min="8197" max="8197" width="14.140625" style="656" customWidth="1"/>
    <col min="8198" max="8198" width="11.85546875" style="656" customWidth="1"/>
    <col min="8199" max="8199" width="9.5703125" style="656" customWidth="1"/>
    <col min="8200" max="8200" width="14.7109375" style="656" customWidth="1"/>
    <col min="8201" max="8202" width="9.5703125" style="656" customWidth="1"/>
    <col min="8203" max="8203" width="14.28515625" style="656" customWidth="1"/>
    <col min="8204" max="8204" width="13.140625" style="656" customWidth="1"/>
    <col min="8205" max="8207" width="10.7109375" style="656" customWidth="1"/>
    <col min="8208" max="8208" width="9.140625" style="656"/>
    <col min="8209" max="8209" width="12.85546875" style="656" customWidth="1"/>
    <col min="8210" max="8210" width="23.42578125" style="656" customWidth="1"/>
    <col min="8211" max="8212" width="9.140625" style="656"/>
    <col min="8213" max="8213" width="10.5703125" style="656" bestFit="1" customWidth="1"/>
    <col min="8214" max="8214" width="11.28515625" style="656" customWidth="1"/>
    <col min="8215" max="8448" width="9.140625" style="656"/>
    <col min="8449" max="8449" width="72.28515625" style="656" customWidth="1"/>
    <col min="8450" max="8450" width="13.85546875" style="656" customWidth="1"/>
    <col min="8451" max="8451" width="12.140625" style="656" customWidth="1"/>
    <col min="8452" max="8452" width="11" style="656" customWidth="1"/>
    <col min="8453" max="8453" width="14.140625" style="656" customWidth="1"/>
    <col min="8454" max="8454" width="11.85546875" style="656" customWidth="1"/>
    <col min="8455" max="8455" width="9.5703125" style="656" customWidth="1"/>
    <col min="8456" max="8456" width="14.7109375" style="656" customWidth="1"/>
    <col min="8457" max="8458" width="9.5703125" style="656" customWidth="1"/>
    <col min="8459" max="8459" width="14.28515625" style="656" customWidth="1"/>
    <col min="8460" max="8460" width="13.140625" style="656" customWidth="1"/>
    <col min="8461" max="8463" width="10.7109375" style="656" customWidth="1"/>
    <col min="8464" max="8464" width="9.140625" style="656"/>
    <col min="8465" max="8465" width="12.85546875" style="656" customWidth="1"/>
    <col min="8466" max="8466" width="23.42578125" style="656" customWidth="1"/>
    <col min="8467" max="8468" width="9.140625" style="656"/>
    <col min="8469" max="8469" width="10.5703125" style="656" bestFit="1" customWidth="1"/>
    <col min="8470" max="8470" width="11.28515625" style="656" customWidth="1"/>
    <col min="8471" max="8704" width="9.140625" style="656"/>
    <col min="8705" max="8705" width="72.28515625" style="656" customWidth="1"/>
    <col min="8706" max="8706" width="13.85546875" style="656" customWidth="1"/>
    <col min="8707" max="8707" width="12.140625" style="656" customWidth="1"/>
    <col min="8708" max="8708" width="11" style="656" customWidth="1"/>
    <col min="8709" max="8709" width="14.140625" style="656" customWidth="1"/>
    <col min="8710" max="8710" width="11.85546875" style="656" customWidth="1"/>
    <col min="8711" max="8711" width="9.5703125" style="656" customWidth="1"/>
    <col min="8712" max="8712" width="14.7109375" style="656" customWidth="1"/>
    <col min="8713" max="8714" width="9.5703125" style="656" customWidth="1"/>
    <col min="8715" max="8715" width="14.28515625" style="656" customWidth="1"/>
    <col min="8716" max="8716" width="13.140625" style="656" customWidth="1"/>
    <col min="8717" max="8719" width="10.7109375" style="656" customWidth="1"/>
    <col min="8720" max="8720" width="9.140625" style="656"/>
    <col min="8721" max="8721" width="12.85546875" style="656" customWidth="1"/>
    <col min="8722" max="8722" width="23.42578125" style="656" customWidth="1"/>
    <col min="8723" max="8724" width="9.140625" style="656"/>
    <col min="8725" max="8725" width="10.5703125" style="656" bestFit="1" customWidth="1"/>
    <col min="8726" max="8726" width="11.28515625" style="656" customWidth="1"/>
    <col min="8727" max="8960" width="9.140625" style="656"/>
    <col min="8961" max="8961" width="72.28515625" style="656" customWidth="1"/>
    <col min="8962" max="8962" width="13.85546875" style="656" customWidth="1"/>
    <col min="8963" max="8963" width="12.140625" style="656" customWidth="1"/>
    <col min="8964" max="8964" width="11" style="656" customWidth="1"/>
    <col min="8965" max="8965" width="14.140625" style="656" customWidth="1"/>
    <col min="8966" max="8966" width="11.85546875" style="656" customWidth="1"/>
    <col min="8967" max="8967" width="9.5703125" style="656" customWidth="1"/>
    <col min="8968" max="8968" width="14.7109375" style="656" customWidth="1"/>
    <col min="8969" max="8970" width="9.5703125" style="656" customWidth="1"/>
    <col min="8971" max="8971" width="14.28515625" style="656" customWidth="1"/>
    <col min="8972" max="8972" width="13.140625" style="656" customWidth="1"/>
    <col min="8973" max="8975" width="10.7109375" style="656" customWidth="1"/>
    <col min="8976" max="8976" width="9.140625" style="656"/>
    <col min="8977" max="8977" width="12.85546875" style="656" customWidth="1"/>
    <col min="8978" max="8978" width="23.42578125" style="656" customWidth="1"/>
    <col min="8979" max="8980" width="9.140625" style="656"/>
    <col min="8981" max="8981" width="10.5703125" style="656" bestFit="1" customWidth="1"/>
    <col min="8982" max="8982" width="11.28515625" style="656" customWidth="1"/>
    <col min="8983" max="9216" width="9.140625" style="656"/>
    <col min="9217" max="9217" width="72.28515625" style="656" customWidth="1"/>
    <col min="9218" max="9218" width="13.85546875" style="656" customWidth="1"/>
    <col min="9219" max="9219" width="12.140625" style="656" customWidth="1"/>
    <col min="9220" max="9220" width="11" style="656" customWidth="1"/>
    <col min="9221" max="9221" width="14.140625" style="656" customWidth="1"/>
    <col min="9222" max="9222" width="11.85546875" style="656" customWidth="1"/>
    <col min="9223" max="9223" width="9.5703125" style="656" customWidth="1"/>
    <col min="9224" max="9224" width="14.7109375" style="656" customWidth="1"/>
    <col min="9225" max="9226" width="9.5703125" style="656" customWidth="1"/>
    <col min="9227" max="9227" width="14.28515625" style="656" customWidth="1"/>
    <col min="9228" max="9228" width="13.140625" style="656" customWidth="1"/>
    <col min="9229" max="9231" width="10.7109375" style="656" customWidth="1"/>
    <col min="9232" max="9232" width="9.140625" style="656"/>
    <col min="9233" max="9233" width="12.85546875" style="656" customWidth="1"/>
    <col min="9234" max="9234" width="23.42578125" style="656" customWidth="1"/>
    <col min="9235" max="9236" width="9.140625" style="656"/>
    <col min="9237" max="9237" width="10.5703125" style="656" bestFit="1" customWidth="1"/>
    <col min="9238" max="9238" width="11.28515625" style="656" customWidth="1"/>
    <col min="9239" max="9472" width="9.140625" style="656"/>
    <col min="9473" max="9473" width="72.28515625" style="656" customWidth="1"/>
    <col min="9474" max="9474" width="13.85546875" style="656" customWidth="1"/>
    <col min="9475" max="9475" width="12.140625" style="656" customWidth="1"/>
    <col min="9476" max="9476" width="11" style="656" customWidth="1"/>
    <col min="9477" max="9477" width="14.140625" style="656" customWidth="1"/>
    <col min="9478" max="9478" width="11.85546875" style="656" customWidth="1"/>
    <col min="9479" max="9479" width="9.5703125" style="656" customWidth="1"/>
    <col min="9480" max="9480" width="14.7109375" style="656" customWidth="1"/>
    <col min="9481" max="9482" width="9.5703125" style="656" customWidth="1"/>
    <col min="9483" max="9483" width="14.28515625" style="656" customWidth="1"/>
    <col min="9484" max="9484" width="13.140625" style="656" customWidth="1"/>
    <col min="9485" max="9487" width="10.7109375" style="656" customWidth="1"/>
    <col min="9488" max="9488" width="9.140625" style="656"/>
    <col min="9489" max="9489" width="12.85546875" style="656" customWidth="1"/>
    <col min="9490" max="9490" width="23.42578125" style="656" customWidth="1"/>
    <col min="9491" max="9492" width="9.140625" style="656"/>
    <col min="9493" max="9493" width="10.5703125" style="656" bestFit="1" customWidth="1"/>
    <col min="9494" max="9494" width="11.28515625" style="656" customWidth="1"/>
    <col min="9495" max="9728" width="9.140625" style="656"/>
    <col min="9729" max="9729" width="72.28515625" style="656" customWidth="1"/>
    <col min="9730" max="9730" width="13.85546875" style="656" customWidth="1"/>
    <col min="9731" max="9731" width="12.140625" style="656" customWidth="1"/>
    <col min="9732" max="9732" width="11" style="656" customWidth="1"/>
    <col min="9733" max="9733" width="14.140625" style="656" customWidth="1"/>
    <col min="9734" max="9734" width="11.85546875" style="656" customWidth="1"/>
    <col min="9735" max="9735" width="9.5703125" style="656" customWidth="1"/>
    <col min="9736" max="9736" width="14.7109375" style="656" customWidth="1"/>
    <col min="9737" max="9738" width="9.5703125" style="656" customWidth="1"/>
    <col min="9739" max="9739" width="14.28515625" style="656" customWidth="1"/>
    <col min="9740" max="9740" width="13.140625" style="656" customWidth="1"/>
    <col min="9741" max="9743" width="10.7109375" style="656" customWidth="1"/>
    <col min="9744" max="9744" width="9.140625" style="656"/>
    <col min="9745" max="9745" width="12.85546875" style="656" customWidth="1"/>
    <col min="9746" max="9746" width="23.42578125" style="656" customWidth="1"/>
    <col min="9747" max="9748" width="9.140625" style="656"/>
    <col min="9749" max="9749" width="10.5703125" style="656" bestFit="1" customWidth="1"/>
    <col min="9750" max="9750" width="11.28515625" style="656" customWidth="1"/>
    <col min="9751" max="9984" width="9.140625" style="656"/>
    <col min="9985" max="9985" width="72.28515625" style="656" customWidth="1"/>
    <col min="9986" max="9986" width="13.85546875" style="656" customWidth="1"/>
    <col min="9987" max="9987" width="12.140625" style="656" customWidth="1"/>
    <col min="9988" max="9988" width="11" style="656" customWidth="1"/>
    <col min="9989" max="9989" width="14.140625" style="656" customWidth="1"/>
    <col min="9990" max="9990" width="11.85546875" style="656" customWidth="1"/>
    <col min="9991" max="9991" width="9.5703125" style="656" customWidth="1"/>
    <col min="9992" max="9992" width="14.7109375" style="656" customWidth="1"/>
    <col min="9993" max="9994" width="9.5703125" style="656" customWidth="1"/>
    <col min="9995" max="9995" width="14.28515625" style="656" customWidth="1"/>
    <col min="9996" max="9996" width="13.140625" style="656" customWidth="1"/>
    <col min="9997" max="9999" width="10.7109375" style="656" customWidth="1"/>
    <col min="10000" max="10000" width="9.140625" style="656"/>
    <col min="10001" max="10001" width="12.85546875" style="656" customWidth="1"/>
    <col min="10002" max="10002" width="23.42578125" style="656" customWidth="1"/>
    <col min="10003" max="10004" width="9.140625" style="656"/>
    <col min="10005" max="10005" width="10.5703125" style="656" bestFit="1" customWidth="1"/>
    <col min="10006" max="10006" width="11.28515625" style="656" customWidth="1"/>
    <col min="10007" max="10240" width="9.140625" style="656"/>
    <col min="10241" max="10241" width="72.28515625" style="656" customWidth="1"/>
    <col min="10242" max="10242" width="13.85546875" style="656" customWidth="1"/>
    <col min="10243" max="10243" width="12.140625" style="656" customWidth="1"/>
    <col min="10244" max="10244" width="11" style="656" customWidth="1"/>
    <col min="10245" max="10245" width="14.140625" style="656" customWidth="1"/>
    <col min="10246" max="10246" width="11.85546875" style="656" customWidth="1"/>
    <col min="10247" max="10247" width="9.5703125" style="656" customWidth="1"/>
    <col min="10248" max="10248" width="14.7109375" style="656" customWidth="1"/>
    <col min="10249" max="10250" width="9.5703125" style="656" customWidth="1"/>
    <col min="10251" max="10251" width="14.28515625" style="656" customWidth="1"/>
    <col min="10252" max="10252" width="13.140625" style="656" customWidth="1"/>
    <col min="10253" max="10255" width="10.7109375" style="656" customWidth="1"/>
    <col min="10256" max="10256" width="9.140625" style="656"/>
    <col min="10257" max="10257" width="12.85546875" style="656" customWidth="1"/>
    <col min="10258" max="10258" width="23.42578125" style="656" customWidth="1"/>
    <col min="10259" max="10260" width="9.140625" style="656"/>
    <col min="10261" max="10261" width="10.5703125" style="656" bestFit="1" customWidth="1"/>
    <col min="10262" max="10262" width="11.28515625" style="656" customWidth="1"/>
    <col min="10263" max="10496" width="9.140625" style="656"/>
    <col min="10497" max="10497" width="72.28515625" style="656" customWidth="1"/>
    <col min="10498" max="10498" width="13.85546875" style="656" customWidth="1"/>
    <col min="10499" max="10499" width="12.140625" style="656" customWidth="1"/>
    <col min="10500" max="10500" width="11" style="656" customWidth="1"/>
    <col min="10501" max="10501" width="14.140625" style="656" customWidth="1"/>
    <col min="10502" max="10502" width="11.85546875" style="656" customWidth="1"/>
    <col min="10503" max="10503" width="9.5703125" style="656" customWidth="1"/>
    <col min="10504" max="10504" width="14.7109375" style="656" customWidth="1"/>
    <col min="10505" max="10506" width="9.5703125" style="656" customWidth="1"/>
    <col min="10507" max="10507" width="14.28515625" style="656" customWidth="1"/>
    <col min="10508" max="10508" width="13.140625" style="656" customWidth="1"/>
    <col min="10509" max="10511" width="10.7109375" style="656" customWidth="1"/>
    <col min="10512" max="10512" width="9.140625" style="656"/>
    <col min="10513" max="10513" width="12.85546875" style="656" customWidth="1"/>
    <col min="10514" max="10514" width="23.42578125" style="656" customWidth="1"/>
    <col min="10515" max="10516" width="9.140625" style="656"/>
    <col min="10517" max="10517" width="10.5703125" style="656" bestFit="1" customWidth="1"/>
    <col min="10518" max="10518" width="11.28515625" style="656" customWidth="1"/>
    <col min="10519" max="10752" width="9.140625" style="656"/>
    <col min="10753" max="10753" width="72.28515625" style="656" customWidth="1"/>
    <col min="10754" max="10754" width="13.85546875" style="656" customWidth="1"/>
    <col min="10755" max="10755" width="12.140625" style="656" customWidth="1"/>
    <col min="10756" max="10756" width="11" style="656" customWidth="1"/>
    <col min="10757" max="10757" width="14.140625" style="656" customWidth="1"/>
    <col min="10758" max="10758" width="11.85546875" style="656" customWidth="1"/>
    <col min="10759" max="10759" width="9.5703125" style="656" customWidth="1"/>
    <col min="10760" max="10760" width="14.7109375" style="656" customWidth="1"/>
    <col min="10761" max="10762" width="9.5703125" style="656" customWidth="1"/>
    <col min="10763" max="10763" width="14.28515625" style="656" customWidth="1"/>
    <col min="10764" max="10764" width="13.140625" style="656" customWidth="1"/>
    <col min="10765" max="10767" width="10.7109375" style="656" customWidth="1"/>
    <col min="10768" max="10768" width="9.140625" style="656"/>
    <col min="10769" max="10769" width="12.85546875" style="656" customWidth="1"/>
    <col min="10770" max="10770" width="23.42578125" style="656" customWidth="1"/>
    <col min="10771" max="10772" width="9.140625" style="656"/>
    <col min="10773" max="10773" width="10.5703125" style="656" bestFit="1" customWidth="1"/>
    <col min="10774" max="10774" width="11.28515625" style="656" customWidth="1"/>
    <col min="10775" max="11008" width="9.140625" style="656"/>
    <col min="11009" max="11009" width="72.28515625" style="656" customWidth="1"/>
    <col min="11010" max="11010" width="13.85546875" style="656" customWidth="1"/>
    <col min="11011" max="11011" width="12.140625" style="656" customWidth="1"/>
    <col min="11012" max="11012" width="11" style="656" customWidth="1"/>
    <col min="11013" max="11013" width="14.140625" style="656" customWidth="1"/>
    <col min="11014" max="11014" width="11.85546875" style="656" customWidth="1"/>
    <col min="11015" max="11015" width="9.5703125" style="656" customWidth="1"/>
    <col min="11016" max="11016" width="14.7109375" style="656" customWidth="1"/>
    <col min="11017" max="11018" width="9.5703125" style="656" customWidth="1"/>
    <col min="11019" max="11019" width="14.28515625" style="656" customWidth="1"/>
    <col min="11020" max="11020" width="13.140625" style="656" customWidth="1"/>
    <col min="11021" max="11023" width="10.7109375" style="656" customWidth="1"/>
    <col min="11024" max="11024" width="9.140625" style="656"/>
    <col min="11025" max="11025" width="12.85546875" style="656" customWidth="1"/>
    <col min="11026" max="11026" width="23.42578125" style="656" customWidth="1"/>
    <col min="11027" max="11028" width="9.140625" style="656"/>
    <col min="11029" max="11029" width="10.5703125" style="656" bestFit="1" customWidth="1"/>
    <col min="11030" max="11030" width="11.28515625" style="656" customWidth="1"/>
    <col min="11031" max="11264" width="9.140625" style="656"/>
    <col min="11265" max="11265" width="72.28515625" style="656" customWidth="1"/>
    <col min="11266" max="11266" width="13.85546875" style="656" customWidth="1"/>
    <col min="11267" max="11267" width="12.140625" style="656" customWidth="1"/>
    <col min="11268" max="11268" width="11" style="656" customWidth="1"/>
    <col min="11269" max="11269" width="14.140625" style="656" customWidth="1"/>
    <col min="11270" max="11270" width="11.85546875" style="656" customWidth="1"/>
    <col min="11271" max="11271" width="9.5703125" style="656" customWidth="1"/>
    <col min="11272" max="11272" width="14.7109375" style="656" customWidth="1"/>
    <col min="11273" max="11274" width="9.5703125" style="656" customWidth="1"/>
    <col min="11275" max="11275" width="14.28515625" style="656" customWidth="1"/>
    <col min="11276" max="11276" width="13.140625" style="656" customWidth="1"/>
    <col min="11277" max="11279" width="10.7109375" style="656" customWidth="1"/>
    <col min="11280" max="11280" width="9.140625" style="656"/>
    <col min="11281" max="11281" width="12.85546875" style="656" customWidth="1"/>
    <col min="11282" max="11282" width="23.42578125" style="656" customWidth="1"/>
    <col min="11283" max="11284" width="9.140625" style="656"/>
    <col min="11285" max="11285" width="10.5703125" style="656" bestFit="1" customWidth="1"/>
    <col min="11286" max="11286" width="11.28515625" style="656" customWidth="1"/>
    <col min="11287" max="11520" width="9.140625" style="656"/>
    <col min="11521" max="11521" width="72.28515625" style="656" customWidth="1"/>
    <col min="11522" max="11522" width="13.85546875" style="656" customWidth="1"/>
    <col min="11523" max="11523" width="12.140625" style="656" customWidth="1"/>
    <col min="11524" max="11524" width="11" style="656" customWidth="1"/>
    <col min="11525" max="11525" width="14.140625" style="656" customWidth="1"/>
    <col min="11526" max="11526" width="11.85546875" style="656" customWidth="1"/>
    <col min="11527" max="11527" width="9.5703125" style="656" customWidth="1"/>
    <col min="11528" max="11528" width="14.7109375" style="656" customWidth="1"/>
    <col min="11529" max="11530" width="9.5703125" style="656" customWidth="1"/>
    <col min="11531" max="11531" width="14.28515625" style="656" customWidth="1"/>
    <col min="11532" max="11532" width="13.140625" style="656" customWidth="1"/>
    <col min="11533" max="11535" width="10.7109375" style="656" customWidth="1"/>
    <col min="11536" max="11536" width="9.140625" style="656"/>
    <col min="11537" max="11537" width="12.85546875" style="656" customWidth="1"/>
    <col min="11538" max="11538" width="23.42578125" style="656" customWidth="1"/>
    <col min="11539" max="11540" width="9.140625" style="656"/>
    <col min="11541" max="11541" width="10.5703125" style="656" bestFit="1" customWidth="1"/>
    <col min="11542" max="11542" width="11.28515625" style="656" customWidth="1"/>
    <col min="11543" max="11776" width="9.140625" style="656"/>
    <col min="11777" max="11777" width="72.28515625" style="656" customWidth="1"/>
    <col min="11778" max="11778" width="13.85546875" style="656" customWidth="1"/>
    <col min="11779" max="11779" width="12.140625" style="656" customWidth="1"/>
    <col min="11780" max="11780" width="11" style="656" customWidth="1"/>
    <col min="11781" max="11781" width="14.140625" style="656" customWidth="1"/>
    <col min="11782" max="11782" width="11.85546875" style="656" customWidth="1"/>
    <col min="11783" max="11783" width="9.5703125" style="656" customWidth="1"/>
    <col min="11784" max="11784" width="14.7109375" style="656" customWidth="1"/>
    <col min="11785" max="11786" width="9.5703125" style="656" customWidth="1"/>
    <col min="11787" max="11787" width="14.28515625" style="656" customWidth="1"/>
    <col min="11788" max="11788" width="13.140625" style="656" customWidth="1"/>
    <col min="11789" max="11791" width="10.7109375" style="656" customWidth="1"/>
    <col min="11792" max="11792" width="9.140625" style="656"/>
    <col min="11793" max="11793" width="12.85546875" style="656" customWidth="1"/>
    <col min="11794" max="11794" width="23.42578125" style="656" customWidth="1"/>
    <col min="11795" max="11796" width="9.140625" style="656"/>
    <col min="11797" max="11797" width="10.5703125" style="656" bestFit="1" customWidth="1"/>
    <col min="11798" max="11798" width="11.28515625" style="656" customWidth="1"/>
    <col min="11799" max="12032" width="9.140625" style="656"/>
    <col min="12033" max="12033" width="72.28515625" style="656" customWidth="1"/>
    <col min="12034" max="12034" width="13.85546875" style="656" customWidth="1"/>
    <col min="12035" max="12035" width="12.140625" style="656" customWidth="1"/>
    <col min="12036" max="12036" width="11" style="656" customWidth="1"/>
    <col min="12037" max="12037" width="14.140625" style="656" customWidth="1"/>
    <col min="12038" max="12038" width="11.85546875" style="656" customWidth="1"/>
    <col min="12039" max="12039" width="9.5703125" style="656" customWidth="1"/>
    <col min="12040" max="12040" width="14.7109375" style="656" customWidth="1"/>
    <col min="12041" max="12042" width="9.5703125" style="656" customWidth="1"/>
    <col min="12043" max="12043" width="14.28515625" style="656" customWidth="1"/>
    <col min="12044" max="12044" width="13.140625" style="656" customWidth="1"/>
    <col min="12045" max="12047" width="10.7109375" style="656" customWidth="1"/>
    <col min="12048" max="12048" width="9.140625" style="656"/>
    <col min="12049" max="12049" width="12.85546875" style="656" customWidth="1"/>
    <col min="12050" max="12050" width="23.42578125" style="656" customWidth="1"/>
    <col min="12051" max="12052" width="9.140625" style="656"/>
    <col min="12053" max="12053" width="10.5703125" style="656" bestFit="1" customWidth="1"/>
    <col min="12054" max="12054" width="11.28515625" style="656" customWidth="1"/>
    <col min="12055" max="12288" width="9.140625" style="656"/>
    <col min="12289" max="12289" width="72.28515625" style="656" customWidth="1"/>
    <col min="12290" max="12290" width="13.85546875" style="656" customWidth="1"/>
    <col min="12291" max="12291" width="12.140625" style="656" customWidth="1"/>
    <col min="12292" max="12292" width="11" style="656" customWidth="1"/>
    <col min="12293" max="12293" width="14.140625" style="656" customWidth="1"/>
    <col min="12294" max="12294" width="11.85546875" style="656" customWidth="1"/>
    <col min="12295" max="12295" width="9.5703125" style="656" customWidth="1"/>
    <col min="12296" max="12296" width="14.7109375" style="656" customWidth="1"/>
    <col min="12297" max="12298" width="9.5703125" style="656" customWidth="1"/>
    <col min="12299" max="12299" width="14.28515625" style="656" customWidth="1"/>
    <col min="12300" max="12300" width="13.140625" style="656" customWidth="1"/>
    <col min="12301" max="12303" width="10.7109375" style="656" customWidth="1"/>
    <col min="12304" max="12304" width="9.140625" style="656"/>
    <col min="12305" max="12305" width="12.85546875" style="656" customWidth="1"/>
    <col min="12306" max="12306" width="23.42578125" style="656" customWidth="1"/>
    <col min="12307" max="12308" width="9.140625" style="656"/>
    <col min="12309" max="12309" width="10.5703125" style="656" bestFit="1" customWidth="1"/>
    <col min="12310" max="12310" width="11.28515625" style="656" customWidth="1"/>
    <col min="12311" max="12544" width="9.140625" style="656"/>
    <col min="12545" max="12545" width="72.28515625" style="656" customWidth="1"/>
    <col min="12546" max="12546" width="13.85546875" style="656" customWidth="1"/>
    <col min="12547" max="12547" width="12.140625" style="656" customWidth="1"/>
    <col min="12548" max="12548" width="11" style="656" customWidth="1"/>
    <col min="12549" max="12549" width="14.140625" style="656" customWidth="1"/>
    <col min="12550" max="12550" width="11.85546875" style="656" customWidth="1"/>
    <col min="12551" max="12551" width="9.5703125" style="656" customWidth="1"/>
    <col min="12552" max="12552" width="14.7109375" style="656" customWidth="1"/>
    <col min="12553" max="12554" width="9.5703125" style="656" customWidth="1"/>
    <col min="12555" max="12555" width="14.28515625" style="656" customWidth="1"/>
    <col min="12556" max="12556" width="13.140625" style="656" customWidth="1"/>
    <col min="12557" max="12559" width="10.7109375" style="656" customWidth="1"/>
    <col min="12560" max="12560" width="9.140625" style="656"/>
    <col min="12561" max="12561" width="12.85546875" style="656" customWidth="1"/>
    <col min="12562" max="12562" width="23.42578125" style="656" customWidth="1"/>
    <col min="12563" max="12564" width="9.140625" style="656"/>
    <col min="12565" max="12565" width="10.5703125" style="656" bestFit="1" customWidth="1"/>
    <col min="12566" max="12566" width="11.28515625" style="656" customWidth="1"/>
    <col min="12567" max="12800" width="9.140625" style="656"/>
    <col min="12801" max="12801" width="72.28515625" style="656" customWidth="1"/>
    <col min="12802" max="12802" width="13.85546875" style="656" customWidth="1"/>
    <col min="12803" max="12803" width="12.140625" style="656" customWidth="1"/>
    <col min="12804" max="12804" width="11" style="656" customWidth="1"/>
    <col min="12805" max="12805" width="14.140625" style="656" customWidth="1"/>
    <col min="12806" max="12806" width="11.85546875" style="656" customWidth="1"/>
    <col min="12807" max="12807" width="9.5703125" style="656" customWidth="1"/>
    <col min="12808" max="12808" width="14.7109375" style="656" customWidth="1"/>
    <col min="12809" max="12810" width="9.5703125" style="656" customWidth="1"/>
    <col min="12811" max="12811" width="14.28515625" style="656" customWidth="1"/>
    <col min="12812" max="12812" width="13.140625" style="656" customWidth="1"/>
    <col min="12813" max="12815" width="10.7109375" style="656" customWidth="1"/>
    <col min="12816" max="12816" width="9.140625" style="656"/>
    <col min="12817" max="12817" width="12.85546875" style="656" customWidth="1"/>
    <col min="12818" max="12818" width="23.42578125" style="656" customWidth="1"/>
    <col min="12819" max="12820" width="9.140625" style="656"/>
    <col min="12821" max="12821" width="10.5703125" style="656" bestFit="1" customWidth="1"/>
    <col min="12822" max="12822" width="11.28515625" style="656" customWidth="1"/>
    <col min="12823" max="13056" width="9.140625" style="656"/>
    <col min="13057" max="13057" width="72.28515625" style="656" customWidth="1"/>
    <col min="13058" max="13058" width="13.85546875" style="656" customWidth="1"/>
    <col min="13059" max="13059" width="12.140625" style="656" customWidth="1"/>
    <col min="13060" max="13060" width="11" style="656" customWidth="1"/>
    <col min="13061" max="13061" width="14.140625" style="656" customWidth="1"/>
    <col min="13062" max="13062" width="11.85546875" style="656" customWidth="1"/>
    <col min="13063" max="13063" width="9.5703125" style="656" customWidth="1"/>
    <col min="13064" max="13064" width="14.7109375" style="656" customWidth="1"/>
    <col min="13065" max="13066" width="9.5703125" style="656" customWidth="1"/>
    <col min="13067" max="13067" width="14.28515625" style="656" customWidth="1"/>
    <col min="13068" max="13068" width="13.140625" style="656" customWidth="1"/>
    <col min="13069" max="13071" width="10.7109375" style="656" customWidth="1"/>
    <col min="13072" max="13072" width="9.140625" style="656"/>
    <col min="13073" max="13073" width="12.85546875" style="656" customWidth="1"/>
    <col min="13074" max="13074" width="23.42578125" style="656" customWidth="1"/>
    <col min="13075" max="13076" width="9.140625" style="656"/>
    <col min="13077" max="13077" width="10.5703125" style="656" bestFit="1" customWidth="1"/>
    <col min="13078" max="13078" width="11.28515625" style="656" customWidth="1"/>
    <col min="13079" max="13312" width="9.140625" style="656"/>
    <col min="13313" max="13313" width="72.28515625" style="656" customWidth="1"/>
    <col min="13314" max="13314" width="13.85546875" style="656" customWidth="1"/>
    <col min="13315" max="13315" width="12.140625" style="656" customWidth="1"/>
    <col min="13316" max="13316" width="11" style="656" customWidth="1"/>
    <col min="13317" max="13317" width="14.140625" style="656" customWidth="1"/>
    <col min="13318" max="13318" width="11.85546875" style="656" customWidth="1"/>
    <col min="13319" max="13319" width="9.5703125" style="656" customWidth="1"/>
    <col min="13320" max="13320" width="14.7109375" style="656" customWidth="1"/>
    <col min="13321" max="13322" width="9.5703125" style="656" customWidth="1"/>
    <col min="13323" max="13323" width="14.28515625" style="656" customWidth="1"/>
    <col min="13324" max="13324" width="13.140625" style="656" customWidth="1"/>
    <col min="13325" max="13327" width="10.7109375" style="656" customWidth="1"/>
    <col min="13328" max="13328" width="9.140625" style="656"/>
    <col min="13329" max="13329" width="12.85546875" style="656" customWidth="1"/>
    <col min="13330" max="13330" width="23.42578125" style="656" customWidth="1"/>
    <col min="13331" max="13332" width="9.140625" style="656"/>
    <col min="13333" max="13333" width="10.5703125" style="656" bestFit="1" customWidth="1"/>
    <col min="13334" max="13334" width="11.28515625" style="656" customWidth="1"/>
    <col min="13335" max="13568" width="9.140625" style="656"/>
    <col min="13569" max="13569" width="72.28515625" style="656" customWidth="1"/>
    <col min="13570" max="13570" width="13.85546875" style="656" customWidth="1"/>
    <col min="13571" max="13571" width="12.140625" style="656" customWidth="1"/>
    <col min="13572" max="13572" width="11" style="656" customWidth="1"/>
    <col min="13573" max="13573" width="14.140625" style="656" customWidth="1"/>
    <col min="13574" max="13574" width="11.85546875" style="656" customWidth="1"/>
    <col min="13575" max="13575" width="9.5703125" style="656" customWidth="1"/>
    <col min="13576" max="13576" width="14.7109375" style="656" customWidth="1"/>
    <col min="13577" max="13578" width="9.5703125" style="656" customWidth="1"/>
    <col min="13579" max="13579" width="14.28515625" style="656" customWidth="1"/>
    <col min="13580" max="13580" width="13.140625" style="656" customWidth="1"/>
    <col min="13581" max="13583" width="10.7109375" style="656" customWidth="1"/>
    <col min="13584" max="13584" width="9.140625" style="656"/>
    <col min="13585" max="13585" width="12.85546875" style="656" customWidth="1"/>
    <col min="13586" max="13586" width="23.42578125" style="656" customWidth="1"/>
    <col min="13587" max="13588" width="9.140625" style="656"/>
    <col min="13589" max="13589" width="10.5703125" style="656" bestFit="1" customWidth="1"/>
    <col min="13590" max="13590" width="11.28515625" style="656" customWidth="1"/>
    <col min="13591" max="13824" width="9.140625" style="656"/>
    <col min="13825" max="13825" width="72.28515625" style="656" customWidth="1"/>
    <col min="13826" max="13826" width="13.85546875" style="656" customWidth="1"/>
    <col min="13827" max="13827" width="12.140625" style="656" customWidth="1"/>
    <col min="13828" max="13828" width="11" style="656" customWidth="1"/>
    <col min="13829" max="13829" width="14.140625" style="656" customWidth="1"/>
    <col min="13830" max="13830" width="11.85546875" style="656" customWidth="1"/>
    <col min="13831" max="13831" width="9.5703125" style="656" customWidth="1"/>
    <col min="13832" max="13832" width="14.7109375" style="656" customWidth="1"/>
    <col min="13833" max="13834" width="9.5703125" style="656" customWidth="1"/>
    <col min="13835" max="13835" width="14.28515625" style="656" customWidth="1"/>
    <col min="13836" max="13836" width="13.140625" style="656" customWidth="1"/>
    <col min="13837" max="13839" width="10.7109375" style="656" customWidth="1"/>
    <col min="13840" max="13840" width="9.140625" style="656"/>
    <col min="13841" max="13841" width="12.85546875" style="656" customWidth="1"/>
    <col min="13842" max="13842" width="23.42578125" style="656" customWidth="1"/>
    <col min="13843" max="13844" width="9.140625" style="656"/>
    <col min="13845" max="13845" width="10.5703125" style="656" bestFit="1" customWidth="1"/>
    <col min="13846" max="13846" width="11.28515625" style="656" customWidth="1"/>
    <col min="13847" max="14080" width="9.140625" style="656"/>
    <col min="14081" max="14081" width="72.28515625" style="656" customWidth="1"/>
    <col min="14082" max="14082" width="13.85546875" style="656" customWidth="1"/>
    <col min="14083" max="14083" width="12.140625" style="656" customWidth="1"/>
    <col min="14084" max="14084" width="11" style="656" customWidth="1"/>
    <col min="14085" max="14085" width="14.140625" style="656" customWidth="1"/>
    <col min="14086" max="14086" width="11.85546875" style="656" customWidth="1"/>
    <col min="14087" max="14087" width="9.5703125" style="656" customWidth="1"/>
    <col min="14088" max="14088" width="14.7109375" style="656" customWidth="1"/>
    <col min="14089" max="14090" width="9.5703125" style="656" customWidth="1"/>
    <col min="14091" max="14091" width="14.28515625" style="656" customWidth="1"/>
    <col min="14092" max="14092" width="13.140625" style="656" customWidth="1"/>
    <col min="14093" max="14095" width="10.7109375" style="656" customWidth="1"/>
    <col min="14096" max="14096" width="9.140625" style="656"/>
    <col min="14097" max="14097" width="12.85546875" style="656" customWidth="1"/>
    <col min="14098" max="14098" width="23.42578125" style="656" customWidth="1"/>
    <col min="14099" max="14100" width="9.140625" style="656"/>
    <col min="14101" max="14101" width="10.5703125" style="656" bestFit="1" customWidth="1"/>
    <col min="14102" max="14102" width="11.28515625" style="656" customWidth="1"/>
    <col min="14103" max="14336" width="9.140625" style="656"/>
    <col min="14337" max="14337" width="72.28515625" style="656" customWidth="1"/>
    <col min="14338" max="14338" width="13.85546875" style="656" customWidth="1"/>
    <col min="14339" max="14339" width="12.140625" style="656" customWidth="1"/>
    <col min="14340" max="14340" width="11" style="656" customWidth="1"/>
    <col min="14341" max="14341" width="14.140625" style="656" customWidth="1"/>
    <col min="14342" max="14342" width="11.85546875" style="656" customWidth="1"/>
    <col min="14343" max="14343" width="9.5703125" style="656" customWidth="1"/>
    <col min="14344" max="14344" width="14.7109375" style="656" customWidth="1"/>
    <col min="14345" max="14346" width="9.5703125" style="656" customWidth="1"/>
    <col min="14347" max="14347" width="14.28515625" style="656" customWidth="1"/>
    <col min="14348" max="14348" width="13.140625" style="656" customWidth="1"/>
    <col min="14349" max="14351" width="10.7109375" style="656" customWidth="1"/>
    <col min="14352" max="14352" width="9.140625" style="656"/>
    <col min="14353" max="14353" width="12.85546875" style="656" customWidth="1"/>
    <col min="14354" max="14354" width="23.42578125" style="656" customWidth="1"/>
    <col min="14355" max="14356" width="9.140625" style="656"/>
    <col min="14357" max="14357" width="10.5703125" style="656" bestFit="1" customWidth="1"/>
    <col min="14358" max="14358" width="11.28515625" style="656" customWidth="1"/>
    <col min="14359" max="14592" width="9.140625" style="656"/>
    <col min="14593" max="14593" width="72.28515625" style="656" customWidth="1"/>
    <col min="14594" max="14594" width="13.85546875" style="656" customWidth="1"/>
    <col min="14595" max="14595" width="12.140625" style="656" customWidth="1"/>
    <col min="14596" max="14596" width="11" style="656" customWidth="1"/>
    <col min="14597" max="14597" width="14.140625" style="656" customWidth="1"/>
    <col min="14598" max="14598" width="11.85546875" style="656" customWidth="1"/>
    <col min="14599" max="14599" width="9.5703125" style="656" customWidth="1"/>
    <col min="14600" max="14600" width="14.7109375" style="656" customWidth="1"/>
    <col min="14601" max="14602" width="9.5703125" style="656" customWidth="1"/>
    <col min="14603" max="14603" width="14.28515625" style="656" customWidth="1"/>
    <col min="14604" max="14604" width="13.140625" style="656" customWidth="1"/>
    <col min="14605" max="14607" width="10.7109375" style="656" customWidth="1"/>
    <col min="14608" max="14608" width="9.140625" style="656"/>
    <col min="14609" max="14609" width="12.85546875" style="656" customWidth="1"/>
    <col min="14610" max="14610" width="23.42578125" style="656" customWidth="1"/>
    <col min="14611" max="14612" width="9.140625" style="656"/>
    <col min="14613" max="14613" width="10.5703125" style="656" bestFit="1" customWidth="1"/>
    <col min="14614" max="14614" width="11.28515625" style="656" customWidth="1"/>
    <col min="14615" max="14848" width="9.140625" style="656"/>
    <col min="14849" max="14849" width="72.28515625" style="656" customWidth="1"/>
    <col min="14850" max="14850" width="13.85546875" style="656" customWidth="1"/>
    <col min="14851" max="14851" width="12.140625" style="656" customWidth="1"/>
    <col min="14852" max="14852" width="11" style="656" customWidth="1"/>
    <col min="14853" max="14853" width="14.140625" style="656" customWidth="1"/>
    <col min="14854" max="14854" width="11.85546875" style="656" customWidth="1"/>
    <col min="14855" max="14855" width="9.5703125" style="656" customWidth="1"/>
    <col min="14856" max="14856" width="14.7109375" style="656" customWidth="1"/>
    <col min="14857" max="14858" width="9.5703125" style="656" customWidth="1"/>
    <col min="14859" max="14859" width="14.28515625" style="656" customWidth="1"/>
    <col min="14860" max="14860" width="13.140625" style="656" customWidth="1"/>
    <col min="14861" max="14863" width="10.7109375" style="656" customWidth="1"/>
    <col min="14864" max="14864" width="9.140625" style="656"/>
    <col min="14865" max="14865" width="12.85546875" style="656" customWidth="1"/>
    <col min="14866" max="14866" width="23.42578125" style="656" customWidth="1"/>
    <col min="14867" max="14868" width="9.140625" style="656"/>
    <col min="14869" max="14869" width="10.5703125" style="656" bestFit="1" customWidth="1"/>
    <col min="14870" max="14870" width="11.28515625" style="656" customWidth="1"/>
    <col min="14871" max="15104" width="9.140625" style="656"/>
    <col min="15105" max="15105" width="72.28515625" style="656" customWidth="1"/>
    <col min="15106" max="15106" width="13.85546875" style="656" customWidth="1"/>
    <col min="15107" max="15107" width="12.140625" style="656" customWidth="1"/>
    <col min="15108" max="15108" width="11" style="656" customWidth="1"/>
    <col min="15109" max="15109" width="14.140625" style="656" customWidth="1"/>
    <col min="15110" max="15110" width="11.85546875" style="656" customWidth="1"/>
    <col min="15111" max="15111" width="9.5703125" style="656" customWidth="1"/>
    <col min="15112" max="15112" width="14.7109375" style="656" customWidth="1"/>
    <col min="15113" max="15114" width="9.5703125" style="656" customWidth="1"/>
    <col min="15115" max="15115" width="14.28515625" style="656" customWidth="1"/>
    <col min="15116" max="15116" width="13.140625" style="656" customWidth="1"/>
    <col min="15117" max="15119" width="10.7109375" style="656" customWidth="1"/>
    <col min="15120" max="15120" width="9.140625" style="656"/>
    <col min="15121" max="15121" width="12.85546875" style="656" customWidth="1"/>
    <col min="15122" max="15122" width="23.42578125" style="656" customWidth="1"/>
    <col min="15123" max="15124" width="9.140625" style="656"/>
    <col min="15125" max="15125" width="10.5703125" style="656" bestFit="1" customWidth="1"/>
    <col min="15126" max="15126" width="11.28515625" style="656" customWidth="1"/>
    <col min="15127" max="15360" width="9.140625" style="656"/>
    <col min="15361" max="15361" width="72.28515625" style="656" customWidth="1"/>
    <col min="15362" max="15362" width="13.85546875" style="656" customWidth="1"/>
    <col min="15363" max="15363" width="12.140625" style="656" customWidth="1"/>
    <col min="15364" max="15364" width="11" style="656" customWidth="1"/>
    <col min="15365" max="15365" width="14.140625" style="656" customWidth="1"/>
    <col min="15366" max="15366" width="11.85546875" style="656" customWidth="1"/>
    <col min="15367" max="15367" width="9.5703125" style="656" customWidth="1"/>
    <col min="15368" max="15368" width="14.7109375" style="656" customWidth="1"/>
    <col min="15369" max="15370" width="9.5703125" style="656" customWidth="1"/>
    <col min="15371" max="15371" width="14.28515625" style="656" customWidth="1"/>
    <col min="15372" max="15372" width="13.140625" style="656" customWidth="1"/>
    <col min="15373" max="15375" width="10.7109375" style="656" customWidth="1"/>
    <col min="15376" max="15376" width="9.140625" style="656"/>
    <col min="15377" max="15377" width="12.85546875" style="656" customWidth="1"/>
    <col min="15378" max="15378" width="23.42578125" style="656" customWidth="1"/>
    <col min="15379" max="15380" width="9.140625" style="656"/>
    <col min="15381" max="15381" width="10.5703125" style="656" bestFit="1" customWidth="1"/>
    <col min="15382" max="15382" width="11.28515625" style="656" customWidth="1"/>
    <col min="15383" max="15616" width="9.140625" style="656"/>
    <col min="15617" max="15617" width="72.28515625" style="656" customWidth="1"/>
    <col min="15618" max="15618" width="13.85546875" style="656" customWidth="1"/>
    <col min="15619" max="15619" width="12.140625" style="656" customWidth="1"/>
    <col min="15620" max="15620" width="11" style="656" customWidth="1"/>
    <col min="15621" max="15621" width="14.140625" style="656" customWidth="1"/>
    <col min="15622" max="15622" width="11.85546875" style="656" customWidth="1"/>
    <col min="15623" max="15623" width="9.5703125" style="656" customWidth="1"/>
    <col min="15624" max="15624" width="14.7109375" style="656" customWidth="1"/>
    <col min="15625" max="15626" width="9.5703125" style="656" customWidth="1"/>
    <col min="15627" max="15627" width="14.28515625" style="656" customWidth="1"/>
    <col min="15628" max="15628" width="13.140625" style="656" customWidth="1"/>
    <col min="15629" max="15631" width="10.7109375" style="656" customWidth="1"/>
    <col min="15632" max="15632" width="9.140625" style="656"/>
    <col min="15633" max="15633" width="12.85546875" style="656" customWidth="1"/>
    <col min="15634" max="15634" width="23.42578125" style="656" customWidth="1"/>
    <col min="15635" max="15636" width="9.140625" style="656"/>
    <col min="15637" max="15637" width="10.5703125" style="656" bestFit="1" customWidth="1"/>
    <col min="15638" max="15638" width="11.28515625" style="656" customWidth="1"/>
    <col min="15639" max="15872" width="9.140625" style="656"/>
    <col min="15873" max="15873" width="72.28515625" style="656" customWidth="1"/>
    <col min="15874" max="15874" width="13.85546875" style="656" customWidth="1"/>
    <col min="15875" max="15875" width="12.140625" style="656" customWidth="1"/>
    <col min="15876" max="15876" width="11" style="656" customWidth="1"/>
    <col min="15877" max="15877" width="14.140625" style="656" customWidth="1"/>
    <col min="15878" max="15878" width="11.85546875" style="656" customWidth="1"/>
    <col min="15879" max="15879" width="9.5703125" style="656" customWidth="1"/>
    <col min="15880" max="15880" width="14.7109375" style="656" customWidth="1"/>
    <col min="15881" max="15882" width="9.5703125" style="656" customWidth="1"/>
    <col min="15883" max="15883" width="14.28515625" style="656" customWidth="1"/>
    <col min="15884" max="15884" width="13.140625" style="656" customWidth="1"/>
    <col min="15885" max="15887" width="10.7109375" style="656" customWidth="1"/>
    <col min="15888" max="15888" width="9.140625" style="656"/>
    <col min="15889" max="15889" width="12.85546875" style="656" customWidth="1"/>
    <col min="15890" max="15890" width="23.42578125" style="656" customWidth="1"/>
    <col min="15891" max="15892" width="9.140625" style="656"/>
    <col min="15893" max="15893" width="10.5703125" style="656" bestFit="1" customWidth="1"/>
    <col min="15894" max="15894" width="11.28515625" style="656" customWidth="1"/>
    <col min="15895" max="16128" width="9.140625" style="656"/>
    <col min="16129" max="16129" width="72.28515625" style="656" customWidth="1"/>
    <col min="16130" max="16130" width="13.85546875" style="656" customWidth="1"/>
    <col min="16131" max="16131" width="12.140625" style="656" customWidth="1"/>
    <col min="16132" max="16132" width="11" style="656" customWidth="1"/>
    <col min="16133" max="16133" width="14.140625" style="656" customWidth="1"/>
    <col min="16134" max="16134" width="11.85546875" style="656" customWidth="1"/>
    <col min="16135" max="16135" width="9.5703125" style="656" customWidth="1"/>
    <col min="16136" max="16136" width="14.7109375" style="656" customWidth="1"/>
    <col min="16137" max="16138" width="9.5703125" style="656" customWidth="1"/>
    <col min="16139" max="16139" width="14.28515625" style="656" customWidth="1"/>
    <col min="16140" max="16140" width="13.140625" style="656" customWidth="1"/>
    <col min="16141" max="16143" width="10.7109375" style="656" customWidth="1"/>
    <col min="16144" max="16144" width="9.140625" style="656"/>
    <col min="16145" max="16145" width="12.85546875" style="656" customWidth="1"/>
    <col min="16146" max="16146" width="23.42578125" style="656" customWidth="1"/>
    <col min="16147" max="16148" width="9.140625" style="656"/>
    <col min="16149" max="16149" width="10.5703125" style="656" bestFit="1" customWidth="1"/>
    <col min="16150" max="16150" width="11.28515625" style="656" customWidth="1"/>
    <col min="16151" max="16384" width="9.140625" style="656"/>
  </cols>
  <sheetData>
    <row r="1" spans="1:20" ht="25.5" customHeight="1" x14ac:dyDescent="0.35">
      <c r="A1" s="3887"/>
      <c r="B1" s="3887"/>
      <c r="C1" s="3887"/>
      <c r="D1" s="3887"/>
      <c r="E1" s="3887"/>
      <c r="F1" s="3887"/>
      <c r="G1" s="3887"/>
      <c r="H1" s="3887"/>
      <c r="I1" s="3887"/>
      <c r="J1" s="3887"/>
      <c r="K1" s="3887"/>
      <c r="L1" s="3887"/>
      <c r="M1" s="3887"/>
      <c r="N1" s="3887"/>
      <c r="O1" s="3887"/>
      <c r="P1" s="3887"/>
      <c r="Q1" s="3887"/>
      <c r="R1" s="3887"/>
      <c r="S1" s="3887"/>
      <c r="T1" s="3887"/>
    </row>
    <row r="2" spans="1:20" ht="29.25" customHeight="1" x14ac:dyDescent="0.35">
      <c r="A2" s="3887" t="s">
        <v>30</v>
      </c>
      <c r="B2" s="3887"/>
      <c r="C2" s="3887"/>
      <c r="D2" s="3887"/>
      <c r="E2" s="3887"/>
      <c r="F2" s="3887"/>
      <c r="G2" s="3887"/>
      <c r="H2" s="3887"/>
      <c r="I2" s="3887"/>
      <c r="J2" s="3887"/>
      <c r="K2" s="3887"/>
      <c r="L2" s="3887"/>
      <c r="M2" s="3887"/>
      <c r="N2" s="3887"/>
      <c r="O2" s="3887"/>
      <c r="P2" s="3887"/>
    </row>
    <row r="3" spans="1:20" ht="24.75" customHeight="1" x14ac:dyDescent="0.35">
      <c r="A3" s="3887" t="s">
        <v>367</v>
      </c>
      <c r="B3" s="3887"/>
      <c r="C3" s="3887"/>
      <c r="D3" s="3887"/>
      <c r="E3" s="3887"/>
      <c r="F3" s="3887"/>
      <c r="G3" s="3887"/>
      <c r="H3" s="3887"/>
      <c r="I3" s="3887"/>
      <c r="J3" s="3887"/>
      <c r="K3" s="3887"/>
      <c r="L3" s="3887"/>
      <c r="M3" s="3887"/>
      <c r="N3" s="960"/>
      <c r="O3" s="960"/>
    </row>
    <row r="4" spans="1:20" ht="33" customHeight="1" thickBot="1" x14ac:dyDescent="0.4">
      <c r="A4" s="659"/>
    </row>
    <row r="5" spans="1:20" ht="33" customHeight="1" thickBot="1" x14ac:dyDescent="0.4">
      <c r="A5" s="3938" t="s">
        <v>9</v>
      </c>
      <c r="B5" s="3929" t="s">
        <v>19</v>
      </c>
      <c r="C5" s="3930"/>
      <c r="D5" s="3931"/>
      <c r="E5" s="3929" t="s">
        <v>20</v>
      </c>
      <c r="F5" s="3930"/>
      <c r="G5" s="3931"/>
      <c r="H5" s="3929" t="s">
        <v>29</v>
      </c>
      <c r="I5" s="3930"/>
      <c r="J5" s="3931"/>
      <c r="K5" s="3932" t="s">
        <v>21</v>
      </c>
      <c r="L5" s="3933"/>
      <c r="M5" s="3934"/>
      <c r="N5" s="660"/>
      <c r="O5" s="660"/>
    </row>
    <row r="6" spans="1:20" ht="33" customHeight="1" thickBot="1" x14ac:dyDescent="0.4">
      <c r="A6" s="3939"/>
      <c r="B6" s="3927" t="s">
        <v>5</v>
      </c>
      <c r="C6" s="3928"/>
      <c r="D6" s="3926"/>
      <c r="E6" s="3927" t="s">
        <v>5</v>
      </c>
      <c r="F6" s="3928"/>
      <c r="G6" s="3926"/>
      <c r="H6" s="3927" t="s">
        <v>5</v>
      </c>
      <c r="I6" s="3928"/>
      <c r="J6" s="3926"/>
      <c r="K6" s="3935"/>
      <c r="L6" s="3936"/>
      <c r="M6" s="3937"/>
      <c r="N6" s="660"/>
      <c r="O6" s="660"/>
    </row>
    <row r="7" spans="1:20" ht="99.75" customHeight="1" thickBot="1" x14ac:dyDescent="0.4">
      <c r="A7" s="3940"/>
      <c r="B7" s="879" t="s">
        <v>26</v>
      </c>
      <c r="C7" s="880" t="s">
        <v>27</v>
      </c>
      <c r="D7" s="24" t="s">
        <v>4</v>
      </c>
      <c r="E7" s="879" t="s">
        <v>26</v>
      </c>
      <c r="F7" s="880" t="s">
        <v>27</v>
      </c>
      <c r="G7" s="24" t="s">
        <v>4</v>
      </c>
      <c r="H7" s="879" t="s">
        <v>26</v>
      </c>
      <c r="I7" s="880" t="s">
        <v>27</v>
      </c>
      <c r="J7" s="24" t="s">
        <v>4</v>
      </c>
      <c r="K7" s="879" t="s">
        <v>26</v>
      </c>
      <c r="L7" s="880" t="s">
        <v>27</v>
      </c>
      <c r="M7" s="24" t="s">
        <v>4</v>
      </c>
      <c r="N7" s="660"/>
      <c r="O7" s="660"/>
    </row>
    <row r="8" spans="1:20" ht="36.75" customHeight="1" x14ac:dyDescent="0.35">
      <c r="A8" s="356" t="s">
        <v>22</v>
      </c>
      <c r="B8" s="848"/>
      <c r="C8" s="849"/>
      <c r="D8" s="964"/>
      <c r="E8" s="848"/>
      <c r="F8" s="849"/>
      <c r="G8" s="985"/>
      <c r="H8" s="986"/>
      <c r="I8" s="987"/>
      <c r="J8" s="988"/>
      <c r="K8" s="989"/>
      <c r="L8" s="990"/>
      <c r="M8" s="991"/>
      <c r="N8" s="660"/>
      <c r="O8" s="660"/>
    </row>
    <row r="9" spans="1:20" ht="29.25" customHeight="1" x14ac:dyDescent="0.35">
      <c r="A9" s="992" t="s">
        <v>37</v>
      </c>
      <c r="B9" s="852">
        <f>B17+B17</f>
        <v>0</v>
      </c>
      <c r="C9" s="853">
        <f>SUM(C17+C24)</f>
        <v>69</v>
      </c>
      <c r="D9" s="858">
        <f>SUM(B9:C9)</f>
        <v>69</v>
      </c>
      <c r="E9" s="852">
        <f t="shared" ref="B9:J13" si="0">E25+E17</f>
        <v>0</v>
      </c>
      <c r="F9" s="853">
        <f t="shared" si="0"/>
        <v>40</v>
      </c>
      <c r="G9" s="858">
        <f t="shared" si="0"/>
        <v>40</v>
      </c>
      <c r="H9" s="852">
        <f t="shared" si="0"/>
        <v>0</v>
      </c>
      <c r="I9" s="853">
        <f t="shared" si="0"/>
        <v>0</v>
      </c>
      <c r="J9" s="858">
        <f t="shared" si="0"/>
        <v>0</v>
      </c>
      <c r="K9" s="993">
        <f t="shared" ref="K9:M13" si="1">B9+E9+H9</f>
        <v>0</v>
      </c>
      <c r="L9" s="994">
        <f t="shared" si="1"/>
        <v>109</v>
      </c>
      <c r="M9" s="995">
        <f t="shared" si="1"/>
        <v>109</v>
      </c>
      <c r="N9" s="660"/>
      <c r="O9" s="660"/>
    </row>
    <row r="10" spans="1:20" ht="27.75" hidden="1" customHeight="1" thickBot="1" x14ac:dyDescent="0.4">
      <c r="A10" s="992" t="s">
        <v>38</v>
      </c>
      <c r="B10" s="852">
        <f t="shared" si="0"/>
        <v>0</v>
      </c>
      <c r="C10" s="853">
        <f t="shared" si="0"/>
        <v>0</v>
      </c>
      <c r="D10" s="858">
        <f t="shared" si="0"/>
        <v>0</v>
      </c>
      <c r="E10" s="852">
        <f t="shared" si="0"/>
        <v>0</v>
      </c>
      <c r="F10" s="853">
        <f t="shared" si="0"/>
        <v>0</v>
      </c>
      <c r="G10" s="858">
        <f t="shared" si="0"/>
        <v>0</v>
      </c>
      <c r="H10" s="852">
        <f t="shared" si="0"/>
        <v>0</v>
      </c>
      <c r="I10" s="853">
        <f t="shared" si="0"/>
        <v>0</v>
      </c>
      <c r="J10" s="858">
        <f t="shared" si="0"/>
        <v>0</v>
      </c>
      <c r="K10" s="993">
        <f t="shared" si="1"/>
        <v>0</v>
      </c>
      <c r="L10" s="994">
        <f t="shared" si="1"/>
        <v>0</v>
      </c>
      <c r="M10" s="995">
        <f t="shared" si="1"/>
        <v>0</v>
      </c>
      <c r="N10" s="660"/>
      <c r="O10" s="660"/>
    </row>
    <row r="11" spans="1:20" ht="27.75" customHeight="1" thickBot="1" x14ac:dyDescent="0.4">
      <c r="A11" s="992" t="s">
        <v>39</v>
      </c>
      <c r="B11" s="852">
        <f t="shared" si="0"/>
        <v>0</v>
      </c>
      <c r="C11" s="853">
        <f t="shared" si="0"/>
        <v>0</v>
      </c>
      <c r="D11" s="858">
        <f t="shared" si="0"/>
        <v>0</v>
      </c>
      <c r="E11" s="852">
        <f t="shared" si="0"/>
        <v>0</v>
      </c>
      <c r="F11" s="853">
        <f t="shared" si="0"/>
        <v>1</v>
      </c>
      <c r="G11" s="858">
        <f t="shared" si="0"/>
        <v>1</v>
      </c>
      <c r="H11" s="852">
        <f t="shared" si="0"/>
        <v>0</v>
      </c>
      <c r="I11" s="853">
        <f t="shared" si="0"/>
        <v>0</v>
      </c>
      <c r="J11" s="858">
        <f t="shared" si="0"/>
        <v>0</v>
      </c>
      <c r="K11" s="993">
        <f t="shared" si="1"/>
        <v>0</v>
      </c>
      <c r="L11" s="994">
        <f t="shared" si="1"/>
        <v>1</v>
      </c>
      <c r="M11" s="995">
        <f t="shared" si="1"/>
        <v>1</v>
      </c>
      <c r="N11" s="660"/>
      <c r="O11" s="660"/>
    </row>
    <row r="12" spans="1:20" ht="30.75" hidden="1" customHeight="1" thickBot="1" x14ac:dyDescent="0.4">
      <c r="A12" s="996"/>
      <c r="B12" s="852"/>
      <c r="C12" s="853"/>
      <c r="D12" s="858"/>
      <c r="E12" s="852">
        <f t="shared" si="0"/>
        <v>0</v>
      </c>
      <c r="F12" s="853">
        <f t="shared" si="0"/>
        <v>0</v>
      </c>
      <c r="G12" s="858">
        <f t="shared" si="0"/>
        <v>0</v>
      </c>
      <c r="H12" s="852">
        <f t="shared" si="0"/>
        <v>0</v>
      </c>
      <c r="I12" s="853">
        <f t="shared" si="0"/>
        <v>0</v>
      </c>
      <c r="J12" s="858">
        <f t="shared" si="0"/>
        <v>0</v>
      </c>
      <c r="K12" s="993">
        <f t="shared" si="1"/>
        <v>0</v>
      </c>
      <c r="L12" s="994">
        <f t="shared" si="1"/>
        <v>0</v>
      </c>
      <c r="M12" s="995">
        <f t="shared" si="1"/>
        <v>0</v>
      </c>
      <c r="N12" s="660"/>
      <c r="O12" s="660"/>
    </row>
    <row r="13" spans="1:20" ht="32.25" hidden="1" customHeight="1" x14ac:dyDescent="0.35">
      <c r="A13" s="997"/>
      <c r="B13" s="852">
        <f>B28+B20</f>
        <v>0</v>
      </c>
      <c r="C13" s="853">
        <f>C28+C20</f>
        <v>0</v>
      </c>
      <c r="D13" s="858">
        <f>D28+D20</f>
        <v>0</v>
      </c>
      <c r="E13" s="852">
        <f t="shared" si="0"/>
        <v>0</v>
      </c>
      <c r="F13" s="853">
        <f t="shared" si="0"/>
        <v>0</v>
      </c>
      <c r="G13" s="858">
        <f t="shared" si="0"/>
        <v>0</v>
      </c>
      <c r="H13" s="852">
        <f t="shared" si="0"/>
        <v>0</v>
      </c>
      <c r="I13" s="853">
        <f t="shared" si="0"/>
        <v>0</v>
      </c>
      <c r="J13" s="858">
        <f t="shared" si="0"/>
        <v>0</v>
      </c>
      <c r="K13" s="993">
        <f t="shared" si="1"/>
        <v>0</v>
      </c>
      <c r="L13" s="994">
        <f t="shared" si="1"/>
        <v>0</v>
      </c>
      <c r="M13" s="995">
        <f t="shared" si="1"/>
        <v>0</v>
      </c>
      <c r="N13" s="660"/>
      <c r="O13" s="660"/>
    </row>
    <row r="14" spans="1:20" ht="56.25" customHeight="1" thickBot="1" x14ac:dyDescent="0.4">
      <c r="A14" s="882" t="s">
        <v>12</v>
      </c>
      <c r="B14" s="883">
        <f>SUM(B8:B13)</f>
        <v>0</v>
      </c>
      <c r="C14" s="883">
        <f t="shared" ref="C14:M14" si="2">SUM(C8:C13)</f>
        <v>69</v>
      </c>
      <c r="D14" s="883">
        <f t="shared" si="2"/>
        <v>69</v>
      </c>
      <c r="E14" s="883">
        <f t="shared" si="2"/>
        <v>0</v>
      </c>
      <c r="F14" s="883">
        <f t="shared" si="2"/>
        <v>41</v>
      </c>
      <c r="G14" s="883">
        <f t="shared" si="2"/>
        <v>41</v>
      </c>
      <c r="H14" s="883">
        <f t="shared" si="2"/>
        <v>0</v>
      </c>
      <c r="I14" s="883">
        <f t="shared" si="2"/>
        <v>0</v>
      </c>
      <c r="J14" s="883">
        <f t="shared" si="2"/>
        <v>0</v>
      </c>
      <c r="K14" s="883">
        <f t="shared" si="2"/>
        <v>0</v>
      </c>
      <c r="L14" s="883">
        <f t="shared" si="2"/>
        <v>110</v>
      </c>
      <c r="M14" s="583">
        <f t="shared" si="2"/>
        <v>110</v>
      </c>
      <c r="N14" s="660"/>
      <c r="O14" s="660"/>
    </row>
    <row r="15" spans="1:20" ht="27" customHeight="1" thickBot="1" x14ac:dyDescent="0.4">
      <c r="A15" s="882" t="s">
        <v>23</v>
      </c>
      <c r="B15" s="971"/>
      <c r="C15" s="972"/>
      <c r="D15" s="998"/>
      <c r="E15" s="971"/>
      <c r="F15" s="972"/>
      <c r="G15" s="998"/>
      <c r="H15" s="971"/>
      <c r="I15" s="972"/>
      <c r="J15" s="998"/>
      <c r="K15" s="999"/>
      <c r="L15" s="972"/>
      <c r="M15" s="973"/>
      <c r="N15" s="660"/>
      <c r="O15" s="660"/>
    </row>
    <row r="16" spans="1:20" ht="31.5" customHeight="1" thickBot="1" x14ac:dyDescent="0.4">
      <c r="A16" s="887" t="s">
        <v>11</v>
      </c>
      <c r="B16" s="1000"/>
      <c r="C16" s="1001"/>
      <c r="D16" s="963"/>
      <c r="E16" s="1000"/>
      <c r="F16" s="1001"/>
      <c r="G16" s="963"/>
      <c r="H16" s="1000"/>
      <c r="I16" s="1001"/>
      <c r="J16" s="963"/>
      <c r="K16" s="1002"/>
      <c r="L16" s="962"/>
      <c r="M16" s="1003"/>
      <c r="N16" s="661"/>
      <c r="O16" s="661"/>
    </row>
    <row r="17" spans="1:15" ht="24.95" customHeight="1" x14ac:dyDescent="0.35">
      <c r="A17" s="992" t="s">
        <v>37</v>
      </c>
      <c r="B17" s="1004"/>
      <c r="C17" s="1004">
        <v>67</v>
      </c>
      <c r="D17" s="1005">
        <f>SUM(B17:C17)</f>
        <v>67</v>
      </c>
      <c r="E17" s="1004"/>
      <c r="F17" s="1004">
        <v>40</v>
      </c>
      <c r="G17" s="1005">
        <f>SUM(E17:F17)</f>
        <v>40</v>
      </c>
      <c r="H17" s="1004">
        <v>0</v>
      </c>
      <c r="I17" s="1004">
        <v>0</v>
      </c>
      <c r="J17" s="1005">
        <f>SUM(H17:I17)</f>
        <v>0</v>
      </c>
      <c r="K17" s="1006">
        <f t="shared" ref="K17:M21" si="3">B17+E17+H17</f>
        <v>0</v>
      </c>
      <c r="L17" s="1007">
        <f t="shared" si="3"/>
        <v>107</v>
      </c>
      <c r="M17" s="1008">
        <f t="shared" si="3"/>
        <v>107</v>
      </c>
      <c r="N17" s="662"/>
      <c r="O17" s="662"/>
    </row>
    <row r="18" spans="1:15" ht="24.95" hidden="1" customHeight="1" thickBot="1" x14ac:dyDescent="0.4">
      <c r="A18" s="992" t="s">
        <v>38</v>
      </c>
      <c r="B18" s="733"/>
      <c r="C18" s="733"/>
      <c r="D18" s="854">
        <f>SUM(B18:C18)</f>
        <v>0</v>
      </c>
      <c r="E18" s="733"/>
      <c r="F18" s="733"/>
      <c r="G18" s="854">
        <f>SUM(E18:F18)</f>
        <v>0</v>
      </c>
      <c r="H18" s="733">
        <v>0</v>
      </c>
      <c r="I18" s="733">
        <v>0</v>
      </c>
      <c r="J18" s="854">
        <f>SUM(H18:I18)</f>
        <v>0</v>
      </c>
      <c r="K18" s="1009">
        <f t="shared" si="3"/>
        <v>0</v>
      </c>
      <c r="L18" s="1010">
        <f t="shared" si="3"/>
        <v>0</v>
      </c>
      <c r="M18" s="1011">
        <f t="shared" si="3"/>
        <v>0</v>
      </c>
      <c r="N18" s="662"/>
      <c r="O18" s="662"/>
    </row>
    <row r="19" spans="1:15" ht="24.95" customHeight="1" thickBot="1" x14ac:dyDescent="0.4">
      <c r="A19" s="992" t="s">
        <v>39</v>
      </c>
      <c r="B19" s="733"/>
      <c r="C19" s="733"/>
      <c r="D19" s="854">
        <f>SUM(B19:C19)</f>
        <v>0</v>
      </c>
      <c r="E19" s="733"/>
      <c r="F19" s="733">
        <v>1</v>
      </c>
      <c r="G19" s="854">
        <f>SUM(E19:F19)</f>
        <v>1</v>
      </c>
      <c r="H19" s="733">
        <v>0</v>
      </c>
      <c r="I19" s="733">
        <v>0</v>
      </c>
      <c r="J19" s="854">
        <f>SUM(H19:I19)</f>
        <v>0</v>
      </c>
      <c r="K19" s="1009">
        <f t="shared" si="3"/>
        <v>0</v>
      </c>
      <c r="L19" s="1010">
        <f t="shared" si="3"/>
        <v>1</v>
      </c>
      <c r="M19" s="1011">
        <f t="shared" si="3"/>
        <v>1</v>
      </c>
      <c r="N19" s="662"/>
      <c r="O19" s="662"/>
    </row>
    <row r="20" spans="1:15" ht="29.25" hidden="1" customHeight="1" thickBot="1" x14ac:dyDescent="0.4">
      <c r="A20" s="996"/>
      <c r="B20" s="733">
        <v>0</v>
      </c>
      <c r="C20" s="733">
        <v>0</v>
      </c>
      <c r="D20" s="854">
        <f>SUM(B20:C20)</f>
        <v>0</v>
      </c>
      <c r="E20" s="733">
        <v>0</v>
      </c>
      <c r="F20" s="733">
        <v>0</v>
      </c>
      <c r="G20" s="854">
        <f>SUM(E20:F20)</f>
        <v>0</v>
      </c>
      <c r="H20" s="733">
        <v>0</v>
      </c>
      <c r="I20" s="733">
        <v>0</v>
      </c>
      <c r="J20" s="854">
        <f>SUM(H20:I20)</f>
        <v>0</v>
      </c>
      <c r="K20" s="1009">
        <f t="shared" si="3"/>
        <v>0</v>
      </c>
      <c r="L20" s="1010">
        <f t="shared" si="3"/>
        <v>0</v>
      </c>
      <c r="M20" s="1011">
        <f t="shared" si="3"/>
        <v>0</v>
      </c>
      <c r="N20" s="662"/>
      <c r="O20" s="662"/>
    </row>
    <row r="21" spans="1:15" ht="43.5" hidden="1" customHeight="1" thickBot="1" x14ac:dyDescent="0.4">
      <c r="A21" s="997"/>
      <c r="B21" s="1012">
        <v>0</v>
      </c>
      <c r="C21" s="1013">
        <v>0</v>
      </c>
      <c r="D21" s="1014">
        <f>SUM(B21:C21)</f>
        <v>0</v>
      </c>
      <c r="E21" s="1012">
        <v>0</v>
      </c>
      <c r="F21" s="1013">
        <v>0</v>
      </c>
      <c r="G21" s="1014">
        <f>SUM(E21:F21)</f>
        <v>0</v>
      </c>
      <c r="H21" s="1012">
        <v>0</v>
      </c>
      <c r="I21" s="1013">
        <v>0</v>
      </c>
      <c r="J21" s="1014">
        <f>SUM(H21:I21)</f>
        <v>0</v>
      </c>
      <c r="K21" s="1009">
        <f t="shared" si="3"/>
        <v>0</v>
      </c>
      <c r="L21" s="1010">
        <f t="shared" si="3"/>
        <v>0</v>
      </c>
      <c r="M21" s="1011">
        <f t="shared" si="3"/>
        <v>0</v>
      </c>
      <c r="N21" s="663"/>
      <c r="O21" s="663"/>
    </row>
    <row r="22" spans="1:15" ht="24.95" customHeight="1" thickBot="1" x14ac:dyDescent="0.4">
      <c r="A22" s="881" t="s">
        <v>8</v>
      </c>
      <c r="B22" s="1015">
        <f>SUM(B17:B21)</f>
        <v>0</v>
      </c>
      <c r="C22" s="1015">
        <f>SUM(C17:C21)</f>
        <v>67</v>
      </c>
      <c r="D22" s="1015">
        <f>SUM(D17:D21)</f>
        <v>67</v>
      </c>
      <c r="E22" s="1015">
        <f t="shared" ref="E22:M22" si="4">SUM(E17:E21)</f>
        <v>0</v>
      </c>
      <c r="F22" s="1015">
        <f t="shared" si="4"/>
        <v>41</v>
      </c>
      <c r="G22" s="890">
        <f t="shared" si="4"/>
        <v>41</v>
      </c>
      <c r="H22" s="1015">
        <f>SUM(H17:H21)</f>
        <v>0</v>
      </c>
      <c r="I22" s="1015">
        <f>SUM(I17:I21)</f>
        <v>0</v>
      </c>
      <c r="J22" s="890">
        <f>SUM(J17:J21)</f>
        <v>0</v>
      </c>
      <c r="K22" s="1015">
        <f t="shared" si="4"/>
        <v>0</v>
      </c>
      <c r="L22" s="1015">
        <f t="shared" si="4"/>
        <v>108</v>
      </c>
      <c r="M22" s="890">
        <f t="shared" si="4"/>
        <v>108</v>
      </c>
      <c r="N22" s="663"/>
      <c r="O22" s="663"/>
    </row>
    <row r="23" spans="1:15" ht="24.95" customHeight="1" x14ac:dyDescent="0.35">
      <c r="A23" s="980" t="s">
        <v>25</v>
      </c>
      <c r="B23" s="1016"/>
      <c r="C23" s="1017"/>
      <c r="D23" s="1018"/>
      <c r="E23" s="1016"/>
      <c r="F23" s="1017"/>
      <c r="G23" s="1018"/>
      <c r="H23" s="1019"/>
      <c r="I23" s="1020"/>
      <c r="J23" s="1021"/>
      <c r="K23" s="1022"/>
      <c r="L23" s="1023"/>
      <c r="M23" s="1024"/>
      <c r="N23" s="662"/>
      <c r="O23" s="662"/>
    </row>
    <row r="24" spans="1:15" ht="24.95" customHeight="1" x14ac:dyDescent="0.35">
      <c r="A24" s="992" t="s">
        <v>37</v>
      </c>
      <c r="B24" s="852">
        <v>0</v>
      </c>
      <c r="C24" s="853">
        <v>2</v>
      </c>
      <c r="D24" s="854">
        <f>SUM(B24:C24)</f>
        <v>2</v>
      </c>
      <c r="E24" s="733">
        <v>0</v>
      </c>
      <c r="F24" s="858">
        <v>0</v>
      </c>
      <c r="G24" s="854">
        <f>SUM(E24:F24)</f>
        <v>0</v>
      </c>
      <c r="H24" s="733">
        <v>0</v>
      </c>
      <c r="I24" s="733">
        <v>0</v>
      </c>
      <c r="J24" s="854">
        <f>SUM(H24:I24)</f>
        <v>0</v>
      </c>
      <c r="K24" s="1009">
        <f t="shared" ref="K24:M28" si="5">B24+E24+H24</f>
        <v>0</v>
      </c>
      <c r="L24" s="1010">
        <f t="shared" si="5"/>
        <v>2</v>
      </c>
      <c r="M24" s="1011">
        <f t="shared" si="5"/>
        <v>2</v>
      </c>
      <c r="N24" s="662"/>
      <c r="O24" s="662"/>
    </row>
    <row r="25" spans="1:15" ht="33" hidden="1" customHeight="1" x14ac:dyDescent="0.35">
      <c r="A25" s="992" t="s">
        <v>38</v>
      </c>
      <c r="B25" s="852">
        <v>0</v>
      </c>
      <c r="C25" s="853">
        <v>0</v>
      </c>
      <c r="D25" s="854">
        <f>SUM(B25:C25)</f>
        <v>0</v>
      </c>
      <c r="E25" s="733">
        <v>0</v>
      </c>
      <c r="F25" s="858">
        <v>0</v>
      </c>
      <c r="G25" s="854">
        <f>SUM(E25:F25)</f>
        <v>0</v>
      </c>
      <c r="H25" s="733">
        <v>0</v>
      </c>
      <c r="I25" s="733">
        <v>0</v>
      </c>
      <c r="J25" s="854">
        <f>SUM(H25:I25)</f>
        <v>0</v>
      </c>
      <c r="K25" s="1009">
        <f t="shared" si="5"/>
        <v>0</v>
      </c>
      <c r="L25" s="1010">
        <f t="shared" si="5"/>
        <v>0</v>
      </c>
      <c r="M25" s="1011">
        <f t="shared" si="5"/>
        <v>0</v>
      </c>
      <c r="N25" s="662"/>
      <c r="O25" s="662"/>
    </row>
    <row r="26" spans="1:15" ht="24.95" customHeight="1" thickBot="1" x14ac:dyDescent="0.4">
      <c r="A26" s="992" t="s">
        <v>39</v>
      </c>
      <c r="B26" s="852">
        <v>0</v>
      </c>
      <c r="C26" s="853">
        <v>0</v>
      </c>
      <c r="D26" s="854">
        <f>SUM(B26:C26)</f>
        <v>0</v>
      </c>
      <c r="E26" s="733">
        <v>0</v>
      </c>
      <c r="F26" s="858">
        <v>0</v>
      </c>
      <c r="G26" s="854">
        <f>SUM(E26:F26)</f>
        <v>0</v>
      </c>
      <c r="H26" s="733">
        <v>0</v>
      </c>
      <c r="I26" s="733">
        <v>0</v>
      </c>
      <c r="J26" s="854">
        <f>SUM(H26:I26)</f>
        <v>0</v>
      </c>
      <c r="K26" s="1009">
        <f t="shared" si="5"/>
        <v>0</v>
      </c>
      <c r="L26" s="1010">
        <f t="shared" si="5"/>
        <v>0</v>
      </c>
      <c r="M26" s="1011">
        <f t="shared" si="5"/>
        <v>0</v>
      </c>
      <c r="N26" s="663"/>
      <c r="O26" s="663"/>
    </row>
    <row r="27" spans="1:15" ht="32.25" hidden="1" customHeight="1" thickBot="1" x14ac:dyDescent="0.4">
      <c r="A27" s="996"/>
      <c r="B27" s="852">
        <v>0</v>
      </c>
      <c r="C27" s="853">
        <v>0</v>
      </c>
      <c r="D27" s="854">
        <f>SUM(B27:C27)</f>
        <v>0</v>
      </c>
      <c r="E27" s="733">
        <v>0</v>
      </c>
      <c r="F27" s="858">
        <v>0</v>
      </c>
      <c r="G27" s="854">
        <f>SUM(E27:F27)</f>
        <v>0</v>
      </c>
      <c r="H27" s="733">
        <v>0</v>
      </c>
      <c r="I27" s="733">
        <v>0</v>
      </c>
      <c r="J27" s="854">
        <f>SUM(H27:I27)</f>
        <v>0</v>
      </c>
      <c r="K27" s="1009">
        <f t="shared" si="5"/>
        <v>0</v>
      </c>
      <c r="L27" s="1010">
        <f t="shared" si="5"/>
        <v>0</v>
      </c>
      <c r="M27" s="1011">
        <f t="shared" si="5"/>
        <v>0</v>
      </c>
      <c r="N27" s="664"/>
      <c r="O27" s="664"/>
    </row>
    <row r="28" spans="1:15" ht="29.25" hidden="1" customHeight="1" thickBot="1" x14ac:dyDescent="0.4">
      <c r="A28" s="997"/>
      <c r="B28" s="852">
        <v>0</v>
      </c>
      <c r="C28" s="853">
        <v>0</v>
      </c>
      <c r="D28" s="854">
        <f>SUM(B28:C28)</f>
        <v>0</v>
      </c>
      <c r="E28" s="733">
        <v>0</v>
      </c>
      <c r="F28" s="858">
        <v>0</v>
      </c>
      <c r="G28" s="854">
        <f>SUM(E28:F28)</f>
        <v>0</v>
      </c>
      <c r="H28" s="733">
        <v>0</v>
      </c>
      <c r="I28" s="733">
        <v>0</v>
      </c>
      <c r="J28" s="854">
        <f>SUM(H28:I28)</f>
        <v>0</v>
      </c>
      <c r="K28" s="1009">
        <f t="shared" si="5"/>
        <v>0</v>
      </c>
      <c r="L28" s="1010">
        <f t="shared" si="5"/>
        <v>0</v>
      </c>
      <c r="M28" s="1011">
        <f t="shared" si="5"/>
        <v>0</v>
      </c>
      <c r="N28" s="663"/>
      <c r="O28" s="663"/>
    </row>
    <row r="29" spans="1:15" ht="54.75" customHeight="1" thickBot="1" x14ac:dyDescent="0.4">
      <c r="A29" s="881" t="s">
        <v>13</v>
      </c>
      <c r="B29" s="889">
        <f t="shared" ref="B29:M29" si="6">SUM(B24:B28)</f>
        <v>0</v>
      </c>
      <c r="C29" s="889">
        <f t="shared" si="6"/>
        <v>2</v>
      </c>
      <c r="D29" s="889">
        <f t="shared" si="6"/>
        <v>2</v>
      </c>
      <c r="E29" s="889">
        <f t="shared" si="6"/>
        <v>0</v>
      </c>
      <c r="F29" s="889">
        <f t="shared" si="6"/>
        <v>0</v>
      </c>
      <c r="G29" s="889">
        <f t="shared" si="6"/>
        <v>0</v>
      </c>
      <c r="H29" s="1025">
        <f t="shared" si="6"/>
        <v>0</v>
      </c>
      <c r="I29" s="1025">
        <f t="shared" si="6"/>
        <v>0</v>
      </c>
      <c r="J29" s="1025">
        <f t="shared" si="6"/>
        <v>0</v>
      </c>
      <c r="K29" s="889">
        <f t="shared" si="6"/>
        <v>0</v>
      </c>
      <c r="L29" s="889">
        <f t="shared" si="6"/>
        <v>2</v>
      </c>
      <c r="M29" s="890">
        <f t="shared" si="6"/>
        <v>2</v>
      </c>
      <c r="N29" s="662"/>
      <c r="O29" s="662"/>
    </row>
    <row r="30" spans="1:15" ht="30" customHeight="1" thickBot="1" x14ac:dyDescent="0.4">
      <c r="A30" s="891" t="s">
        <v>10</v>
      </c>
      <c r="B30" s="883">
        <f t="shared" ref="B30:M30" si="7">B22</f>
        <v>0</v>
      </c>
      <c r="C30" s="883">
        <f t="shared" si="7"/>
        <v>67</v>
      </c>
      <c r="D30" s="883">
        <f t="shared" si="7"/>
        <v>67</v>
      </c>
      <c r="E30" s="883">
        <f t="shared" si="7"/>
        <v>0</v>
      </c>
      <c r="F30" s="883">
        <f t="shared" si="7"/>
        <v>41</v>
      </c>
      <c r="G30" s="965">
        <f t="shared" si="7"/>
        <v>41</v>
      </c>
      <c r="H30" s="965">
        <f t="shared" si="7"/>
        <v>0</v>
      </c>
      <c r="I30" s="965">
        <f t="shared" si="7"/>
        <v>0</v>
      </c>
      <c r="J30" s="965">
        <f t="shared" si="7"/>
        <v>0</v>
      </c>
      <c r="K30" s="965">
        <f t="shared" si="7"/>
        <v>0</v>
      </c>
      <c r="L30" s="965">
        <f t="shared" si="7"/>
        <v>108</v>
      </c>
      <c r="M30" s="583">
        <f t="shared" si="7"/>
        <v>108</v>
      </c>
      <c r="N30" s="667"/>
      <c r="O30" s="667"/>
    </row>
    <row r="31" spans="1:15" ht="36.75" thickBot="1" x14ac:dyDescent="0.4">
      <c r="A31" s="891" t="s">
        <v>14</v>
      </c>
      <c r="B31" s="883">
        <f t="shared" ref="B31:M31" si="8">B29</f>
        <v>0</v>
      </c>
      <c r="C31" s="883">
        <f t="shared" si="8"/>
        <v>2</v>
      </c>
      <c r="D31" s="883">
        <f t="shared" si="8"/>
        <v>2</v>
      </c>
      <c r="E31" s="883">
        <f t="shared" si="8"/>
        <v>0</v>
      </c>
      <c r="F31" s="883">
        <f t="shared" si="8"/>
        <v>0</v>
      </c>
      <c r="G31" s="965">
        <f t="shared" si="8"/>
        <v>0</v>
      </c>
      <c r="H31" s="965">
        <f t="shared" si="8"/>
        <v>0</v>
      </c>
      <c r="I31" s="965">
        <f t="shared" si="8"/>
        <v>0</v>
      </c>
      <c r="J31" s="965">
        <f t="shared" si="8"/>
        <v>0</v>
      </c>
      <c r="K31" s="965">
        <f t="shared" si="8"/>
        <v>0</v>
      </c>
      <c r="L31" s="965">
        <f t="shared" si="8"/>
        <v>2</v>
      </c>
      <c r="M31" s="583">
        <f t="shared" si="8"/>
        <v>2</v>
      </c>
      <c r="N31" s="665"/>
      <c r="O31" s="665"/>
    </row>
    <row r="32" spans="1:15" ht="26.25" thickBot="1" x14ac:dyDescent="0.4">
      <c r="A32" s="892" t="s">
        <v>15</v>
      </c>
      <c r="B32" s="893">
        <f t="shared" ref="B32:M32" si="9">SUM(B30:B31)</f>
        <v>0</v>
      </c>
      <c r="C32" s="893">
        <f t="shared" si="9"/>
        <v>69</v>
      </c>
      <c r="D32" s="893">
        <f t="shared" si="9"/>
        <v>69</v>
      </c>
      <c r="E32" s="893">
        <f t="shared" si="9"/>
        <v>0</v>
      </c>
      <c r="F32" s="893">
        <f t="shared" si="9"/>
        <v>41</v>
      </c>
      <c r="G32" s="966">
        <f t="shared" si="9"/>
        <v>41</v>
      </c>
      <c r="H32" s="966">
        <f t="shared" si="9"/>
        <v>0</v>
      </c>
      <c r="I32" s="966">
        <f t="shared" si="9"/>
        <v>0</v>
      </c>
      <c r="J32" s="966">
        <f t="shared" si="9"/>
        <v>0</v>
      </c>
      <c r="K32" s="966">
        <f t="shared" si="9"/>
        <v>0</v>
      </c>
      <c r="L32" s="966">
        <f t="shared" si="9"/>
        <v>110</v>
      </c>
      <c r="M32" s="894">
        <f t="shared" si="9"/>
        <v>110</v>
      </c>
      <c r="N32" s="665"/>
      <c r="O32" s="665"/>
    </row>
    <row r="33" spans="1:16" ht="43.5" customHeight="1" x14ac:dyDescent="0.35">
      <c r="A33" s="662"/>
      <c r="B33" s="665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</row>
    <row r="34" spans="1:16" ht="25.5" hidden="1" customHeight="1" x14ac:dyDescent="0.35">
      <c r="A34" s="662"/>
      <c r="B34" s="665"/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666"/>
    </row>
    <row r="35" spans="1:16" ht="37.5" customHeight="1" x14ac:dyDescent="0.35">
      <c r="A35" s="3878"/>
      <c r="B35" s="3878"/>
      <c r="C35" s="3878"/>
      <c r="D35" s="3878"/>
      <c r="E35" s="3878"/>
      <c r="F35" s="3878"/>
      <c r="G35" s="3878"/>
      <c r="H35" s="3878"/>
      <c r="I35" s="3878"/>
      <c r="J35" s="3878"/>
      <c r="K35" s="3878"/>
      <c r="L35" s="3878"/>
      <c r="M35" s="3878"/>
      <c r="N35" s="3878"/>
      <c r="O35" s="3878"/>
      <c r="P35" s="3878"/>
    </row>
    <row r="36" spans="1:16" ht="26.25" customHeight="1" x14ac:dyDescent="0.35"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</row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35:P35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topLeftCell="A13" workbookViewId="0">
      <selection activeCell="N10" sqref="N10"/>
    </sheetView>
  </sheetViews>
  <sheetFormatPr defaultRowHeight="12.75" x14ac:dyDescent="0.2"/>
  <cols>
    <col min="1" max="1" width="37.5703125" style="28" customWidth="1"/>
    <col min="2" max="2" width="7.5703125" style="28" customWidth="1"/>
    <col min="3" max="3" width="7.7109375" style="28" customWidth="1"/>
    <col min="4" max="4" width="4.5703125" style="28" customWidth="1"/>
    <col min="5" max="5" width="7.28515625" style="28" customWidth="1"/>
    <col min="6" max="6" width="7.7109375" style="28" customWidth="1"/>
    <col min="7" max="7" width="5" style="28" customWidth="1"/>
    <col min="8" max="8" width="7.140625" style="28" customWidth="1"/>
    <col min="9" max="9" width="7.42578125" style="28" customWidth="1"/>
    <col min="10" max="10" width="5.7109375" style="28" bestFit="1" customWidth="1"/>
    <col min="11" max="11" width="8.140625" style="28" customWidth="1"/>
    <col min="12" max="12" width="7.28515625" style="28" customWidth="1"/>
    <col min="13" max="13" width="5" style="28" customWidth="1"/>
    <col min="14" max="14" width="7.42578125" style="28" customWidth="1"/>
    <col min="15" max="15" width="7.28515625" style="28" customWidth="1"/>
    <col min="16" max="16" width="6" style="28" customWidth="1"/>
    <col min="17" max="115" width="9.140625" style="27"/>
    <col min="116" max="256" width="9.140625" style="28"/>
    <col min="257" max="257" width="37.5703125" style="28" customWidth="1"/>
    <col min="258" max="258" width="7" style="28" customWidth="1"/>
    <col min="259" max="259" width="7.7109375" style="28" customWidth="1"/>
    <col min="260" max="260" width="4.5703125" style="28" customWidth="1"/>
    <col min="261" max="261" width="6.42578125" style="28" customWidth="1"/>
    <col min="262" max="262" width="7.7109375" style="28" customWidth="1"/>
    <col min="263" max="263" width="5" style="28" customWidth="1"/>
    <col min="264" max="264" width="6.140625" style="28" customWidth="1"/>
    <col min="265" max="265" width="7.42578125" style="28" customWidth="1"/>
    <col min="266" max="266" width="5.7109375" style="28" bestFit="1" customWidth="1"/>
    <col min="267" max="267" width="6.7109375" style="28" customWidth="1"/>
    <col min="268" max="268" width="7.28515625" style="28" customWidth="1"/>
    <col min="269" max="269" width="5" style="28" customWidth="1"/>
    <col min="270" max="270" width="6.28515625" style="28" customWidth="1"/>
    <col min="271" max="271" width="7.28515625" style="28" customWidth="1"/>
    <col min="272" max="272" width="6" style="28" customWidth="1"/>
    <col min="273" max="512" width="9.140625" style="28"/>
    <col min="513" max="513" width="37.5703125" style="28" customWidth="1"/>
    <col min="514" max="514" width="7" style="28" customWidth="1"/>
    <col min="515" max="515" width="7.7109375" style="28" customWidth="1"/>
    <col min="516" max="516" width="4.5703125" style="28" customWidth="1"/>
    <col min="517" max="517" width="6.42578125" style="28" customWidth="1"/>
    <col min="518" max="518" width="7.7109375" style="28" customWidth="1"/>
    <col min="519" max="519" width="5" style="28" customWidth="1"/>
    <col min="520" max="520" width="6.140625" style="28" customWidth="1"/>
    <col min="521" max="521" width="7.42578125" style="28" customWidth="1"/>
    <col min="522" max="522" width="5.7109375" style="28" bestFit="1" customWidth="1"/>
    <col min="523" max="523" width="6.7109375" style="28" customWidth="1"/>
    <col min="524" max="524" width="7.28515625" style="28" customWidth="1"/>
    <col min="525" max="525" width="5" style="28" customWidth="1"/>
    <col min="526" max="526" width="6.28515625" style="28" customWidth="1"/>
    <col min="527" max="527" width="7.28515625" style="28" customWidth="1"/>
    <col min="528" max="528" width="6" style="28" customWidth="1"/>
    <col min="529" max="768" width="9.140625" style="28"/>
    <col min="769" max="769" width="37.5703125" style="28" customWidth="1"/>
    <col min="770" max="770" width="7" style="28" customWidth="1"/>
    <col min="771" max="771" width="7.7109375" style="28" customWidth="1"/>
    <col min="772" max="772" width="4.5703125" style="28" customWidth="1"/>
    <col min="773" max="773" width="6.42578125" style="28" customWidth="1"/>
    <col min="774" max="774" width="7.7109375" style="28" customWidth="1"/>
    <col min="775" max="775" width="5" style="28" customWidth="1"/>
    <col min="776" max="776" width="6.140625" style="28" customWidth="1"/>
    <col min="777" max="777" width="7.42578125" style="28" customWidth="1"/>
    <col min="778" max="778" width="5.7109375" style="28" bestFit="1" customWidth="1"/>
    <col min="779" max="779" width="6.7109375" style="28" customWidth="1"/>
    <col min="780" max="780" width="7.28515625" style="28" customWidth="1"/>
    <col min="781" max="781" width="5" style="28" customWidth="1"/>
    <col min="782" max="782" width="6.28515625" style="28" customWidth="1"/>
    <col min="783" max="783" width="7.28515625" style="28" customWidth="1"/>
    <col min="784" max="784" width="6" style="28" customWidth="1"/>
    <col min="785" max="1024" width="9.140625" style="28"/>
    <col min="1025" max="1025" width="37.5703125" style="28" customWidth="1"/>
    <col min="1026" max="1026" width="7" style="28" customWidth="1"/>
    <col min="1027" max="1027" width="7.7109375" style="28" customWidth="1"/>
    <col min="1028" max="1028" width="4.5703125" style="28" customWidth="1"/>
    <col min="1029" max="1029" width="6.42578125" style="28" customWidth="1"/>
    <col min="1030" max="1030" width="7.7109375" style="28" customWidth="1"/>
    <col min="1031" max="1031" width="5" style="28" customWidth="1"/>
    <col min="1032" max="1032" width="6.140625" style="28" customWidth="1"/>
    <col min="1033" max="1033" width="7.42578125" style="28" customWidth="1"/>
    <col min="1034" max="1034" width="5.7109375" style="28" bestFit="1" customWidth="1"/>
    <col min="1035" max="1035" width="6.7109375" style="28" customWidth="1"/>
    <col min="1036" max="1036" width="7.28515625" style="28" customWidth="1"/>
    <col min="1037" max="1037" width="5" style="28" customWidth="1"/>
    <col min="1038" max="1038" width="6.28515625" style="28" customWidth="1"/>
    <col min="1039" max="1039" width="7.28515625" style="28" customWidth="1"/>
    <col min="1040" max="1040" width="6" style="28" customWidth="1"/>
    <col min="1041" max="1280" width="9.140625" style="28"/>
    <col min="1281" max="1281" width="37.5703125" style="28" customWidth="1"/>
    <col min="1282" max="1282" width="7" style="28" customWidth="1"/>
    <col min="1283" max="1283" width="7.7109375" style="28" customWidth="1"/>
    <col min="1284" max="1284" width="4.5703125" style="28" customWidth="1"/>
    <col min="1285" max="1285" width="6.42578125" style="28" customWidth="1"/>
    <col min="1286" max="1286" width="7.7109375" style="28" customWidth="1"/>
    <col min="1287" max="1287" width="5" style="28" customWidth="1"/>
    <col min="1288" max="1288" width="6.140625" style="28" customWidth="1"/>
    <col min="1289" max="1289" width="7.42578125" style="28" customWidth="1"/>
    <col min="1290" max="1290" width="5.7109375" style="28" bestFit="1" customWidth="1"/>
    <col min="1291" max="1291" width="6.7109375" style="28" customWidth="1"/>
    <col min="1292" max="1292" width="7.28515625" style="28" customWidth="1"/>
    <col min="1293" max="1293" width="5" style="28" customWidth="1"/>
    <col min="1294" max="1294" width="6.28515625" style="28" customWidth="1"/>
    <col min="1295" max="1295" width="7.28515625" style="28" customWidth="1"/>
    <col min="1296" max="1296" width="6" style="28" customWidth="1"/>
    <col min="1297" max="1536" width="9.140625" style="28"/>
    <col min="1537" max="1537" width="37.5703125" style="28" customWidth="1"/>
    <col min="1538" max="1538" width="7" style="28" customWidth="1"/>
    <col min="1539" max="1539" width="7.7109375" style="28" customWidth="1"/>
    <col min="1540" max="1540" width="4.5703125" style="28" customWidth="1"/>
    <col min="1541" max="1541" width="6.42578125" style="28" customWidth="1"/>
    <col min="1542" max="1542" width="7.7109375" style="28" customWidth="1"/>
    <col min="1543" max="1543" width="5" style="28" customWidth="1"/>
    <col min="1544" max="1544" width="6.140625" style="28" customWidth="1"/>
    <col min="1545" max="1545" width="7.42578125" style="28" customWidth="1"/>
    <col min="1546" max="1546" width="5.7109375" style="28" bestFit="1" customWidth="1"/>
    <col min="1547" max="1547" width="6.7109375" style="28" customWidth="1"/>
    <col min="1548" max="1548" width="7.28515625" style="28" customWidth="1"/>
    <col min="1549" max="1549" width="5" style="28" customWidth="1"/>
    <col min="1550" max="1550" width="6.28515625" style="28" customWidth="1"/>
    <col min="1551" max="1551" width="7.28515625" style="28" customWidth="1"/>
    <col min="1552" max="1552" width="6" style="28" customWidth="1"/>
    <col min="1553" max="1792" width="9.140625" style="28"/>
    <col min="1793" max="1793" width="37.5703125" style="28" customWidth="1"/>
    <col min="1794" max="1794" width="7" style="28" customWidth="1"/>
    <col min="1795" max="1795" width="7.7109375" style="28" customWidth="1"/>
    <col min="1796" max="1796" width="4.5703125" style="28" customWidth="1"/>
    <col min="1797" max="1797" width="6.42578125" style="28" customWidth="1"/>
    <col min="1798" max="1798" width="7.7109375" style="28" customWidth="1"/>
    <col min="1799" max="1799" width="5" style="28" customWidth="1"/>
    <col min="1800" max="1800" width="6.140625" style="28" customWidth="1"/>
    <col min="1801" max="1801" width="7.42578125" style="28" customWidth="1"/>
    <col min="1802" max="1802" width="5.7109375" style="28" bestFit="1" customWidth="1"/>
    <col min="1803" max="1803" width="6.7109375" style="28" customWidth="1"/>
    <col min="1804" max="1804" width="7.28515625" style="28" customWidth="1"/>
    <col min="1805" max="1805" width="5" style="28" customWidth="1"/>
    <col min="1806" max="1806" width="6.28515625" style="28" customWidth="1"/>
    <col min="1807" max="1807" width="7.28515625" style="28" customWidth="1"/>
    <col min="1808" max="1808" width="6" style="28" customWidth="1"/>
    <col min="1809" max="2048" width="9.140625" style="28"/>
    <col min="2049" max="2049" width="37.5703125" style="28" customWidth="1"/>
    <col min="2050" max="2050" width="7" style="28" customWidth="1"/>
    <col min="2051" max="2051" width="7.7109375" style="28" customWidth="1"/>
    <col min="2052" max="2052" width="4.5703125" style="28" customWidth="1"/>
    <col min="2053" max="2053" width="6.42578125" style="28" customWidth="1"/>
    <col min="2054" max="2054" width="7.7109375" style="28" customWidth="1"/>
    <col min="2055" max="2055" width="5" style="28" customWidth="1"/>
    <col min="2056" max="2056" width="6.140625" style="28" customWidth="1"/>
    <col min="2057" max="2057" width="7.42578125" style="28" customWidth="1"/>
    <col min="2058" max="2058" width="5.7109375" style="28" bestFit="1" customWidth="1"/>
    <col min="2059" max="2059" width="6.7109375" style="28" customWidth="1"/>
    <col min="2060" max="2060" width="7.28515625" style="28" customWidth="1"/>
    <col min="2061" max="2061" width="5" style="28" customWidth="1"/>
    <col min="2062" max="2062" width="6.28515625" style="28" customWidth="1"/>
    <col min="2063" max="2063" width="7.28515625" style="28" customWidth="1"/>
    <col min="2064" max="2064" width="6" style="28" customWidth="1"/>
    <col min="2065" max="2304" width="9.140625" style="28"/>
    <col min="2305" max="2305" width="37.5703125" style="28" customWidth="1"/>
    <col min="2306" max="2306" width="7" style="28" customWidth="1"/>
    <col min="2307" max="2307" width="7.7109375" style="28" customWidth="1"/>
    <col min="2308" max="2308" width="4.5703125" style="28" customWidth="1"/>
    <col min="2309" max="2309" width="6.42578125" style="28" customWidth="1"/>
    <col min="2310" max="2310" width="7.7109375" style="28" customWidth="1"/>
    <col min="2311" max="2311" width="5" style="28" customWidth="1"/>
    <col min="2312" max="2312" width="6.140625" style="28" customWidth="1"/>
    <col min="2313" max="2313" width="7.42578125" style="28" customWidth="1"/>
    <col min="2314" max="2314" width="5.7109375" style="28" bestFit="1" customWidth="1"/>
    <col min="2315" max="2315" width="6.7109375" style="28" customWidth="1"/>
    <col min="2316" max="2316" width="7.28515625" style="28" customWidth="1"/>
    <col min="2317" max="2317" width="5" style="28" customWidth="1"/>
    <col min="2318" max="2318" width="6.28515625" style="28" customWidth="1"/>
    <col min="2319" max="2319" width="7.28515625" style="28" customWidth="1"/>
    <col min="2320" max="2320" width="6" style="28" customWidth="1"/>
    <col min="2321" max="2560" width="9.140625" style="28"/>
    <col min="2561" max="2561" width="37.5703125" style="28" customWidth="1"/>
    <col min="2562" max="2562" width="7" style="28" customWidth="1"/>
    <col min="2563" max="2563" width="7.7109375" style="28" customWidth="1"/>
    <col min="2564" max="2564" width="4.5703125" style="28" customWidth="1"/>
    <col min="2565" max="2565" width="6.42578125" style="28" customWidth="1"/>
    <col min="2566" max="2566" width="7.7109375" style="28" customWidth="1"/>
    <col min="2567" max="2567" width="5" style="28" customWidth="1"/>
    <col min="2568" max="2568" width="6.140625" style="28" customWidth="1"/>
    <col min="2569" max="2569" width="7.42578125" style="28" customWidth="1"/>
    <col min="2570" max="2570" width="5.7109375" style="28" bestFit="1" customWidth="1"/>
    <col min="2571" max="2571" width="6.7109375" style="28" customWidth="1"/>
    <col min="2572" max="2572" width="7.28515625" style="28" customWidth="1"/>
    <col min="2573" max="2573" width="5" style="28" customWidth="1"/>
    <col min="2574" max="2574" width="6.28515625" style="28" customWidth="1"/>
    <col min="2575" max="2575" width="7.28515625" style="28" customWidth="1"/>
    <col min="2576" max="2576" width="6" style="28" customWidth="1"/>
    <col min="2577" max="2816" width="9.140625" style="28"/>
    <col min="2817" max="2817" width="37.5703125" style="28" customWidth="1"/>
    <col min="2818" max="2818" width="7" style="28" customWidth="1"/>
    <col min="2819" max="2819" width="7.7109375" style="28" customWidth="1"/>
    <col min="2820" max="2820" width="4.5703125" style="28" customWidth="1"/>
    <col min="2821" max="2821" width="6.42578125" style="28" customWidth="1"/>
    <col min="2822" max="2822" width="7.7109375" style="28" customWidth="1"/>
    <col min="2823" max="2823" width="5" style="28" customWidth="1"/>
    <col min="2824" max="2824" width="6.140625" style="28" customWidth="1"/>
    <col min="2825" max="2825" width="7.42578125" style="28" customWidth="1"/>
    <col min="2826" max="2826" width="5.7109375" style="28" bestFit="1" customWidth="1"/>
    <col min="2827" max="2827" width="6.7109375" style="28" customWidth="1"/>
    <col min="2828" max="2828" width="7.28515625" style="28" customWidth="1"/>
    <col min="2829" max="2829" width="5" style="28" customWidth="1"/>
    <col min="2830" max="2830" width="6.28515625" style="28" customWidth="1"/>
    <col min="2831" max="2831" width="7.28515625" style="28" customWidth="1"/>
    <col min="2832" max="2832" width="6" style="28" customWidth="1"/>
    <col min="2833" max="3072" width="9.140625" style="28"/>
    <col min="3073" max="3073" width="37.5703125" style="28" customWidth="1"/>
    <col min="3074" max="3074" width="7" style="28" customWidth="1"/>
    <col min="3075" max="3075" width="7.7109375" style="28" customWidth="1"/>
    <col min="3076" max="3076" width="4.5703125" style="28" customWidth="1"/>
    <col min="3077" max="3077" width="6.42578125" style="28" customWidth="1"/>
    <col min="3078" max="3078" width="7.7109375" style="28" customWidth="1"/>
    <col min="3079" max="3079" width="5" style="28" customWidth="1"/>
    <col min="3080" max="3080" width="6.140625" style="28" customWidth="1"/>
    <col min="3081" max="3081" width="7.42578125" style="28" customWidth="1"/>
    <col min="3082" max="3082" width="5.7109375" style="28" bestFit="1" customWidth="1"/>
    <col min="3083" max="3083" width="6.7109375" style="28" customWidth="1"/>
    <col min="3084" max="3084" width="7.28515625" style="28" customWidth="1"/>
    <col min="3085" max="3085" width="5" style="28" customWidth="1"/>
    <col min="3086" max="3086" width="6.28515625" style="28" customWidth="1"/>
    <col min="3087" max="3087" width="7.28515625" style="28" customWidth="1"/>
    <col min="3088" max="3088" width="6" style="28" customWidth="1"/>
    <col min="3089" max="3328" width="9.140625" style="28"/>
    <col min="3329" max="3329" width="37.5703125" style="28" customWidth="1"/>
    <col min="3330" max="3330" width="7" style="28" customWidth="1"/>
    <col min="3331" max="3331" width="7.7109375" style="28" customWidth="1"/>
    <col min="3332" max="3332" width="4.5703125" style="28" customWidth="1"/>
    <col min="3333" max="3333" width="6.42578125" style="28" customWidth="1"/>
    <col min="3334" max="3334" width="7.7109375" style="28" customWidth="1"/>
    <col min="3335" max="3335" width="5" style="28" customWidth="1"/>
    <col min="3336" max="3336" width="6.140625" style="28" customWidth="1"/>
    <col min="3337" max="3337" width="7.42578125" style="28" customWidth="1"/>
    <col min="3338" max="3338" width="5.7109375" style="28" bestFit="1" customWidth="1"/>
    <col min="3339" max="3339" width="6.7109375" style="28" customWidth="1"/>
    <col min="3340" max="3340" width="7.28515625" style="28" customWidth="1"/>
    <col min="3341" max="3341" width="5" style="28" customWidth="1"/>
    <col min="3342" max="3342" width="6.28515625" style="28" customWidth="1"/>
    <col min="3343" max="3343" width="7.28515625" style="28" customWidth="1"/>
    <col min="3344" max="3344" width="6" style="28" customWidth="1"/>
    <col min="3345" max="3584" width="9.140625" style="28"/>
    <col min="3585" max="3585" width="37.5703125" style="28" customWidth="1"/>
    <col min="3586" max="3586" width="7" style="28" customWidth="1"/>
    <col min="3587" max="3587" width="7.7109375" style="28" customWidth="1"/>
    <col min="3588" max="3588" width="4.5703125" style="28" customWidth="1"/>
    <col min="3589" max="3589" width="6.42578125" style="28" customWidth="1"/>
    <col min="3590" max="3590" width="7.7109375" style="28" customWidth="1"/>
    <col min="3591" max="3591" width="5" style="28" customWidth="1"/>
    <col min="3592" max="3592" width="6.140625" style="28" customWidth="1"/>
    <col min="3593" max="3593" width="7.42578125" style="28" customWidth="1"/>
    <col min="3594" max="3594" width="5.7109375" style="28" bestFit="1" customWidth="1"/>
    <col min="3595" max="3595" width="6.7109375" style="28" customWidth="1"/>
    <col min="3596" max="3596" width="7.28515625" style="28" customWidth="1"/>
    <col min="3597" max="3597" width="5" style="28" customWidth="1"/>
    <col min="3598" max="3598" width="6.28515625" style="28" customWidth="1"/>
    <col min="3599" max="3599" width="7.28515625" style="28" customWidth="1"/>
    <col min="3600" max="3600" width="6" style="28" customWidth="1"/>
    <col min="3601" max="3840" width="9.140625" style="28"/>
    <col min="3841" max="3841" width="37.5703125" style="28" customWidth="1"/>
    <col min="3842" max="3842" width="7" style="28" customWidth="1"/>
    <col min="3843" max="3843" width="7.7109375" style="28" customWidth="1"/>
    <col min="3844" max="3844" width="4.5703125" style="28" customWidth="1"/>
    <col min="3845" max="3845" width="6.42578125" style="28" customWidth="1"/>
    <col min="3846" max="3846" width="7.7109375" style="28" customWidth="1"/>
    <col min="3847" max="3847" width="5" style="28" customWidth="1"/>
    <col min="3848" max="3848" width="6.140625" style="28" customWidth="1"/>
    <col min="3849" max="3849" width="7.42578125" style="28" customWidth="1"/>
    <col min="3850" max="3850" width="5.7109375" style="28" bestFit="1" customWidth="1"/>
    <col min="3851" max="3851" width="6.7109375" style="28" customWidth="1"/>
    <col min="3852" max="3852" width="7.28515625" style="28" customWidth="1"/>
    <col min="3853" max="3853" width="5" style="28" customWidth="1"/>
    <col min="3854" max="3854" width="6.28515625" style="28" customWidth="1"/>
    <col min="3855" max="3855" width="7.28515625" style="28" customWidth="1"/>
    <col min="3856" max="3856" width="6" style="28" customWidth="1"/>
    <col min="3857" max="4096" width="9.140625" style="28"/>
    <col min="4097" max="4097" width="37.5703125" style="28" customWidth="1"/>
    <col min="4098" max="4098" width="7" style="28" customWidth="1"/>
    <col min="4099" max="4099" width="7.7109375" style="28" customWidth="1"/>
    <col min="4100" max="4100" width="4.5703125" style="28" customWidth="1"/>
    <col min="4101" max="4101" width="6.42578125" style="28" customWidth="1"/>
    <col min="4102" max="4102" width="7.7109375" style="28" customWidth="1"/>
    <col min="4103" max="4103" width="5" style="28" customWidth="1"/>
    <col min="4104" max="4104" width="6.140625" style="28" customWidth="1"/>
    <col min="4105" max="4105" width="7.42578125" style="28" customWidth="1"/>
    <col min="4106" max="4106" width="5.7109375" style="28" bestFit="1" customWidth="1"/>
    <col min="4107" max="4107" width="6.7109375" style="28" customWidth="1"/>
    <col min="4108" max="4108" width="7.28515625" style="28" customWidth="1"/>
    <col min="4109" max="4109" width="5" style="28" customWidth="1"/>
    <col min="4110" max="4110" width="6.28515625" style="28" customWidth="1"/>
    <col min="4111" max="4111" width="7.28515625" style="28" customWidth="1"/>
    <col min="4112" max="4112" width="6" style="28" customWidth="1"/>
    <col min="4113" max="4352" width="9.140625" style="28"/>
    <col min="4353" max="4353" width="37.5703125" style="28" customWidth="1"/>
    <col min="4354" max="4354" width="7" style="28" customWidth="1"/>
    <col min="4355" max="4355" width="7.7109375" style="28" customWidth="1"/>
    <col min="4356" max="4356" width="4.5703125" style="28" customWidth="1"/>
    <col min="4357" max="4357" width="6.42578125" style="28" customWidth="1"/>
    <col min="4358" max="4358" width="7.7109375" style="28" customWidth="1"/>
    <col min="4359" max="4359" width="5" style="28" customWidth="1"/>
    <col min="4360" max="4360" width="6.140625" style="28" customWidth="1"/>
    <col min="4361" max="4361" width="7.42578125" style="28" customWidth="1"/>
    <col min="4362" max="4362" width="5.7109375" style="28" bestFit="1" customWidth="1"/>
    <col min="4363" max="4363" width="6.7109375" style="28" customWidth="1"/>
    <col min="4364" max="4364" width="7.28515625" style="28" customWidth="1"/>
    <col min="4365" max="4365" width="5" style="28" customWidth="1"/>
    <col min="4366" max="4366" width="6.28515625" style="28" customWidth="1"/>
    <col min="4367" max="4367" width="7.28515625" style="28" customWidth="1"/>
    <col min="4368" max="4368" width="6" style="28" customWidth="1"/>
    <col min="4369" max="4608" width="9.140625" style="28"/>
    <col min="4609" max="4609" width="37.5703125" style="28" customWidth="1"/>
    <col min="4610" max="4610" width="7" style="28" customWidth="1"/>
    <col min="4611" max="4611" width="7.7109375" style="28" customWidth="1"/>
    <col min="4612" max="4612" width="4.5703125" style="28" customWidth="1"/>
    <col min="4613" max="4613" width="6.42578125" style="28" customWidth="1"/>
    <col min="4614" max="4614" width="7.7109375" style="28" customWidth="1"/>
    <col min="4615" max="4615" width="5" style="28" customWidth="1"/>
    <col min="4616" max="4616" width="6.140625" style="28" customWidth="1"/>
    <col min="4617" max="4617" width="7.42578125" style="28" customWidth="1"/>
    <col min="4618" max="4618" width="5.7109375" style="28" bestFit="1" customWidth="1"/>
    <col min="4619" max="4619" width="6.7109375" style="28" customWidth="1"/>
    <col min="4620" max="4620" width="7.28515625" style="28" customWidth="1"/>
    <col min="4621" max="4621" width="5" style="28" customWidth="1"/>
    <col min="4622" max="4622" width="6.28515625" style="28" customWidth="1"/>
    <col min="4623" max="4623" width="7.28515625" style="28" customWidth="1"/>
    <col min="4624" max="4624" width="6" style="28" customWidth="1"/>
    <col min="4625" max="4864" width="9.140625" style="28"/>
    <col min="4865" max="4865" width="37.5703125" style="28" customWidth="1"/>
    <col min="4866" max="4866" width="7" style="28" customWidth="1"/>
    <col min="4867" max="4867" width="7.7109375" style="28" customWidth="1"/>
    <col min="4868" max="4868" width="4.5703125" style="28" customWidth="1"/>
    <col min="4869" max="4869" width="6.42578125" style="28" customWidth="1"/>
    <col min="4870" max="4870" width="7.7109375" style="28" customWidth="1"/>
    <col min="4871" max="4871" width="5" style="28" customWidth="1"/>
    <col min="4872" max="4872" width="6.140625" style="28" customWidth="1"/>
    <col min="4873" max="4873" width="7.42578125" style="28" customWidth="1"/>
    <col min="4874" max="4874" width="5.7109375" style="28" bestFit="1" customWidth="1"/>
    <col min="4875" max="4875" width="6.7109375" style="28" customWidth="1"/>
    <col min="4876" max="4876" width="7.28515625" style="28" customWidth="1"/>
    <col min="4877" max="4877" width="5" style="28" customWidth="1"/>
    <col min="4878" max="4878" width="6.28515625" style="28" customWidth="1"/>
    <col min="4879" max="4879" width="7.28515625" style="28" customWidth="1"/>
    <col min="4880" max="4880" width="6" style="28" customWidth="1"/>
    <col min="4881" max="5120" width="9.140625" style="28"/>
    <col min="5121" max="5121" width="37.5703125" style="28" customWidth="1"/>
    <col min="5122" max="5122" width="7" style="28" customWidth="1"/>
    <col min="5123" max="5123" width="7.7109375" style="28" customWidth="1"/>
    <col min="5124" max="5124" width="4.5703125" style="28" customWidth="1"/>
    <col min="5125" max="5125" width="6.42578125" style="28" customWidth="1"/>
    <col min="5126" max="5126" width="7.7109375" style="28" customWidth="1"/>
    <col min="5127" max="5127" width="5" style="28" customWidth="1"/>
    <col min="5128" max="5128" width="6.140625" style="28" customWidth="1"/>
    <col min="5129" max="5129" width="7.42578125" style="28" customWidth="1"/>
    <col min="5130" max="5130" width="5.7109375" style="28" bestFit="1" customWidth="1"/>
    <col min="5131" max="5131" width="6.7109375" style="28" customWidth="1"/>
    <col min="5132" max="5132" width="7.28515625" style="28" customWidth="1"/>
    <col min="5133" max="5133" width="5" style="28" customWidth="1"/>
    <col min="5134" max="5134" width="6.28515625" style="28" customWidth="1"/>
    <col min="5135" max="5135" width="7.28515625" style="28" customWidth="1"/>
    <col min="5136" max="5136" width="6" style="28" customWidth="1"/>
    <col min="5137" max="5376" width="9.140625" style="28"/>
    <col min="5377" max="5377" width="37.5703125" style="28" customWidth="1"/>
    <col min="5378" max="5378" width="7" style="28" customWidth="1"/>
    <col min="5379" max="5379" width="7.7109375" style="28" customWidth="1"/>
    <col min="5380" max="5380" width="4.5703125" style="28" customWidth="1"/>
    <col min="5381" max="5381" width="6.42578125" style="28" customWidth="1"/>
    <col min="5382" max="5382" width="7.7109375" style="28" customWidth="1"/>
    <col min="5383" max="5383" width="5" style="28" customWidth="1"/>
    <col min="5384" max="5384" width="6.140625" style="28" customWidth="1"/>
    <col min="5385" max="5385" width="7.42578125" style="28" customWidth="1"/>
    <col min="5386" max="5386" width="5.7109375" style="28" bestFit="1" customWidth="1"/>
    <col min="5387" max="5387" width="6.7109375" style="28" customWidth="1"/>
    <col min="5388" max="5388" width="7.28515625" style="28" customWidth="1"/>
    <col min="5389" max="5389" width="5" style="28" customWidth="1"/>
    <col min="5390" max="5390" width="6.28515625" style="28" customWidth="1"/>
    <col min="5391" max="5391" width="7.28515625" style="28" customWidth="1"/>
    <col min="5392" max="5392" width="6" style="28" customWidth="1"/>
    <col min="5393" max="5632" width="9.140625" style="28"/>
    <col min="5633" max="5633" width="37.5703125" style="28" customWidth="1"/>
    <col min="5634" max="5634" width="7" style="28" customWidth="1"/>
    <col min="5635" max="5635" width="7.7109375" style="28" customWidth="1"/>
    <col min="5636" max="5636" width="4.5703125" style="28" customWidth="1"/>
    <col min="5637" max="5637" width="6.42578125" style="28" customWidth="1"/>
    <col min="5638" max="5638" width="7.7109375" style="28" customWidth="1"/>
    <col min="5639" max="5639" width="5" style="28" customWidth="1"/>
    <col min="5640" max="5640" width="6.140625" style="28" customWidth="1"/>
    <col min="5641" max="5641" width="7.42578125" style="28" customWidth="1"/>
    <col min="5642" max="5642" width="5.7109375" style="28" bestFit="1" customWidth="1"/>
    <col min="5643" max="5643" width="6.7109375" style="28" customWidth="1"/>
    <col min="5644" max="5644" width="7.28515625" style="28" customWidth="1"/>
    <col min="5645" max="5645" width="5" style="28" customWidth="1"/>
    <col min="5646" max="5646" width="6.28515625" style="28" customWidth="1"/>
    <col min="5647" max="5647" width="7.28515625" style="28" customWidth="1"/>
    <col min="5648" max="5648" width="6" style="28" customWidth="1"/>
    <col min="5649" max="5888" width="9.140625" style="28"/>
    <col min="5889" max="5889" width="37.5703125" style="28" customWidth="1"/>
    <col min="5890" max="5890" width="7" style="28" customWidth="1"/>
    <col min="5891" max="5891" width="7.7109375" style="28" customWidth="1"/>
    <col min="5892" max="5892" width="4.5703125" style="28" customWidth="1"/>
    <col min="5893" max="5893" width="6.42578125" style="28" customWidth="1"/>
    <col min="5894" max="5894" width="7.7109375" style="28" customWidth="1"/>
    <col min="5895" max="5895" width="5" style="28" customWidth="1"/>
    <col min="5896" max="5896" width="6.140625" style="28" customWidth="1"/>
    <col min="5897" max="5897" width="7.42578125" style="28" customWidth="1"/>
    <col min="5898" max="5898" width="5.7109375" style="28" bestFit="1" customWidth="1"/>
    <col min="5899" max="5899" width="6.7109375" style="28" customWidth="1"/>
    <col min="5900" max="5900" width="7.28515625" style="28" customWidth="1"/>
    <col min="5901" max="5901" width="5" style="28" customWidth="1"/>
    <col min="5902" max="5902" width="6.28515625" style="28" customWidth="1"/>
    <col min="5903" max="5903" width="7.28515625" style="28" customWidth="1"/>
    <col min="5904" max="5904" width="6" style="28" customWidth="1"/>
    <col min="5905" max="6144" width="9.140625" style="28"/>
    <col min="6145" max="6145" width="37.5703125" style="28" customWidth="1"/>
    <col min="6146" max="6146" width="7" style="28" customWidth="1"/>
    <col min="6147" max="6147" width="7.7109375" style="28" customWidth="1"/>
    <col min="6148" max="6148" width="4.5703125" style="28" customWidth="1"/>
    <col min="6149" max="6149" width="6.42578125" style="28" customWidth="1"/>
    <col min="6150" max="6150" width="7.7109375" style="28" customWidth="1"/>
    <col min="6151" max="6151" width="5" style="28" customWidth="1"/>
    <col min="6152" max="6152" width="6.140625" style="28" customWidth="1"/>
    <col min="6153" max="6153" width="7.42578125" style="28" customWidth="1"/>
    <col min="6154" max="6154" width="5.7109375" style="28" bestFit="1" customWidth="1"/>
    <col min="6155" max="6155" width="6.7109375" style="28" customWidth="1"/>
    <col min="6156" max="6156" width="7.28515625" style="28" customWidth="1"/>
    <col min="6157" max="6157" width="5" style="28" customWidth="1"/>
    <col min="6158" max="6158" width="6.28515625" style="28" customWidth="1"/>
    <col min="6159" max="6159" width="7.28515625" style="28" customWidth="1"/>
    <col min="6160" max="6160" width="6" style="28" customWidth="1"/>
    <col min="6161" max="6400" width="9.140625" style="28"/>
    <col min="6401" max="6401" width="37.5703125" style="28" customWidth="1"/>
    <col min="6402" max="6402" width="7" style="28" customWidth="1"/>
    <col min="6403" max="6403" width="7.7109375" style="28" customWidth="1"/>
    <col min="6404" max="6404" width="4.5703125" style="28" customWidth="1"/>
    <col min="6405" max="6405" width="6.42578125" style="28" customWidth="1"/>
    <col min="6406" max="6406" width="7.7109375" style="28" customWidth="1"/>
    <col min="6407" max="6407" width="5" style="28" customWidth="1"/>
    <col min="6408" max="6408" width="6.140625" style="28" customWidth="1"/>
    <col min="6409" max="6409" width="7.42578125" style="28" customWidth="1"/>
    <col min="6410" max="6410" width="5.7109375" style="28" bestFit="1" customWidth="1"/>
    <col min="6411" max="6411" width="6.7109375" style="28" customWidth="1"/>
    <col min="6412" max="6412" width="7.28515625" style="28" customWidth="1"/>
    <col min="6413" max="6413" width="5" style="28" customWidth="1"/>
    <col min="6414" max="6414" width="6.28515625" style="28" customWidth="1"/>
    <col min="6415" max="6415" width="7.28515625" style="28" customWidth="1"/>
    <col min="6416" max="6416" width="6" style="28" customWidth="1"/>
    <col min="6417" max="6656" width="9.140625" style="28"/>
    <col min="6657" max="6657" width="37.5703125" style="28" customWidth="1"/>
    <col min="6658" max="6658" width="7" style="28" customWidth="1"/>
    <col min="6659" max="6659" width="7.7109375" style="28" customWidth="1"/>
    <col min="6660" max="6660" width="4.5703125" style="28" customWidth="1"/>
    <col min="6661" max="6661" width="6.42578125" style="28" customWidth="1"/>
    <col min="6662" max="6662" width="7.7109375" style="28" customWidth="1"/>
    <col min="6663" max="6663" width="5" style="28" customWidth="1"/>
    <col min="6664" max="6664" width="6.140625" style="28" customWidth="1"/>
    <col min="6665" max="6665" width="7.42578125" style="28" customWidth="1"/>
    <col min="6666" max="6666" width="5.7109375" style="28" bestFit="1" customWidth="1"/>
    <col min="6667" max="6667" width="6.7109375" style="28" customWidth="1"/>
    <col min="6668" max="6668" width="7.28515625" style="28" customWidth="1"/>
    <col min="6669" max="6669" width="5" style="28" customWidth="1"/>
    <col min="6670" max="6670" width="6.28515625" style="28" customWidth="1"/>
    <col min="6671" max="6671" width="7.28515625" style="28" customWidth="1"/>
    <col min="6672" max="6672" width="6" style="28" customWidth="1"/>
    <col min="6673" max="6912" width="9.140625" style="28"/>
    <col min="6913" max="6913" width="37.5703125" style="28" customWidth="1"/>
    <col min="6914" max="6914" width="7" style="28" customWidth="1"/>
    <col min="6915" max="6915" width="7.7109375" style="28" customWidth="1"/>
    <col min="6916" max="6916" width="4.5703125" style="28" customWidth="1"/>
    <col min="6917" max="6917" width="6.42578125" style="28" customWidth="1"/>
    <col min="6918" max="6918" width="7.7109375" style="28" customWidth="1"/>
    <col min="6919" max="6919" width="5" style="28" customWidth="1"/>
    <col min="6920" max="6920" width="6.140625" style="28" customWidth="1"/>
    <col min="6921" max="6921" width="7.42578125" style="28" customWidth="1"/>
    <col min="6922" max="6922" width="5.7109375" style="28" bestFit="1" customWidth="1"/>
    <col min="6923" max="6923" width="6.7109375" style="28" customWidth="1"/>
    <col min="6924" max="6924" width="7.28515625" style="28" customWidth="1"/>
    <col min="6925" max="6925" width="5" style="28" customWidth="1"/>
    <col min="6926" max="6926" width="6.28515625" style="28" customWidth="1"/>
    <col min="6927" max="6927" width="7.28515625" style="28" customWidth="1"/>
    <col min="6928" max="6928" width="6" style="28" customWidth="1"/>
    <col min="6929" max="7168" width="9.140625" style="28"/>
    <col min="7169" max="7169" width="37.5703125" style="28" customWidth="1"/>
    <col min="7170" max="7170" width="7" style="28" customWidth="1"/>
    <col min="7171" max="7171" width="7.7109375" style="28" customWidth="1"/>
    <col min="7172" max="7172" width="4.5703125" style="28" customWidth="1"/>
    <col min="7173" max="7173" width="6.42578125" style="28" customWidth="1"/>
    <col min="7174" max="7174" width="7.7109375" style="28" customWidth="1"/>
    <col min="7175" max="7175" width="5" style="28" customWidth="1"/>
    <col min="7176" max="7176" width="6.140625" style="28" customWidth="1"/>
    <col min="7177" max="7177" width="7.42578125" style="28" customWidth="1"/>
    <col min="7178" max="7178" width="5.7109375" style="28" bestFit="1" customWidth="1"/>
    <col min="7179" max="7179" width="6.7109375" style="28" customWidth="1"/>
    <col min="7180" max="7180" width="7.28515625" style="28" customWidth="1"/>
    <col min="7181" max="7181" width="5" style="28" customWidth="1"/>
    <col min="7182" max="7182" width="6.28515625" style="28" customWidth="1"/>
    <col min="7183" max="7183" width="7.28515625" style="28" customWidth="1"/>
    <col min="7184" max="7184" width="6" style="28" customWidth="1"/>
    <col min="7185" max="7424" width="9.140625" style="28"/>
    <col min="7425" max="7425" width="37.5703125" style="28" customWidth="1"/>
    <col min="7426" max="7426" width="7" style="28" customWidth="1"/>
    <col min="7427" max="7427" width="7.7109375" style="28" customWidth="1"/>
    <col min="7428" max="7428" width="4.5703125" style="28" customWidth="1"/>
    <col min="7429" max="7429" width="6.42578125" style="28" customWidth="1"/>
    <col min="7430" max="7430" width="7.7109375" style="28" customWidth="1"/>
    <col min="7431" max="7431" width="5" style="28" customWidth="1"/>
    <col min="7432" max="7432" width="6.140625" style="28" customWidth="1"/>
    <col min="7433" max="7433" width="7.42578125" style="28" customWidth="1"/>
    <col min="7434" max="7434" width="5.7109375" style="28" bestFit="1" customWidth="1"/>
    <col min="7435" max="7435" width="6.7109375" style="28" customWidth="1"/>
    <col min="7436" max="7436" width="7.28515625" style="28" customWidth="1"/>
    <col min="7437" max="7437" width="5" style="28" customWidth="1"/>
    <col min="7438" max="7438" width="6.28515625" style="28" customWidth="1"/>
    <col min="7439" max="7439" width="7.28515625" style="28" customWidth="1"/>
    <col min="7440" max="7440" width="6" style="28" customWidth="1"/>
    <col min="7441" max="7680" width="9.140625" style="28"/>
    <col min="7681" max="7681" width="37.5703125" style="28" customWidth="1"/>
    <col min="7682" max="7682" width="7" style="28" customWidth="1"/>
    <col min="7683" max="7683" width="7.7109375" style="28" customWidth="1"/>
    <col min="7684" max="7684" width="4.5703125" style="28" customWidth="1"/>
    <col min="7685" max="7685" width="6.42578125" style="28" customWidth="1"/>
    <col min="7686" max="7686" width="7.7109375" style="28" customWidth="1"/>
    <col min="7687" max="7687" width="5" style="28" customWidth="1"/>
    <col min="7688" max="7688" width="6.140625" style="28" customWidth="1"/>
    <col min="7689" max="7689" width="7.42578125" style="28" customWidth="1"/>
    <col min="7690" max="7690" width="5.7109375" style="28" bestFit="1" customWidth="1"/>
    <col min="7691" max="7691" width="6.7109375" style="28" customWidth="1"/>
    <col min="7692" max="7692" width="7.28515625" style="28" customWidth="1"/>
    <col min="7693" max="7693" width="5" style="28" customWidth="1"/>
    <col min="7694" max="7694" width="6.28515625" style="28" customWidth="1"/>
    <col min="7695" max="7695" width="7.28515625" style="28" customWidth="1"/>
    <col min="7696" max="7696" width="6" style="28" customWidth="1"/>
    <col min="7697" max="7936" width="9.140625" style="28"/>
    <col min="7937" max="7937" width="37.5703125" style="28" customWidth="1"/>
    <col min="7938" max="7938" width="7" style="28" customWidth="1"/>
    <col min="7939" max="7939" width="7.7109375" style="28" customWidth="1"/>
    <col min="7940" max="7940" width="4.5703125" style="28" customWidth="1"/>
    <col min="7941" max="7941" width="6.42578125" style="28" customWidth="1"/>
    <col min="7942" max="7942" width="7.7109375" style="28" customWidth="1"/>
    <col min="7943" max="7943" width="5" style="28" customWidth="1"/>
    <col min="7944" max="7944" width="6.140625" style="28" customWidth="1"/>
    <col min="7945" max="7945" width="7.42578125" style="28" customWidth="1"/>
    <col min="7946" max="7946" width="5.7109375" style="28" bestFit="1" customWidth="1"/>
    <col min="7947" max="7947" width="6.7109375" style="28" customWidth="1"/>
    <col min="7948" max="7948" width="7.28515625" style="28" customWidth="1"/>
    <col min="7949" max="7949" width="5" style="28" customWidth="1"/>
    <col min="7950" max="7950" width="6.28515625" style="28" customWidth="1"/>
    <col min="7951" max="7951" width="7.28515625" style="28" customWidth="1"/>
    <col min="7952" max="7952" width="6" style="28" customWidth="1"/>
    <col min="7953" max="8192" width="9.140625" style="28"/>
    <col min="8193" max="8193" width="37.5703125" style="28" customWidth="1"/>
    <col min="8194" max="8194" width="7" style="28" customWidth="1"/>
    <col min="8195" max="8195" width="7.7109375" style="28" customWidth="1"/>
    <col min="8196" max="8196" width="4.5703125" style="28" customWidth="1"/>
    <col min="8197" max="8197" width="6.42578125" style="28" customWidth="1"/>
    <col min="8198" max="8198" width="7.7109375" style="28" customWidth="1"/>
    <col min="8199" max="8199" width="5" style="28" customWidth="1"/>
    <col min="8200" max="8200" width="6.140625" style="28" customWidth="1"/>
    <col min="8201" max="8201" width="7.42578125" style="28" customWidth="1"/>
    <col min="8202" max="8202" width="5.7109375" style="28" bestFit="1" customWidth="1"/>
    <col min="8203" max="8203" width="6.7109375" style="28" customWidth="1"/>
    <col min="8204" max="8204" width="7.28515625" style="28" customWidth="1"/>
    <col min="8205" max="8205" width="5" style="28" customWidth="1"/>
    <col min="8206" max="8206" width="6.28515625" style="28" customWidth="1"/>
    <col min="8207" max="8207" width="7.28515625" style="28" customWidth="1"/>
    <col min="8208" max="8208" width="6" style="28" customWidth="1"/>
    <col min="8209" max="8448" width="9.140625" style="28"/>
    <col min="8449" max="8449" width="37.5703125" style="28" customWidth="1"/>
    <col min="8450" max="8450" width="7" style="28" customWidth="1"/>
    <col min="8451" max="8451" width="7.7109375" style="28" customWidth="1"/>
    <col min="8452" max="8452" width="4.5703125" style="28" customWidth="1"/>
    <col min="8453" max="8453" width="6.42578125" style="28" customWidth="1"/>
    <col min="8454" max="8454" width="7.7109375" style="28" customWidth="1"/>
    <col min="8455" max="8455" width="5" style="28" customWidth="1"/>
    <col min="8456" max="8456" width="6.140625" style="28" customWidth="1"/>
    <col min="8457" max="8457" width="7.42578125" style="28" customWidth="1"/>
    <col min="8458" max="8458" width="5.7109375" style="28" bestFit="1" customWidth="1"/>
    <col min="8459" max="8459" width="6.7109375" style="28" customWidth="1"/>
    <col min="8460" max="8460" width="7.28515625" style="28" customWidth="1"/>
    <col min="8461" max="8461" width="5" style="28" customWidth="1"/>
    <col min="8462" max="8462" width="6.28515625" style="28" customWidth="1"/>
    <col min="8463" max="8463" width="7.28515625" style="28" customWidth="1"/>
    <col min="8464" max="8464" width="6" style="28" customWidth="1"/>
    <col min="8465" max="8704" width="9.140625" style="28"/>
    <col min="8705" max="8705" width="37.5703125" style="28" customWidth="1"/>
    <col min="8706" max="8706" width="7" style="28" customWidth="1"/>
    <col min="8707" max="8707" width="7.7109375" style="28" customWidth="1"/>
    <col min="8708" max="8708" width="4.5703125" style="28" customWidth="1"/>
    <col min="8709" max="8709" width="6.42578125" style="28" customWidth="1"/>
    <col min="8710" max="8710" width="7.7109375" style="28" customWidth="1"/>
    <col min="8711" max="8711" width="5" style="28" customWidth="1"/>
    <col min="8712" max="8712" width="6.140625" style="28" customWidth="1"/>
    <col min="8713" max="8713" width="7.42578125" style="28" customWidth="1"/>
    <col min="8714" max="8714" width="5.7109375" style="28" bestFit="1" customWidth="1"/>
    <col min="8715" max="8715" width="6.7109375" style="28" customWidth="1"/>
    <col min="8716" max="8716" width="7.28515625" style="28" customWidth="1"/>
    <col min="8717" max="8717" width="5" style="28" customWidth="1"/>
    <col min="8718" max="8718" width="6.28515625" style="28" customWidth="1"/>
    <col min="8719" max="8719" width="7.28515625" style="28" customWidth="1"/>
    <col min="8720" max="8720" width="6" style="28" customWidth="1"/>
    <col min="8721" max="8960" width="9.140625" style="28"/>
    <col min="8961" max="8961" width="37.5703125" style="28" customWidth="1"/>
    <col min="8962" max="8962" width="7" style="28" customWidth="1"/>
    <col min="8963" max="8963" width="7.7109375" style="28" customWidth="1"/>
    <col min="8964" max="8964" width="4.5703125" style="28" customWidth="1"/>
    <col min="8965" max="8965" width="6.42578125" style="28" customWidth="1"/>
    <col min="8966" max="8966" width="7.7109375" style="28" customWidth="1"/>
    <col min="8967" max="8967" width="5" style="28" customWidth="1"/>
    <col min="8968" max="8968" width="6.140625" style="28" customWidth="1"/>
    <col min="8969" max="8969" width="7.42578125" style="28" customWidth="1"/>
    <col min="8970" max="8970" width="5.7109375" style="28" bestFit="1" customWidth="1"/>
    <col min="8971" max="8971" width="6.7109375" style="28" customWidth="1"/>
    <col min="8972" max="8972" width="7.28515625" style="28" customWidth="1"/>
    <col min="8973" max="8973" width="5" style="28" customWidth="1"/>
    <col min="8974" max="8974" width="6.28515625" style="28" customWidth="1"/>
    <col min="8975" max="8975" width="7.28515625" style="28" customWidth="1"/>
    <col min="8976" max="8976" width="6" style="28" customWidth="1"/>
    <col min="8977" max="9216" width="9.140625" style="28"/>
    <col min="9217" max="9217" width="37.5703125" style="28" customWidth="1"/>
    <col min="9218" max="9218" width="7" style="28" customWidth="1"/>
    <col min="9219" max="9219" width="7.7109375" style="28" customWidth="1"/>
    <col min="9220" max="9220" width="4.5703125" style="28" customWidth="1"/>
    <col min="9221" max="9221" width="6.42578125" style="28" customWidth="1"/>
    <col min="9222" max="9222" width="7.7109375" style="28" customWidth="1"/>
    <col min="9223" max="9223" width="5" style="28" customWidth="1"/>
    <col min="9224" max="9224" width="6.140625" style="28" customWidth="1"/>
    <col min="9225" max="9225" width="7.42578125" style="28" customWidth="1"/>
    <col min="9226" max="9226" width="5.7109375" style="28" bestFit="1" customWidth="1"/>
    <col min="9227" max="9227" width="6.7109375" style="28" customWidth="1"/>
    <col min="9228" max="9228" width="7.28515625" style="28" customWidth="1"/>
    <col min="9229" max="9229" width="5" style="28" customWidth="1"/>
    <col min="9230" max="9230" width="6.28515625" style="28" customWidth="1"/>
    <col min="9231" max="9231" width="7.28515625" style="28" customWidth="1"/>
    <col min="9232" max="9232" width="6" style="28" customWidth="1"/>
    <col min="9233" max="9472" width="9.140625" style="28"/>
    <col min="9473" max="9473" width="37.5703125" style="28" customWidth="1"/>
    <col min="9474" max="9474" width="7" style="28" customWidth="1"/>
    <col min="9475" max="9475" width="7.7109375" style="28" customWidth="1"/>
    <col min="9476" max="9476" width="4.5703125" style="28" customWidth="1"/>
    <col min="9477" max="9477" width="6.42578125" style="28" customWidth="1"/>
    <col min="9478" max="9478" width="7.7109375" style="28" customWidth="1"/>
    <col min="9479" max="9479" width="5" style="28" customWidth="1"/>
    <col min="9480" max="9480" width="6.140625" style="28" customWidth="1"/>
    <col min="9481" max="9481" width="7.42578125" style="28" customWidth="1"/>
    <col min="9482" max="9482" width="5.7109375" style="28" bestFit="1" customWidth="1"/>
    <col min="9483" max="9483" width="6.7109375" style="28" customWidth="1"/>
    <col min="9484" max="9484" width="7.28515625" style="28" customWidth="1"/>
    <col min="9485" max="9485" width="5" style="28" customWidth="1"/>
    <col min="9486" max="9486" width="6.28515625" style="28" customWidth="1"/>
    <col min="9487" max="9487" width="7.28515625" style="28" customWidth="1"/>
    <col min="9488" max="9488" width="6" style="28" customWidth="1"/>
    <col min="9489" max="9728" width="9.140625" style="28"/>
    <col min="9729" max="9729" width="37.5703125" style="28" customWidth="1"/>
    <col min="9730" max="9730" width="7" style="28" customWidth="1"/>
    <col min="9731" max="9731" width="7.7109375" style="28" customWidth="1"/>
    <col min="9732" max="9732" width="4.5703125" style="28" customWidth="1"/>
    <col min="9733" max="9733" width="6.42578125" style="28" customWidth="1"/>
    <col min="9734" max="9734" width="7.7109375" style="28" customWidth="1"/>
    <col min="9735" max="9735" width="5" style="28" customWidth="1"/>
    <col min="9736" max="9736" width="6.140625" style="28" customWidth="1"/>
    <col min="9737" max="9737" width="7.42578125" style="28" customWidth="1"/>
    <col min="9738" max="9738" width="5.7109375" style="28" bestFit="1" customWidth="1"/>
    <col min="9739" max="9739" width="6.7109375" style="28" customWidth="1"/>
    <col min="9740" max="9740" width="7.28515625" style="28" customWidth="1"/>
    <col min="9741" max="9741" width="5" style="28" customWidth="1"/>
    <col min="9742" max="9742" width="6.28515625" style="28" customWidth="1"/>
    <col min="9743" max="9743" width="7.28515625" style="28" customWidth="1"/>
    <col min="9744" max="9744" width="6" style="28" customWidth="1"/>
    <col min="9745" max="9984" width="9.140625" style="28"/>
    <col min="9985" max="9985" width="37.5703125" style="28" customWidth="1"/>
    <col min="9986" max="9986" width="7" style="28" customWidth="1"/>
    <col min="9987" max="9987" width="7.7109375" style="28" customWidth="1"/>
    <col min="9988" max="9988" width="4.5703125" style="28" customWidth="1"/>
    <col min="9989" max="9989" width="6.42578125" style="28" customWidth="1"/>
    <col min="9990" max="9990" width="7.7109375" style="28" customWidth="1"/>
    <col min="9991" max="9991" width="5" style="28" customWidth="1"/>
    <col min="9992" max="9992" width="6.140625" style="28" customWidth="1"/>
    <col min="9993" max="9993" width="7.42578125" style="28" customWidth="1"/>
    <col min="9994" max="9994" width="5.7109375" style="28" bestFit="1" customWidth="1"/>
    <col min="9995" max="9995" width="6.7109375" style="28" customWidth="1"/>
    <col min="9996" max="9996" width="7.28515625" style="28" customWidth="1"/>
    <col min="9997" max="9997" width="5" style="28" customWidth="1"/>
    <col min="9998" max="9998" width="6.28515625" style="28" customWidth="1"/>
    <col min="9999" max="9999" width="7.28515625" style="28" customWidth="1"/>
    <col min="10000" max="10000" width="6" style="28" customWidth="1"/>
    <col min="10001" max="10240" width="9.140625" style="28"/>
    <col min="10241" max="10241" width="37.5703125" style="28" customWidth="1"/>
    <col min="10242" max="10242" width="7" style="28" customWidth="1"/>
    <col min="10243" max="10243" width="7.7109375" style="28" customWidth="1"/>
    <col min="10244" max="10244" width="4.5703125" style="28" customWidth="1"/>
    <col min="10245" max="10245" width="6.42578125" style="28" customWidth="1"/>
    <col min="10246" max="10246" width="7.7109375" style="28" customWidth="1"/>
    <col min="10247" max="10247" width="5" style="28" customWidth="1"/>
    <col min="10248" max="10248" width="6.140625" style="28" customWidth="1"/>
    <col min="10249" max="10249" width="7.42578125" style="28" customWidth="1"/>
    <col min="10250" max="10250" width="5.7109375" style="28" bestFit="1" customWidth="1"/>
    <col min="10251" max="10251" width="6.7109375" style="28" customWidth="1"/>
    <col min="10252" max="10252" width="7.28515625" style="28" customWidth="1"/>
    <col min="10253" max="10253" width="5" style="28" customWidth="1"/>
    <col min="10254" max="10254" width="6.28515625" style="28" customWidth="1"/>
    <col min="10255" max="10255" width="7.28515625" style="28" customWidth="1"/>
    <col min="10256" max="10256" width="6" style="28" customWidth="1"/>
    <col min="10257" max="10496" width="9.140625" style="28"/>
    <col min="10497" max="10497" width="37.5703125" style="28" customWidth="1"/>
    <col min="10498" max="10498" width="7" style="28" customWidth="1"/>
    <col min="10499" max="10499" width="7.7109375" style="28" customWidth="1"/>
    <col min="10500" max="10500" width="4.5703125" style="28" customWidth="1"/>
    <col min="10501" max="10501" width="6.42578125" style="28" customWidth="1"/>
    <col min="10502" max="10502" width="7.7109375" style="28" customWidth="1"/>
    <col min="10503" max="10503" width="5" style="28" customWidth="1"/>
    <col min="10504" max="10504" width="6.140625" style="28" customWidth="1"/>
    <col min="10505" max="10505" width="7.42578125" style="28" customWidth="1"/>
    <col min="10506" max="10506" width="5.7109375" style="28" bestFit="1" customWidth="1"/>
    <col min="10507" max="10507" width="6.7109375" style="28" customWidth="1"/>
    <col min="10508" max="10508" width="7.28515625" style="28" customWidth="1"/>
    <col min="10509" max="10509" width="5" style="28" customWidth="1"/>
    <col min="10510" max="10510" width="6.28515625" style="28" customWidth="1"/>
    <col min="10511" max="10511" width="7.28515625" style="28" customWidth="1"/>
    <col min="10512" max="10512" width="6" style="28" customWidth="1"/>
    <col min="10513" max="10752" width="9.140625" style="28"/>
    <col min="10753" max="10753" width="37.5703125" style="28" customWidth="1"/>
    <col min="10754" max="10754" width="7" style="28" customWidth="1"/>
    <col min="10755" max="10755" width="7.7109375" style="28" customWidth="1"/>
    <col min="10756" max="10756" width="4.5703125" style="28" customWidth="1"/>
    <col min="10757" max="10757" width="6.42578125" style="28" customWidth="1"/>
    <col min="10758" max="10758" width="7.7109375" style="28" customWidth="1"/>
    <col min="10759" max="10759" width="5" style="28" customWidth="1"/>
    <col min="10760" max="10760" width="6.140625" style="28" customWidth="1"/>
    <col min="10761" max="10761" width="7.42578125" style="28" customWidth="1"/>
    <col min="10762" max="10762" width="5.7109375" style="28" bestFit="1" customWidth="1"/>
    <col min="10763" max="10763" width="6.7109375" style="28" customWidth="1"/>
    <col min="10764" max="10764" width="7.28515625" style="28" customWidth="1"/>
    <col min="10765" max="10765" width="5" style="28" customWidth="1"/>
    <col min="10766" max="10766" width="6.28515625" style="28" customWidth="1"/>
    <col min="10767" max="10767" width="7.28515625" style="28" customWidth="1"/>
    <col min="10768" max="10768" width="6" style="28" customWidth="1"/>
    <col min="10769" max="11008" width="9.140625" style="28"/>
    <col min="11009" max="11009" width="37.5703125" style="28" customWidth="1"/>
    <col min="11010" max="11010" width="7" style="28" customWidth="1"/>
    <col min="11011" max="11011" width="7.7109375" style="28" customWidth="1"/>
    <col min="11012" max="11012" width="4.5703125" style="28" customWidth="1"/>
    <col min="11013" max="11013" width="6.42578125" style="28" customWidth="1"/>
    <col min="11014" max="11014" width="7.7109375" style="28" customWidth="1"/>
    <col min="11015" max="11015" width="5" style="28" customWidth="1"/>
    <col min="11016" max="11016" width="6.140625" style="28" customWidth="1"/>
    <col min="11017" max="11017" width="7.42578125" style="28" customWidth="1"/>
    <col min="11018" max="11018" width="5.7109375" style="28" bestFit="1" customWidth="1"/>
    <col min="11019" max="11019" width="6.7109375" style="28" customWidth="1"/>
    <col min="11020" max="11020" width="7.28515625" style="28" customWidth="1"/>
    <col min="11021" max="11021" width="5" style="28" customWidth="1"/>
    <col min="11022" max="11022" width="6.28515625" style="28" customWidth="1"/>
    <col min="11023" max="11023" width="7.28515625" style="28" customWidth="1"/>
    <col min="11024" max="11024" width="6" style="28" customWidth="1"/>
    <col min="11025" max="11264" width="9.140625" style="28"/>
    <col min="11265" max="11265" width="37.5703125" style="28" customWidth="1"/>
    <col min="11266" max="11266" width="7" style="28" customWidth="1"/>
    <col min="11267" max="11267" width="7.7109375" style="28" customWidth="1"/>
    <col min="11268" max="11268" width="4.5703125" style="28" customWidth="1"/>
    <col min="11269" max="11269" width="6.42578125" style="28" customWidth="1"/>
    <col min="11270" max="11270" width="7.7109375" style="28" customWidth="1"/>
    <col min="11271" max="11271" width="5" style="28" customWidth="1"/>
    <col min="11272" max="11272" width="6.140625" style="28" customWidth="1"/>
    <col min="11273" max="11273" width="7.42578125" style="28" customWidth="1"/>
    <col min="11274" max="11274" width="5.7109375" style="28" bestFit="1" customWidth="1"/>
    <col min="11275" max="11275" width="6.7109375" style="28" customWidth="1"/>
    <col min="11276" max="11276" width="7.28515625" style="28" customWidth="1"/>
    <col min="11277" max="11277" width="5" style="28" customWidth="1"/>
    <col min="11278" max="11278" width="6.28515625" style="28" customWidth="1"/>
    <col min="11279" max="11279" width="7.28515625" style="28" customWidth="1"/>
    <col min="11280" max="11280" width="6" style="28" customWidth="1"/>
    <col min="11281" max="11520" width="9.140625" style="28"/>
    <col min="11521" max="11521" width="37.5703125" style="28" customWidth="1"/>
    <col min="11522" max="11522" width="7" style="28" customWidth="1"/>
    <col min="11523" max="11523" width="7.7109375" style="28" customWidth="1"/>
    <col min="11524" max="11524" width="4.5703125" style="28" customWidth="1"/>
    <col min="11525" max="11525" width="6.42578125" style="28" customWidth="1"/>
    <col min="11526" max="11526" width="7.7109375" style="28" customWidth="1"/>
    <col min="11527" max="11527" width="5" style="28" customWidth="1"/>
    <col min="11528" max="11528" width="6.140625" style="28" customWidth="1"/>
    <col min="11529" max="11529" width="7.42578125" style="28" customWidth="1"/>
    <col min="11530" max="11530" width="5.7109375" style="28" bestFit="1" customWidth="1"/>
    <col min="11531" max="11531" width="6.7109375" style="28" customWidth="1"/>
    <col min="11532" max="11532" width="7.28515625" style="28" customWidth="1"/>
    <col min="11533" max="11533" width="5" style="28" customWidth="1"/>
    <col min="11534" max="11534" width="6.28515625" style="28" customWidth="1"/>
    <col min="11535" max="11535" width="7.28515625" style="28" customWidth="1"/>
    <col min="11536" max="11536" width="6" style="28" customWidth="1"/>
    <col min="11537" max="11776" width="9.140625" style="28"/>
    <col min="11777" max="11777" width="37.5703125" style="28" customWidth="1"/>
    <col min="11778" max="11778" width="7" style="28" customWidth="1"/>
    <col min="11779" max="11779" width="7.7109375" style="28" customWidth="1"/>
    <col min="11780" max="11780" width="4.5703125" style="28" customWidth="1"/>
    <col min="11781" max="11781" width="6.42578125" style="28" customWidth="1"/>
    <col min="11782" max="11782" width="7.7109375" style="28" customWidth="1"/>
    <col min="11783" max="11783" width="5" style="28" customWidth="1"/>
    <col min="11784" max="11784" width="6.140625" style="28" customWidth="1"/>
    <col min="11785" max="11785" width="7.42578125" style="28" customWidth="1"/>
    <col min="11786" max="11786" width="5.7109375" style="28" bestFit="1" customWidth="1"/>
    <col min="11787" max="11787" width="6.7109375" style="28" customWidth="1"/>
    <col min="11788" max="11788" width="7.28515625" style="28" customWidth="1"/>
    <col min="11789" max="11789" width="5" style="28" customWidth="1"/>
    <col min="11790" max="11790" width="6.28515625" style="28" customWidth="1"/>
    <col min="11791" max="11791" width="7.28515625" style="28" customWidth="1"/>
    <col min="11792" max="11792" width="6" style="28" customWidth="1"/>
    <col min="11793" max="12032" width="9.140625" style="28"/>
    <col min="12033" max="12033" width="37.5703125" style="28" customWidth="1"/>
    <col min="12034" max="12034" width="7" style="28" customWidth="1"/>
    <col min="12035" max="12035" width="7.7109375" style="28" customWidth="1"/>
    <col min="12036" max="12036" width="4.5703125" style="28" customWidth="1"/>
    <col min="12037" max="12037" width="6.42578125" style="28" customWidth="1"/>
    <col min="12038" max="12038" width="7.7109375" style="28" customWidth="1"/>
    <col min="12039" max="12039" width="5" style="28" customWidth="1"/>
    <col min="12040" max="12040" width="6.140625" style="28" customWidth="1"/>
    <col min="12041" max="12041" width="7.42578125" style="28" customWidth="1"/>
    <col min="12042" max="12042" width="5.7109375" style="28" bestFit="1" customWidth="1"/>
    <col min="12043" max="12043" width="6.7109375" style="28" customWidth="1"/>
    <col min="12044" max="12044" width="7.28515625" style="28" customWidth="1"/>
    <col min="12045" max="12045" width="5" style="28" customWidth="1"/>
    <col min="12046" max="12046" width="6.28515625" style="28" customWidth="1"/>
    <col min="12047" max="12047" width="7.28515625" style="28" customWidth="1"/>
    <col min="12048" max="12048" width="6" style="28" customWidth="1"/>
    <col min="12049" max="12288" width="9.140625" style="28"/>
    <col min="12289" max="12289" width="37.5703125" style="28" customWidth="1"/>
    <col min="12290" max="12290" width="7" style="28" customWidth="1"/>
    <col min="12291" max="12291" width="7.7109375" style="28" customWidth="1"/>
    <col min="12292" max="12292" width="4.5703125" style="28" customWidth="1"/>
    <col min="12293" max="12293" width="6.42578125" style="28" customWidth="1"/>
    <col min="12294" max="12294" width="7.7109375" style="28" customWidth="1"/>
    <col min="12295" max="12295" width="5" style="28" customWidth="1"/>
    <col min="12296" max="12296" width="6.140625" style="28" customWidth="1"/>
    <col min="12297" max="12297" width="7.42578125" style="28" customWidth="1"/>
    <col min="12298" max="12298" width="5.7109375" style="28" bestFit="1" customWidth="1"/>
    <col min="12299" max="12299" width="6.7109375" style="28" customWidth="1"/>
    <col min="12300" max="12300" width="7.28515625" style="28" customWidth="1"/>
    <col min="12301" max="12301" width="5" style="28" customWidth="1"/>
    <col min="12302" max="12302" width="6.28515625" style="28" customWidth="1"/>
    <col min="12303" max="12303" width="7.28515625" style="28" customWidth="1"/>
    <col min="12304" max="12304" width="6" style="28" customWidth="1"/>
    <col min="12305" max="12544" width="9.140625" style="28"/>
    <col min="12545" max="12545" width="37.5703125" style="28" customWidth="1"/>
    <col min="12546" max="12546" width="7" style="28" customWidth="1"/>
    <col min="12547" max="12547" width="7.7109375" style="28" customWidth="1"/>
    <col min="12548" max="12548" width="4.5703125" style="28" customWidth="1"/>
    <col min="12549" max="12549" width="6.42578125" style="28" customWidth="1"/>
    <col min="12550" max="12550" width="7.7109375" style="28" customWidth="1"/>
    <col min="12551" max="12551" width="5" style="28" customWidth="1"/>
    <col min="12552" max="12552" width="6.140625" style="28" customWidth="1"/>
    <col min="12553" max="12553" width="7.42578125" style="28" customWidth="1"/>
    <col min="12554" max="12554" width="5.7109375" style="28" bestFit="1" customWidth="1"/>
    <col min="12555" max="12555" width="6.7109375" style="28" customWidth="1"/>
    <col min="12556" max="12556" width="7.28515625" style="28" customWidth="1"/>
    <col min="12557" max="12557" width="5" style="28" customWidth="1"/>
    <col min="12558" max="12558" width="6.28515625" style="28" customWidth="1"/>
    <col min="12559" max="12559" width="7.28515625" style="28" customWidth="1"/>
    <col min="12560" max="12560" width="6" style="28" customWidth="1"/>
    <col min="12561" max="12800" width="9.140625" style="28"/>
    <col min="12801" max="12801" width="37.5703125" style="28" customWidth="1"/>
    <col min="12802" max="12802" width="7" style="28" customWidth="1"/>
    <col min="12803" max="12803" width="7.7109375" style="28" customWidth="1"/>
    <col min="12804" max="12804" width="4.5703125" style="28" customWidth="1"/>
    <col min="12805" max="12805" width="6.42578125" style="28" customWidth="1"/>
    <col min="12806" max="12806" width="7.7109375" style="28" customWidth="1"/>
    <col min="12807" max="12807" width="5" style="28" customWidth="1"/>
    <col min="12808" max="12808" width="6.140625" style="28" customWidth="1"/>
    <col min="12809" max="12809" width="7.42578125" style="28" customWidth="1"/>
    <col min="12810" max="12810" width="5.7109375" style="28" bestFit="1" customWidth="1"/>
    <col min="12811" max="12811" width="6.7109375" style="28" customWidth="1"/>
    <col min="12812" max="12812" width="7.28515625" style="28" customWidth="1"/>
    <col min="12813" max="12813" width="5" style="28" customWidth="1"/>
    <col min="12814" max="12814" width="6.28515625" style="28" customWidth="1"/>
    <col min="12815" max="12815" width="7.28515625" style="28" customWidth="1"/>
    <col min="12816" max="12816" width="6" style="28" customWidth="1"/>
    <col min="12817" max="13056" width="9.140625" style="28"/>
    <col min="13057" max="13057" width="37.5703125" style="28" customWidth="1"/>
    <col min="13058" max="13058" width="7" style="28" customWidth="1"/>
    <col min="13059" max="13059" width="7.7109375" style="28" customWidth="1"/>
    <col min="13060" max="13060" width="4.5703125" style="28" customWidth="1"/>
    <col min="13061" max="13061" width="6.42578125" style="28" customWidth="1"/>
    <col min="13062" max="13062" width="7.7109375" style="28" customWidth="1"/>
    <col min="13063" max="13063" width="5" style="28" customWidth="1"/>
    <col min="13064" max="13064" width="6.140625" style="28" customWidth="1"/>
    <col min="13065" max="13065" width="7.42578125" style="28" customWidth="1"/>
    <col min="13066" max="13066" width="5.7109375" style="28" bestFit="1" customWidth="1"/>
    <col min="13067" max="13067" width="6.7109375" style="28" customWidth="1"/>
    <col min="13068" max="13068" width="7.28515625" style="28" customWidth="1"/>
    <col min="13069" max="13069" width="5" style="28" customWidth="1"/>
    <col min="13070" max="13070" width="6.28515625" style="28" customWidth="1"/>
    <col min="13071" max="13071" width="7.28515625" style="28" customWidth="1"/>
    <col min="13072" max="13072" width="6" style="28" customWidth="1"/>
    <col min="13073" max="13312" width="9.140625" style="28"/>
    <col min="13313" max="13313" width="37.5703125" style="28" customWidth="1"/>
    <col min="13314" max="13314" width="7" style="28" customWidth="1"/>
    <col min="13315" max="13315" width="7.7109375" style="28" customWidth="1"/>
    <col min="13316" max="13316" width="4.5703125" style="28" customWidth="1"/>
    <col min="13317" max="13317" width="6.42578125" style="28" customWidth="1"/>
    <col min="13318" max="13318" width="7.7109375" style="28" customWidth="1"/>
    <col min="13319" max="13319" width="5" style="28" customWidth="1"/>
    <col min="13320" max="13320" width="6.140625" style="28" customWidth="1"/>
    <col min="13321" max="13321" width="7.42578125" style="28" customWidth="1"/>
    <col min="13322" max="13322" width="5.7109375" style="28" bestFit="1" customWidth="1"/>
    <col min="13323" max="13323" width="6.7109375" style="28" customWidth="1"/>
    <col min="13324" max="13324" width="7.28515625" style="28" customWidth="1"/>
    <col min="13325" max="13325" width="5" style="28" customWidth="1"/>
    <col min="13326" max="13326" width="6.28515625" style="28" customWidth="1"/>
    <col min="13327" max="13327" width="7.28515625" style="28" customWidth="1"/>
    <col min="13328" max="13328" width="6" style="28" customWidth="1"/>
    <col min="13329" max="13568" width="9.140625" style="28"/>
    <col min="13569" max="13569" width="37.5703125" style="28" customWidth="1"/>
    <col min="13570" max="13570" width="7" style="28" customWidth="1"/>
    <col min="13571" max="13571" width="7.7109375" style="28" customWidth="1"/>
    <col min="13572" max="13572" width="4.5703125" style="28" customWidth="1"/>
    <col min="13573" max="13573" width="6.42578125" style="28" customWidth="1"/>
    <col min="13574" max="13574" width="7.7109375" style="28" customWidth="1"/>
    <col min="13575" max="13575" width="5" style="28" customWidth="1"/>
    <col min="13576" max="13576" width="6.140625" style="28" customWidth="1"/>
    <col min="13577" max="13577" width="7.42578125" style="28" customWidth="1"/>
    <col min="13578" max="13578" width="5.7109375" style="28" bestFit="1" customWidth="1"/>
    <col min="13579" max="13579" width="6.7109375" style="28" customWidth="1"/>
    <col min="13580" max="13580" width="7.28515625" style="28" customWidth="1"/>
    <col min="13581" max="13581" width="5" style="28" customWidth="1"/>
    <col min="13582" max="13582" width="6.28515625" style="28" customWidth="1"/>
    <col min="13583" max="13583" width="7.28515625" style="28" customWidth="1"/>
    <col min="13584" max="13584" width="6" style="28" customWidth="1"/>
    <col min="13585" max="13824" width="9.140625" style="28"/>
    <col min="13825" max="13825" width="37.5703125" style="28" customWidth="1"/>
    <col min="13826" max="13826" width="7" style="28" customWidth="1"/>
    <col min="13827" max="13827" width="7.7109375" style="28" customWidth="1"/>
    <col min="13828" max="13828" width="4.5703125" style="28" customWidth="1"/>
    <col min="13829" max="13829" width="6.42578125" style="28" customWidth="1"/>
    <col min="13830" max="13830" width="7.7109375" style="28" customWidth="1"/>
    <col min="13831" max="13831" width="5" style="28" customWidth="1"/>
    <col min="13832" max="13832" width="6.140625" style="28" customWidth="1"/>
    <col min="13833" max="13833" width="7.42578125" style="28" customWidth="1"/>
    <col min="13834" max="13834" width="5.7109375" style="28" bestFit="1" customWidth="1"/>
    <col min="13835" max="13835" width="6.7109375" style="28" customWidth="1"/>
    <col min="13836" max="13836" width="7.28515625" style="28" customWidth="1"/>
    <col min="13837" max="13837" width="5" style="28" customWidth="1"/>
    <col min="13838" max="13838" width="6.28515625" style="28" customWidth="1"/>
    <col min="13839" max="13839" width="7.28515625" style="28" customWidth="1"/>
    <col min="13840" max="13840" width="6" style="28" customWidth="1"/>
    <col min="13841" max="14080" width="9.140625" style="28"/>
    <col min="14081" max="14081" width="37.5703125" style="28" customWidth="1"/>
    <col min="14082" max="14082" width="7" style="28" customWidth="1"/>
    <col min="14083" max="14083" width="7.7109375" style="28" customWidth="1"/>
    <col min="14084" max="14084" width="4.5703125" style="28" customWidth="1"/>
    <col min="14085" max="14085" width="6.42578125" style="28" customWidth="1"/>
    <col min="14086" max="14086" width="7.7109375" style="28" customWidth="1"/>
    <col min="14087" max="14087" width="5" style="28" customWidth="1"/>
    <col min="14088" max="14088" width="6.140625" style="28" customWidth="1"/>
    <col min="14089" max="14089" width="7.42578125" style="28" customWidth="1"/>
    <col min="14090" max="14090" width="5.7109375" style="28" bestFit="1" customWidth="1"/>
    <col min="14091" max="14091" width="6.7109375" style="28" customWidth="1"/>
    <col min="14092" max="14092" width="7.28515625" style="28" customWidth="1"/>
    <col min="14093" max="14093" width="5" style="28" customWidth="1"/>
    <col min="14094" max="14094" width="6.28515625" style="28" customWidth="1"/>
    <col min="14095" max="14095" width="7.28515625" style="28" customWidth="1"/>
    <col min="14096" max="14096" width="6" style="28" customWidth="1"/>
    <col min="14097" max="14336" width="9.140625" style="28"/>
    <col min="14337" max="14337" width="37.5703125" style="28" customWidth="1"/>
    <col min="14338" max="14338" width="7" style="28" customWidth="1"/>
    <col min="14339" max="14339" width="7.7109375" style="28" customWidth="1"/>
    <col min="14340" max="14340" width="4.5703125" style="28" customWidth="1"/>
    <col min="14341" max="14341" width="6.42578125" style="28" customWidth="1"/>
    <col min="14342" max="14342" width="7.7109375" style="28" customWidth="1"/>
    <col min="14343" max="14343" width="5" style="28" customWidth="1"/>
    <col min="14344" max="14344" width="6.140625" style="28" customWidth="1"/>
    <col min="14345" max="14345" width="7.42578125" style="28" customWidth="1"/>
    <col min="14346" max="14346" width="5.7109375" style="28" bestFit="1" customWidth="1"/>
    <col min="14347" max="14347" width="6.7109375" style="28" customWidth="1"/>
    <col min="14348" max="14348" width="7.28515625" style="28" customWidth="1"/>
    <col min="14349" max="14349" width="5" style="28" customWidth="1"/>
    <col min="14350" max="14350" width="6.28515625" style="28" customWidth="1"/>
    <col min="14351" max="14351" width="7.28515625" style="28" customWidth="1"/>
    <col min="14352" max="14352" width="6" style="28" customWidth="1"/>
    <col min="14353" max="14592" width="9.140625" style="28"/>
    <col min="14593" max="14593" width="37.5703125" style="28" customWidth="1"/>
    <col min="14594" max="14594" width="7" style="28" customWidth="1"/>
    <col min="14595" max="14595" width="7.7109375" style="28" customWidth="1"/>
    <col min="14596" max="14596" width="4.5703125" style="28" customWidth="1"/>
    <col min="14597" max="14597" width="6.42578125" style="28" customWidth="1"/>
    <col min="14598" max="14598" width="7.7109375" style="28" customWidth="1"/>
    <col min="14599" max="14599" width="5" style="28" customWidth="1"/>
    <col min="14600" max="14600" width="6.140625" style="28" customWidth="1"/>
    <col min="14601" max="14601" width="7.42578125" style="28" customWidth="1"/>
    <col min="14602" max="14602" width="5.7109375" style="28" bestFit="1" customWidth="1"/>
    <col min="14603" max="14603" width="6.7109375" style="28" customWidth="1"/>
    <col min="14604" max="14604" width="7.28515625" style="28" customWidth="1"/>
    <col min="14605" max="14605" width="5" style="28" customWidth="1"/>
    <col min="14606" max="14606" width="6.28515625" style="28" customWidth="1"/>
    <col min="14607" max="14607" width="7.28515625" style="28" customWidth="1"/>
    <col min="14608" max="14608" width="6" style="28" customWidth="1"/>
    <col min="14609" max="14848" width="9.140625" style="28"/>
    <col min="14849" max="14849" width="37.5703125" style="28" customWidth="1"/>
    <col min="14850" max="14850" width="7" style="28" customWidth="1"/>
    <col min="14851" max="14851" width="7.7109375" style="28" customWidth="1"/>
    <col min="14852" max="14852" width="4.5703125" style="28" customWidth="1"/>
    <col min="14853" max="14853" width="6.42578125" style="28" customWidth="1"/>
    <col min="14854" max="14854" width="7.7109375" style="28" customWidth="1"/>
    <col min="14855" max="14855" width="5" style="28" customWidth="1"/>
    <col min="14856" max="14856" width="6.140625" style="28" customWidth="1"/>
    <col min="14857" max="14857" width="7.42578125" style="28" customWidth="1"/>
    <col min="14858" max="14858" width="5.7109375" style="28" bestFit="1" customWidth="1"/>
    <col min="14859" max="14859" width="6.7109375" style="28" customWidth="1"/>
    <col min="14860" max="14860" width="7.28515625" style="28" customWidth="1"/>
    <col min="14861" max="14861" width="5" style="28" customWidth="1"/>
    <col min="14862" max="14862" width="6.28515625" style="28" customWidth="1"/>
    <col min="14863" max="14863" width="7.28515625" style="28" customWidth="1"/>
    <col min="14864" max="14864" width="6" style="28" customWidth="1"/>
    <col min="14865" max="15104" width="9.140625" style="28"/>
    <col min="15105" max="15105" width="37.5703125" style="28" customWidth="1"/>
    <col min="15106" max="15106" width="7" style="28" customWidth="1"/>
    <col min="15107" max="15107" width="7.7109375" style="28" customWidth="1"/>
    <col min="15108" max="15108" width="4.5703125" style="28" customWidth="1"/>
    <col min="15109" max="15109" width="6.42578125" style="28" customWidth="1"/>
    <col min="15110" max="15110" width="7.7109375" style="28" customWidth="1"/>
    <col min="15111" max="15111" width="5" style="28" customWidth="1"/>
    <col min="15112" max="15112" width="6.140625" style="28" customWidth="1"/>
    <col min="15113" max="15113" width="7.42578125" style="28" customWidth="1"/>
    <col min="15114" max="15114" width="5.7109375" style="28" bestFit="1" customWidth="1"/>
    <col min="15115" max="15115" width="6.7109375" style="28" customWidth="1"/>
    <col min="15116" max="15116" width="7.28515625" style="28" customWidth="1"/>
    <col min="15117" max="15117" width="5" style="28" customWidth="1"/>
    <col min="15118" max="15118" width="6.28515625" style="28" customWidth="1"/>
    <col min="15119" max="15119" width="7.28515625" style="28" customWidth="1"/>
    <col min="15120" max="15120" width="6" style="28" customWidth="1"/>
    <col min="15121" max="15360" width="9.140625" style="28"/>
    <col min="15361" max="15361" width="37.5703125" style="28" customWidth="1"/>
    <col min="15362" max="15362" width="7" style="28" customWidth="1"/>
    <col min="15363" max="15363" width="7.7109375" style="28" customWidth="1"/>
    <col min="15364" max="15364" width="4.5703125" style="28" customWidth="1"/>
    <col min="15365" max="15365" width="6.42578125" style="28" customWidth="1"/>
    <col min="15366" max="15366" width="7.7109375" style="28" customWidth="1"/>
    <col min="15367" max="15367" width="5" style="28" customWidth="1"/>
    <col min="15368" max="15368" width="6.140625" style="28" customWidth="1"/>
    <col min="15369" max="15369" width="7.42578125" style="28" customWidth="1"/>
    <col min="15370" max="15370" width="5.7109375" style="28" bestFit="1" customWidth="1"/>
    <col min="15371" max="15371" width="6.7109375" style="28" customWidth="1"/>
    <col min="15372" max="15372" width="7.28515625" style="28" customWidth="1"/>
    <col min="15373" max="15373" width="5" style="28" customWidth="1"/>
    <col min="15374" max="15374" width="6.28515625" style="28" customWidth="1"/>
    <col min="15375" max="15375" width="7.28515625" style="28" customWidth="1"/>
    <col min="15376" max="15376" width="6" style="28" customWidth="1"/>
    <col min="15377" max="15616" width="9.140625" style="28"/>
    <col min="15617" max="15617" width="37.5703125" style="28" customWidth="1"/>
    <col min="15618" max="15618" width="7" style="28" customWidth="1"/>
    <col min="15619" max="15619" width="7.7109375" style="28" customWidth="1"/>
    <col min="15620" max="15620" width="4.5703125" style="28" customWidth="1"/>
    <col min="15621" max="15621" width="6.42578125" style="28" customWidth="1"/>
    <col min="15622" max="15622" width="7.7109375" style="28" customWidth="1"/>
    <col min="15623" max="15623" width="5" style="28" customWidth="1"/>
    <col min="15624" max="15624" width="6.140625" style="28" customWidth="1"/>
    <col min="15625" max="15625" width="7.42578125" style="28" customWidth="1"/>
    <col min="15626" max="15626" width="5.7109375" style="28" bestFit="1" customWidth="1"/>
    <col min="15627" max="15627" width="6.7109375" style="28" customWidth="1"/>
    <col min="15628" max="15628" width="7.28515625" style="28" customWidth="1"/>
    <col min="15629" max="15629" width="5" style="28" customWidth="1"/>
    <col min="15630" max="15630" width="6.28515625" style="28" customWidth="1"/>
    <col min="15631" max="15631" width="7.28515625" style="28" customWidth="1"/>
    <col min="15632" max="15632" width="6" style="28" customWidth="1"/>
    <col min="15633" max="15872" width="9.140625" style="28"/>
    <col min="15873" max="15873" width="37.5703125" style="28" customWidth="1"/>
    <col min="15874" max="15874" width="7" style="28" customWidth="1"/>
    <col min="15875" max="15875" width="7.7109375" style="28" customWidth="1"/>
    <col min="15876" max="15876" width="4.5703125" style="28" customWidth="1"/>
    <col min="15877" max="15877" width="6.42578125" style="28" customWidth="1"/>
    <col min="15878" max="15878" width="7.7109375" style="28" customWidth="1"/>
    <col min="15879" max="15879" width="5" style="28" customWidth="1"/>
    <col min="15880" max="15880" width="6.140625" style="28" customWidth="1"/>
    <col min="15881" max="15881" width="7.42578125" style="28" customWidth="1"/>
    <col min="15882" max="15882" width="5.7109375" style="28" bestFit="1" customWidth="1"/>
    <col min="15883" max="15883" width="6.7109375" style="28" customWidth="1"/>
    <col min="15884" max="15884" width="7.28515625" style="28" customWidth="1"/>
    <col min="15885" max="15885" width="5" style="28" customWidth="1"/>
    <col min="15886" max="15886" width="6.28515625" style="28" customWidth="1"/>
    <col min="15887" max="15887" width="7.28515625" style="28" customWidth="1"/>
    <col min="15888" max="15888" width="6" style="28" customWidth="1"/>
    <col min="15889" max="16128" width="9.140625" style="28"/>
    <col min="16129" max="16129" width="37.5703125" style="28" customWidth="1"/>
    <col min="16130" max="16130" width="7" style="28" customWidth="1"/>
    <col min="16131" max="16131" width="7.7109375" style="28" customWidth="1"/>
    <col min="16132" max="16132" width="4.5703125" style="28" customWidth="1"/>
    <col min="16133" max="16133" width="6.42578125" style="28" customWidth="1"/>
    <col min="16134" max="16134" width="7.7109375" style="28" customWidth="1"/>
    <col min="16135" max="16135" width="5" style="28" customWidth="1"/>
    <col min="16136" max="16136" width="6.140625" style="28" customWidth="1"/>
    <col min="16137" max="16137" width="7.42578125" style="28" customWidth="1"/>
    <col min="16138" max="16138" width="5.7109375" style="28" bestFit="1" customWidth="1"/>
    <col min="16139" max="16139" width="6.7109375" style="28" customWidth="1"/>
    <col min="16140" max="16140" width="7.28515625" style="28" customWidth="1"/>
    <col min="16141" max="16141" width="5" style="28" customWidth="1"/>
    <col min="16142" max="16142" width="6.28515625" style="28" customWidth="1"/>
    <col min="16143" max="16143" width="7.28515625" style="28" customWidth="1"/>
    <col min="16144" max="16144" width="6" style="28" customWidth="1"/>
    <col min="16145" max="16384" width="9.140625" style="28"/>
  </cols>
  <sheetData>
    <row r="1" spans="1:115" ht="19.149999999999999" customHeight="1" thickBot="1" x14ac:dyDescent="0.25">
      <c r="A1" s="3943" t="s">
        <v>40</v>
      </c>
      <c r="B1" s="3943"/>
      <c r="C1" s="3943"/>
      <c r="D1" s="3943"/>
      <c r="E1" s="3943"/>
      <c r="F1" s="3943"/>
      <c r="G1" s="3943"/>
      <c r="H1" s="3943"/>
      <c r="I1" s="3943"/>
      <c r="J1" s="3943"/>
      <c r="K1" s="3943"/>
      <c r="L1" s="3943"/>
      <c r="M1" s="3943"/>
      <c r="N1" s="3943"/>
      <c r="O1" s="3943"/>
      <c r="P1" s="3943"/>
    </row>
    <row r="2" spans="1:115" ht="13.5" thickBot="1" x14ac:dyDescent="0.25">
      <c r="A2" s="3944" t="s">
        <v>369</v>
      </c>
      <c r="B2" s="3945"/>
      <c r="C2" s="3945"/>
      <c r="D2" s="3945"/>
      <c r="E2" s="3945"/>
      <c r="F2" s="3945"/>
      <c r="G2" s="3945"/>
      <c r="H2" s="3945"/>
      <c r="I2" s="3945"/>
      <c r="J2" s="3945"/>
      <c r="K2" s="3945"/>
      <c r="L2" s="3945"/>
      <c r="M2" s="3945"/>
      <c r="N2" s="3946"/>
      <c r="O2" s="3946"/>
      <c r="P2" s="3947"/>
    </row>
    <row r="3" spans="1:115" ht="16.149999999999999" customHeight="1" thickBot="1" x14ac:dyDescent="0.25">
      <c r="A3" s="3948" t="s">
        <v>9</v>
      </c>
      <c r="B3" s="3944" t="s">
        <v>329</v>
      </c>
      <c r="C3" s="3951"/>
      <c r="D3" s="3951"/>
      <c r="E3" s="3944" t="s">
        <v>320</v>
      </c>
      <c r="F3" s="3951"/>
      <c r="G3" s="3951"/>
      <c r="H3" s="3944" t="s">
        <v>286</v>
      </c>
      <c r="I3" s="3951"/>
      <c r="J3" s="3952"/>
      <c r="K3" s="3951" t="s">
        <v>73</v>
      </c>
      <c r="L3" s="3951"/>
      <c r="M3" s="3951"/>
      <c r="N3" s="3953" t="s">
        <v>61</v>
      </c>
      <c r="O3" s="3954"/>
      <c r="P3" s="3955"/>
    </row>
    <row r="4" spans="1:115" ht="9" customHeight="1" x14ac:dyDescent="0.2">
      <c r="A4" s="3949"/>
      <c r="B4" s="1798"/>
      <c r="C4" s="1799"/>
      <c r="D4" s="1800"/>
      <c r="E4" s="1801"/>
      <c r="F4" s="32"/>
      <c r="G4" s="32"/>
      <c r="H4" s="1802"/>
      <c r="I4" s="32"/>
      <c r="J4" s="327"/>
      <c r="K4" s="32"/>
      <c r="L4" s="32"/>
      <c r="M4" s="32"/>
      <c r="N4" s="3956"/>
      <c r="O4" s="3957"/>
      <c r="P4" s="3958"/>
    </row>
    <row r="5" spans="1:115" ht="12.75" customHeight="1" x14ac:dyDescent="0.2">
      <c r="A5" s="3949"/>
      <c r="B5" s="1803"/>
      <c r="C5" s="1804">
        <v>1</v>
      </c>
      <c r="D5" s="1805"/>
      <c r="E5" s="3941">
        <v>2</v>
      </c>
      <c r="F5" s="3941"/>
      <c r="G5" s="3941"/>
      <c r="H5" s="3962">
        <v>3</v>
      </c>
      <c r="I5" s="3941"/>
      <c r="J5" s="3963"/>
      <c r="K5" s="3941">
        <v>4</v>
      </c>
      <c r="L5" s="3941"/>
      <c r="M5" s="3942"/>
      <c r="N5" s="3959"/>
      <c r="O5" s="3960"/>
      <c r="P5" s="3961"/>
    </row>
    <row r="6" spans="1:115" ht="29.45" customHeight="1" x14ac:dyDescent="0.2">
      <c r="A6" s="3950"/>
      <c r="B6" s="1806" t="s">
        <v>26</v>
      </c>
      <c r="C6" s="1807" t="s">
        <v>43</v>
      </c>
      <c r="D6" s="1808" t="s">
        <v>4</v>
      </c>
      <c r="E6" s="1806" t="s">
        <v>26</v>
      </c>
      <c r="F6" s="1807" t="s">
        <v>43</v>
      </c>
      <c r="G6" s="1808" t="s">
        <v>4</v>
      </c>
      <c r="H6" s="1806" t="s">
        <v>26</v>
      </c>
      <c r="I6" s="1807" t="s">
        <v>43</v>
      </c>
      <c r="J6" s="1808" t="s">
        <v>4</v>
      </c>
      <c r="K6" s="1806" t="s">
        <v>26</v>
      </c>
      <c r="L6" s="1807" t="s">
        <v>43</v>
      </c>
      <c r="M6" s="1808" t="s">
        <v>4</v>
      </c>
      <c r="N6" s="1806" t="s">
        <v>26</v>
      </c>
      <c r="O6" s="1807" t="s">
        <v>43</v>
      </c>
      <c r="P6" s="1809" t="s">
        <v>4</v>
      </c>
    </row>
    <row r="7" spans="1:115" ht="16.899999999999999" customHeight="1" x14ac:dyDescent="0.2">
      <c r="A7" s="1810" t="s">
        <v>44</v>
      </c>
      <c r="B7" s="1811"/>
      <c r="C7" s="226"/>
      <c r="D7" s="1812"/>
      <c r="E7" s="1813"/>
      <c r="F7" s="1814"/>
      <c r="G7" s="1815"/>
      <c r="H7" s="1813"/>
      <c r="I7" s="1814"/>
      <c r="J7" s="1816"/>
      <c r="K7" s="1817"/>
      <c r="L7" s="1817"/>
      <c r="M7" s="1818"/>
      <c r="N7" s="227"/>
      <c r="O7" s="1819"/>
      <c r="P7" s="1820"/>
    </row>
    <row r="8" spans="1:115" s="29" customFormat="1" ht="11.25" customHeight="1" x14ac:dyDescent="0.2">
      <c r="A8" s="1821" t="s">
        <v>62</v>
      </c>
      <c r="B8" s="522">
        <f t="shared" ref="B8:P18" si="0">B21+B33</f>
        <v>18</v>
      </c>
      <c r="C8" s="523">
        <f t="shared" si="0"/>
        <v>0</v>
      </c>
      <c r="D8" s="1822">
        <f t="shared" si="0"/>
        <v>18</v>
      </c>
      <c r="E8" s="1823">
        <f t="shared" si="0"/>
        <v>37</v>
      </c>
      <c r="F8" s="1824">
        <f t="shared" si="0"/>
        <v>0</v>
      </c>
      <c r="G8" s="1822">
        <f t="shared" si="0"/>
        <v>37</v>
      </c>
      <c r="H8" s="1823">
        <f t="shared" si="0"/>
        <v>32</v>
      </c>
      <c r="I8" s="523">
        <f t="shared" si="0"/>
        <v>0</v>
      </c>
      <c r="J8" s="1822">
        <f t="shared" si="0"/>
        <v>32</v>
      </c>
      <c r="K8" s="1823">
        <f t="shared" si="0"/>
        <v>34</v>
      </c>
      <c r="L8" s="1824">
        <f t="shared" si="0"/>
        <v>0</v>
      </c>
      <c r="M8" s="1822">
        <f t="shared" si="0"/>
        <v>34</v>
      </c>
      <c r="N8" s="1823">
        <f t="shared" si="0"/>
        <v>121</v>
      </c>
      <c r="O8" s="1824">
        <f t="shared" si="0"/>
        <v>0</v>
      </c>
      <c r="P8" s="1825">
        <f t="shared" si="0"/>
        <v>121</v>
      </c>
    </row>
    <row r="9" spans="1:115" s="30" customFormat="1" x14ac:dyDescent="0.2">
      <c r="A9" s="1821" t="s">
        <v>63</v>
      </c>
      <c r="B9" s="522">
        <f t="shared" si="0"/>
        <v>17</v>
      </c>
      <c r="C9" s="523">
        <f t="shared" si="0"/>
        <v>0</v>
      </c>
      <c r="D9" s="1822">
        <f t="shared" si="0"/>
        <v>17</v>
      </c>
      <c r="E9" s="1823">
        <f t="shared" si="0"/>
        <v>34</v>
      </c>
      <c r="F9" s="1824">
        <f t="shared" si="0"/>
        <v>0</v>
      </c>
      <c r="G9" s="1822">
        <f t="shared" si="0"/>
        <v>34</v>
      </c>
      <c r="H9" s="1823">
        <f t="shared" si="0"/>
        <v>20</v>
      </c>
      <c r="I9" s="523">
        <f t="shared" si="0"/>
        <v>0</v>
      </c>
      <c r="J9" s="1822">
        <f t="shared" si="0"/>
        <v>20</v>
      </c>
      <c r="K9" s="1823">
        <f t="shared" si="0"/>
        <v>22</v>
      </c>
      <c r="L9" s="1824">
        <f t="shared" si="0"/>
        <v>2</v>
      </c>
      <c r="M9" s="1822">
        <f t="shared" si="0"/>
        <v>24</v>
      </c>
      <c r="N9" s="1823">
        <f t="shared" si="0"/>
        <v>93</v>
      </c>
      <c r="O9" s="1824">
        <f t="shared" si="0"/>
        <v>2</v>
      </c>
      <c r="P9" s="1825">
        <f t="shared" si="0"/>
        <v>95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29" customFormat="1" ht="13.5" customHeight="1" x14ac:dyDescent="0.2">
      <c r="A10" s="1826" t="s">
        <v>64</v>
      </c>
      <c r="B10" s="522">
        <f t="shared" si="0"/>
        <v>37</v>
      </c>
      <c r="C10" s="523">
        <f t="shared" si="0"/>
        <v>0</v>
      </c>
      <c r="D10" s="1822">
        <f t="shared" si="0"/>
        <v>37</v>
      </c>
      <c r="E10" s="1823">
        <f>E23+E35</f>
        <v>37</v>
      </c>
      <c r="F10" s="1824">
        <f t="shared" si="0"/>
        <v>0</v>
      </c>
      <c r="G10" s="1822">
        <f t="shared" si="0"/>
        <v>37</v>
      </c>
      <c r="H10" s="1823">
        <f t="shared" si="0"/>
        <v>33</v>
      </c>
      <c r="I10" s="523">
        <f t="shared" si="0"/>
        <v>1</v>
      </c>
      <c r="J10" s="1822">
        <f t="shared" si="0"/>
        <v>34</v>
      </c>
      <c r="K10" s="1823">
        <f t="shared" si="0"/>
        <v>38</v>
      </c>
      <c r="L10" s="1824">
        <f t="shared" si="0"/>
        <v>3</v>
      </c>
      <c r="M10" s="1822">
        <f t="shared" si="0"/>
        <v>41</v>
      </c>
      <c r="N10" s="1823">
        <f t="shared" si="0"/>
        <v>145</v>
      </c>
      <c r="O10" s="1824">
        <f t="shared" si="0"/>
        <v>4</v>
      </c>
      <c r="P10" s="1825">
        <f>P23+P35</f>
        <v>149</v>
      </c>
    </row>
    <row r="11" spans="1:115" s="29" customFormat="1" x14ac:dyDescent="0.2">
      <c r="A11" s="1826" t="s">
        <v>65</v>
      </c>
      <c r="B11" s="522">
        <f t="shared" si="0"/>
        <v>23</v>
      </c>
      <c r="C11" s="523">
        <f t="shared" si="0"/>
        <v>0</v>
      </c>
      <c r="D11" s="1822">
        <f t="shared" si="0"/>
        <v>23</v>
      </c>
      <c r="E11" s="1823">
        <f t="shared" si="0"/>
        <v>24</v>
      </c>
      <c r="F11" s="1824">
        <f t="shared" si="0"/>
        <v>0</v>
      </c>
      <c r="G11" s="1822">
        <f t="shared" si="0"/>
        <v>24</v>
      </c>
      <c r="H11" s="1823">
        <f t="shared" si="0"/>
        <v>22</v>
      </c>
      <c r="I11" s="523">
        <f t="shared" si="0"/>
        <v>0</v>
      </c>
      <c r="J11" s="1822">
        <f t="shared" si="0"/>
        <v>22</v>
      </c>
      <c r="K11" s="1823">
        <f t="shared" si="0"/>
        <v>20</v>
      </c>
      <c r="L11" s="1824">
        <f t="shared" si="0"/>
        <v>0</v>
      </c>
      <c r="M11" s="1822">
        <f t="shared" si="0"/>
        <v>20</v>
      </c>
      <c r="N11" s="1823">
        <f>N24+N36</f>
        <v>89</v>
      </c>
      <c r="O11" s="1824">
        <f>O24+O36</f>
        <v>0</v>
      </c>
      <c r="P11" s="1825">
        <f t="shared" si="0"/>
        <v>89</v>
      </c>
    </row>
    <row r="12" spans="1:115" s="29" customFormat="1" x14ac:dyDescent="0.2">
      <c r="A12" s="1827" t="s">
        <v>48</v>
      </c>
      <c r="B12" s="522">
        <f t="shared" si="0"/>
        <v>0</v>
      </c>
      <c r="C12" s="523">
        <f t="shared" si="0"/>
        <v>0</v>
      </c>
      <c r="D12" s="1822">
        <f t="shared" si="0"/>
        <v>0</v>
      </c>
      <c r="E12" s="1823">
        <f t="shared" si="0"/>
        <v>0</v>
      </c>
      <c r="F12" s="1824">
        <f t="shared" si="0"/>
        <v>0</v>
      </c>
      <c r="G12" s="1822">
        <f t="shared" si="0"/>
        <v>0</v>
      </c>
      <c r="H12" s="1823">
        <f t="shared" si="0"/>
        <v>0</v>
      </c>
      <c r="I12" s="523">
        <f t="shared" si="0"/>
        <v>0</v>
      </c>
      <c r="J12" s="1822">
        <f t="shared" si="0"/>
        <v>0</v>
      </c>
      <c r="K12" s="1823">
        <f t="shared" si="0"/>
        <v>0</v>
      </c>
      <c r="L12" s="1824">
        <f t="shared" si="0"/>
        <v>0</v>
      </c>
      <c r="M12" s="1822">
        <f>M25+M37</f>
        <v>0</v>
      </c>
      <c r="N12" s="1823">
        <f t="shared" si="0"/>
        <v>0</v>
      </c>
      <c r="O12" s="1824">
        <f t="shared" si="0"/>
        <v>0</v>
      </c>
      <c r="P12" s="1825">
        <f t="shared" si="0"/>
        <v>0</v>
      </c>
    </row>
    <row r="13" spans="1:115" s="29" customFormat="1" x14ac:dyDescent="0.2">
      <c r="A13" s="1828" t="s">
        <v>66</v>
      </c>
      <c r="B13" s="522">
        <f t="shared" si="0"/>
        <v>13</v>
      </c>
      <c r="C13" s="523">
        <f t="shared" si="0"/>
        <v>0</v>
      </c>
      <c r="D13" s="1822">
        <f t="shared" si="0"/>
        <v>13</v>
      </c>
      <c r="E13" s="1823">
        <f t="shared" si="0"/>
        <v>27</v>
      </c>
      <c r="F13" s="1824">
        <f t="shared" si="0"/>
        <v>0</v>
      </c>
      <c r="G13" s="1822">
        <f t="shared" si="0"/>
        <v>27</v>
      </c>
      <c r="H13" s="1823">
        <f t="shared" si="0"/>
        <v>23</v>
      </c>
      <c r="I13" s="523">
        <f t="shared" si="0"/>
        <v>0</v>
      </c>
      <c r="J13" s="1822">
        <f t="shared" si="0"/>
        <v>23</v>
      </c>
      <c r="K13" s="1823">
        <f t="shared" si="0"/>
        <v>27</v>
      </c>
      <c r="L13" s="1824">
        <f t="shared" si="0"/>
        <v>0</v>
      </c>
      <c r="M13" s="1822">
        <f>M26+M38</f>
        <v>27</v>
      </c>
      <c r="N13" s="1823">
        <f t="shared" si="0"/>
        <v>90</v>
      </c>
      <c r="O13" s="1824">
        <f t="shared" si="0"/>
        <v>0</v>
      </c>
      <c r="P13" s="1825">
        <f t="shared" si="0"/>
        <v>90</v>
      </c>
    </row>
    <row r="14" spans="1:115" s="29" customFormat="1" ht="14.25" customHeight="1" x14ac:dyDescent="0.2">
      <c r="A14" s="1829" t="s">
        <v>67</v>
      </c>
      <c r="B14" s="522">
        <f t="shared" si="0"/>
        <v>42</v>
      </c>
      <c r="C14" s="523">
        <f t="shared" si="0"/>
        <v>0</v>
      </c>
      <c r="D14" s="1822">
        <f t="shared" si="0"/>
        <v>42</v>
      </c>
      <c r="E14" s="1823">
        <f t="shared" si="0"/>
        <v>34</v>
      </c>
      <c r="F14" s="1824">
        <f t="shared" si="0"/>
        <v>0</v>
      </c>
      <c r="G14" s="1822">
        <f t="shared" si="0"/>
        <v>34</v>
      </c>
      <c r="H14" s="1823">
        <f t="shared" si="0"/>
        <v>33</v>
      </c>
      <c r="I14" s="523">
        <f t="shared" si="0"/>
        <v>0</v>
      </c>
      <c r="J14" s="1822">
        <f t="shared" si="0"/>
        <v>33</v>
      </c>
      <c r="K14" s="1823">
        <f t="shared" si="0"/>
        <v>32</v>
      </c>
      <c r="L14" s="1824">
        <f t="shared" si="0"/>
        <v>0</v>
      </c>
      <c r="M14" s="1822">
        <f>M27+M39</f>
        <v>32</v>
      </c>
      <c r="N14" s="1823">
        <f t="shared" si="0"/>
        <v>141</v>
      </c>
      <c r="O14" s="1824">
        <f t="shared" si="0"/>
        <v>0</v>
      </c>
      <c r="P14" s="1825">
        <f t="shared" si="0"/>
        <v>141</v>
      </c>
    </row>
    <row r="15" spans="1:115" s="29" customFormat="1" x14ac:dyDescent="0.2">
      <c r="A15" s="1829" t="s">
        <v>68</v>
      </c>
      <c r="B15" s="522">
        <f t="shared" si="0"/>
        <v>16</v>
      </c>
      <c r="C15" s="523">
        <f t="shared" si="0"/>
        <v>0</v>
      </c>
      <c r="D15" s="1822">
        <f t="shared" si="0"/>
        <v>16</v>
      </c>
      <c r="E15" s="1823">
        <f t="shared" si="0"/>
        <v>17</v>
      </c>
      <c r="F15" s="1824">
        <f t="shared" si="0"/>
        <v>0</v>
      </c>
      <c r="G15" s="1822">
        <f t="shared" si="0"/>
        <v>17</v>
      </c>
      <c r="H15" s="1823">
        <f t="shared" si="0"/>
        <v>12</v>
      </c>
      <c r="I15" s="523">
        <f t="shared" si="0"/>
        <v>0</v>
      </c>
      <c r="J15" s="1822">
        <f t="shared" si="0"/>
        <v>12</v>
      </c>
      <c r="K15" s="1823">
        <f t="shared" si="0"/>
        <v>16</v>
      </c>
      <c r="L15" s="1824">
        <f t="shared" si="0"/>
        <v>0</v>
      </c>
      <c r="M15" s="1822">
        <f t="shared" si="0"/>
        <v>16</v>
      </c>
      <c r="N15" s="1823">
        <f t="shared" si="0"/>
        <v>61</v>
      </c>
      <c r="O15" s="1824">
        <f t="shared" si="0"/>
        <v>0</v>
      </c>
      <c r="P15" s="1825">
        <f t="shared" si="0"/>
        <v>61</v>
      </c>
    </row>
    <row r="16" spans="1:115" s="29" customFormat="1" x14ac:dyDescent="0.2">
      <c r="A16" s="1827" t="s">
        <v>69</v>
      </c>
      <c r="B16" s="522">
        <f t="shared" si="0"/>
        <v>55</v>
      </c>
      <c r="C16" s="523">
        <f t="shared" si="0"/>
        <v>0</v>
      </c>
      <c r="D16" s="1822">
        <f t="shared" si="0"/>
        <v>55</v>
      </c>
      <c r="E16" s="1823">
        <f t="shared" si="0"/>
        <v>51</v>
      </c>
      <c r="F16" s="1824">
        <f t="shared" si="0"/>
        <v>0</v>
      </c>
      <c r="G16" s="1822">
        <f t="shared" si="0"/>
        <v>51</v>
      </c>
      <c r="H16" s="1823">
        <f t="shared" si="0"/>
        <v>47</v>
      </c>
      <c r="I16" s="523">
        <f t="shared" si="0"/>
        <v>0</v>
      </c>
      <c r="J16" s="1822">
        <f t="shared" si="0"/>
        <v>47</v>
      </c>
      <c r="K16" s="1823">
        <f t="shared" si="0"/>
        <v>38</v>
      </c>
      <c r="L16" s="1824">
        <f t="shared" si="0"/>
        <v>0</v>
      </c>
      <c r="M16" s="1822">
        <f t="shared" si="0"/>
        <v>38</v>
      </c>
      <c r="N16" s="1823">
        <f t="shared" si="0"/>
        <v>191</v>
      </c>
      <c r="O16" s="1824">
        <f t="shared" si="0"/>
        <v>0</v>
      </c>
      <c r="P16" s="1825">
        <f t="shared" si="0"/>
        <v>191</v>
      </c>
    </row>
    <row r="17" spans="1:115" s="29" customFormat="1" ht="13.5" thickBot="1" x14ac:dyDescent="0.25">
      <c r="A17" s="1830" t="s">
        <v>70</v>
      </c>
      <c r="B17" s="524">
        <f t="shared" si="0"/>
        <v>15</v>
      </c>
      <c r="C17" s="525">
        <f t="shared" si="0"/>
        <v>0</v>
      </c>
      <c r="D17" s="526">
        <f t="shared" si="0"/>
        <v>15</v>
      </c>
      <c r="E17" s="1831">
        <f t="shared" si="0"/>
        <v>14</v>
      </c>
      <c r="F17" s="1832">
        <f t="shared" si="0"/>
        <v>0</v>
      </c>
      <c r="G17" s="526">
        <f t="shared" si="0"/>
        <v>14</v>
      </c>
      <c r="H17" s="1831">
        <f t="shared" si="0"/>
        <v>13</v>
      </c>
      <c r="I17" s="525">
        <f t="shared" si="0"/>
        <v>0</v>
      </c>
      <c r="J17" s="526">
        <f t="shared" si="0"/>
        <v>13</v>
      </c>
      <c r="K17" s="1831">
        <f t="shared" si="0"/>
        <v>14</v>
      </c>
      <c r="L17" s="1832">
        <f t="shared" si="0"/>
        <v>0</v>
      </c>
      <c r="M17" s="526">
        <f t="shared" si="0"/>
        <v>14</v>
      </c>
      <c r="N17" s="1831">
        <f t="shared" si="0"/>
        <v>56</v>
      </c>
      <c r="O17" s="1832">
        <f t="shared" si="0"/>
        <v>0</v>
      </c>
      <c r="P17" s="439">
        <f t="shared" si="0"/>
        <v>56</v>
      </c>
    </row>
    <row r="18" spans="1:115" s="30" customFormat="1" ht="13.5" thickBot="1" x14ac:dyDescent="0.25">
      <c r="A18" s="1833" t="s">
        <v>12</v>
      </c>
      <c r="B18" s="527">
        <f>B31+B43</f>
        <v>236</v>
      </c>
      <c r="C18" s="528">
        <f t="shared" si="0"/>
        <v>0</v>
      </c>
      <c r="D18" s="1834">
        <f t="shared" si="0"/>
        <v>236</v>
      </c>
      <c r="E18" s="527">
        <f t="shared" si="0"/>
        <v>275</v>
      </c>
      <c r="F18" s="528">
        <f t="shared" si="0"/>
        <v>0</v>
      </c>
      <c r="G18" s="1834">
        <f t="shared" si="0"/>
        <v>275</v>
      </c>
      <c r="H18" s="527">
        <f t="shared" si="0"/>
        <v>235</v>
      </c>
      <c r="I18" s="528">
        <f t="shared" si="0"/>
        <v>1</v>
      </c>
      <c r="J18" s="1834">
        <f t="shared" si="0"/>
        <v>236</v>
      </c>
      <c r="K18" s="527">
        <f t="shared" si="0"/>
        <v>241</v>
      </c>
      <c r="L18" s="528">
        <f t="shared" si="0"/>
        <v>5</v>
      </c>
      <c r="M18" s="1834">
        <f t="shared" si="0"/>
        <v>246</v>
      </c>
      <c r="N18" s="527">
        <f>N31+N43</f>
        <v>987</v>
      </c>
      <c r="O18" s="528">
        <f t="shared" si="0"/>
        <v>6</v>
      </c>
      <c r="P18" s="1835">
        <f t="shared" si="0"/>
        <v>993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30" customFormat="1" x14ac:dyDescent="0.2">
      <c r="A19" s="1836" t="s">
        <v>23</v>
      </c>
      <c r="B19" s="816"/>
      <c r="C19" s="817"/>
      <c r="D19" s="1837"/>
      <c r="E19" s="818"/>
      <c r="F19" s="819"/>
      <c r="G19" s="1838"/>
      <c r="H19" s="818"/>
      <c r="I19" s="819"/>
      <c r="J19" s="1839"/>
      <c r="K19" s="1840"/>
      <c r="L19" s="819"/>
      <c r="M19" s="1840"/>
      <c r="N19" s="820"/>
      <c r="O19" s="1841"/>
      <c r="P19" s="1842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30" customFormat="1" x14ac:dyDescent="0.2">
      <c r="A20" s="1843" t="s">
        <v>11</v>
      </c>
      <c r="B20" s="816"/>
      <c r="C20" s="817"/>
      <c r="D20" s="1837"/>
      <c r="E20" s="1844"/>
      <c r="F20" s="1845"/>
      <c r="G20" s="1846"/>
      <c r="H20" s="1844"/>
      <c r="I20" s="1845"/>
      <c r="J20" s="1847"/>
      <c r="K20" s="1848"/>
      <c r="L20" s="1845"/>
      <c r="M20" s="1848"/>
      <c r="N20" s="820"/>
      <c r="O20" s="1841"/>
      <c r="P20" s="1842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29" customFormat="1" x14ac:dyDescent="0.2">
      <c r="A21" s="1821" t="s">
        <v>62</v>
      </c>
      <c r="B21" s="522">
        <v>17</v>
      </c>
      <c r="C21" s="523">
        <v>0</v>
      </c>
      <c r="D21" s="1822">
        <f>B21+C21</f>
        <v>17</v>
      </c>
      <c r="E21" s="1849">
        <v>37</v>
      </c>
      <c r="F21" s="1850">
        <v>0</v>
      </c>
      <c r="G21" s="1851">
        <f>E21+F21</f>
        <v>37</v>
      </c>
      <c r="H21" s="1849">
        <v>31</v>
      </c>
      <c r="I21" s="1850">
        <v>0</v>
      </c>
      <c r="J21" s="1852">
        <f>I21+H21</f>
        <v>31</v>
      </c>
      <c r="K21" s="1853">
        <v>34</v>
      </c>
      <c r="L21" s="1850">
        <v>0</v>
      </c>
      <c r="M21" s="1853">
        <f>K21+L21</f>
        <v>34</v>
      </c>
      <c r="N21" s="529">
        <f>B21+E21+H21+K21</f>
        <v>119</v>
      </c>
      <c r="O21" s="1854">
        <f>F21+I21+L21+C21</f>
        <v>0</v>
      </c>
      <c r="P21" s="1855">
        <f>N21+O21</f>
        <v>119</v>
      </c>
    </row>
    <row r="22" spans="1:115" s="29" customFormat="1" x14ac:dyDescent="0.2">
      <c r="A22" s="1821" t="s">
        <v>63</v>
      </c>
      <c r="B22" s="522">
        <v>16</v>
      </c>
      <c r="C22" s="523">
        <v>0</v>
      </c>
      <c r="D22" s="1822">
        <f>B22+C22</f>
        <v>16</v>
      </c>
      <c r="E22" s="1849">
        <v>33</v>
      </c>
      <c r="F22" s="1850">
        <v>0</v>
      </c>
      <c r="G22" s="1851">
        <f>E22+F22</f>
        <v>33</v>
      </c>
      <c r="H22" s="1849">
        <v>19</v>
      </c>
      <c r="I22" s="1850">
        <v>0</v>
      </c>
      <c r="J22" s="1852">
        <f>I22+H22</f>
        <v>19</v>
      </c>
      <c r="K22" s="1853">
        <v>20</v>
      </c>
      <c r="L22" s="1850">
        <v>1</v>
      </c>
      <c r="M22" s="1853">
        <f>K22+L22</f>
        <v>21</v>
      </c>
      <c r="N22" s="529">
        <f>B22+E22+H22+K22</f>
        <v>88</v>
      </c>
      <c r="O22" s="1854">
        <f>F22+I22+L22+C22</f>
        <v>1</v>
      </c>
      <c r="P22" s="1855">
        <f>N22+O22</f>
        <v>89</v>
      </c>
    </row>
    <row r="23" spans="1:115" s="29" customFormat="1" ht="14.25" customHeight="1" x14ac:dyDescent="0.2">
      <c r="A23" s="1826" t="s">
        <v>64</v>
      </c>
      <c r="B23" s="522">
        <v>37</v>
      </c>
      <c r="C23" s="523">
        <v>0</v>
      </c>
      <c r="D23" s="1822">
        <f t="shared" ref="D23:D30" si="1">B23+C23</f>
        <v>37</v>
      </c>
      <c r="E23" s="1849">
        <v>37</v>
      </c>
      <c r="F23" s="1850">
        <v>0</v>
      </c>
      <c r="G23" s="1851">
        <f t="shared" ref="G23:G30" si="2">E23+F23</f>
        <v>37</v>
      </c>
      <c r="H23" s="1849">
        <v>33</v>
      </c>
      <c r="I23" s="1850">
        <v>1</v>
      </c>
      <c r="J23" s="1852">
        <f t="shared" ref="J23:J30" si="3">I23+H23</f>
        <v>34</v>
      </c>
      <c r="K23" s="1853">
        <v>38</v>
      </c>
      <c r="L23" s="1850">
        <v>3</v>
      </c>
      <c r="M23" s="1853">
        <f t="shared" ref="M23:M30" si="4">K23+L23</f>
        <v>41</v>
      </c>
      <c r="N23" s="529">
        <f t="shared" ref="N23:N30" si="5">B23+E23+H23+K23</f>
        <v>145</v>
      </c>
      <c r="O23" s="1854">
        <f t="shared" ref="O23:O30" si="6">F23+I23+L23+C23</f>
        <v>4</v>
      </c>
      <c r="P23" s="1855">
        <f t="shared" ref="P23:P30" si="7">N23+O23</f>
        <v>149</v>
      </c>
    </row>
    <row r="24" spans="1:115" s="29" customFormat="1" x14ac:dyDescent="0.2">
      <c r="A24" s="1826" t="s">
        <v>65</v>
      </c>
      <c r="B24" s="522">
        <v>23</v>
      </c>
      <c r="C24" s="523">
        <v>0</v>
      </c>
      <c r="D24" s="1822">
        <f t="shared" si="1"/>
        <v>23</v>
      </c>
      <c r="E24" s="1849">
        <v>24</v>
      </c>
      <c r="F24" s="1850">
        <v>0</v>
      </c>
      <c r="G24" s="1851">
        <f t="shared" si="2"/>
        <v>24</v>
      </c>
      <c r="H24" s="1849">
        <v>22</v>
      </c>
      <c r="I24" s="1850">
        <v>0</v>
      </c>
      <c r="J24" s="1852">
        <f t="shared" si="3"/>
        <v>22</v>
      </c>
      <c r="K24" s="1853">
        <v>20</v>
      </c>
      <c r="L24" s="1850">
        <v>0</v>
      </c>
      <c r="M24" s="1853">
        <f t="shared" si="4"/>
        <v>20</v>
      </c>
      <c r="N24" s="529">
        <f t="shared" si="5"/>
        <v>89</v>
      </c>
      <c r="O24" s="1854">
        <f t="shared" si="6"/>
        <v>0</v>
      </c>
      <c r="P24" s="1855">
        <f t="shared" si="7"/>
        <v>89</v>
      </c>
    </row>
    <row r="25" spans="1:115" s="29" customFormat="1" x14ac:dyDescent="0.2">
      <c r="A25" s="1827" t="s">
        <v>48</v>
      </c>
      <c r="B25" s="522">
        <v>0</v>
      </c>
      <c r="C25" s="523">
        <v>0</v>
      </c>
      <c r="D25" s="1822">
        <f t="shared" si="1"/>
        <v>0</v>
      </c>
      <c r="E25" s="1849">
        <v>0</v>
      </c>
      <c r="F25" s="1850">
        <v>0</v>
      </c>
      <c r="G25" s="1851">
        <f t="shared" si="2"/>
        <v>0</v>
      </c>
      <c r="H25" s="1849">
        <v>0</v>
      </c>
      <c r="I25" s="1850">
        <v>0</v>
      </c>
      <c r="J25" s="1852">
        <f t="shared" si="3"/>
        <v>0</v>
      </c>
      <c r="K25" s="1853">
        <v>0</v>
      </c>
      <c r="L25" s="1850">
        <v>0</v>
      </c>
      <c r="M25" s="1853">
        <f t="shared" si="4"/>
        <v>0</v>
      </c>
      <c r="N25" s="529">
        <f t="shared" si="5"/>
        <v>0</v>
      </c>
      <c r="O25" s="1854">
        <f t="shared" si="6"/>
        <v>0</v>
      </c>
      <c r="P25" s="1855">
        <f t="shared" si="7"/>
        <v>0</v>
      </c>
    </row>
    <row r="26" spans="1:115" s="29" customFormat="1" x14ac:dyDescent="0.2">
      <c r="A26" s="1828" t="s">
        <v>66</v>
      </c>
      <c r="B26" s="522">
        <v>13</v>
      </c>
      <c r="C26" s="523">
        <v>0</v>
      </c>
      <c r="D26" s="1822">
        <f t="shared" si="1"/>
        <v>13</v>
      </c>
      <c r="E26" s="1849">
        <v>27</v>
      </c>
      <c r="F26" s="1850">
        <v>0</v>
      </c>
      <c r="G26" s="1851">
        <f t="shared" si="2"/>
        <v>27</v>
      </c>
      <c r="H26" s="1849">
        <v>23</v>
      </c>
      <c r="I26" s="1850">
        <v>0</v>
      </c>
      <c r="J26" s="1852">
        <f t="shared" si="3"/>
        <v>23</v>
      </c>
      <c r="K26" s="1853">
        <v>27</v>
      </c>
      <c r="L26" s="1850">
        <v>0</v>
      </c>
      <c r="M26" s="1853">
        <f t="shared" si="4"/>
        <v>27</v>
      </c>
      <c r="N26" s="529">
        <f t="shared" si="5"/>
        <v>90</v>
      </c>
      <c r="O26" s="1854">
        <f t="shared" si="6"/>
        <v>0</v>
      </c>
      <c r="P26" s="1855">
        <f t="shared" si="7"/>
        <v>90</v>
      </c>
    </row>
    <row r="27" spans="1:115" s="29" customFormat="1" ht="12.75" customHeight="1" x14ac:dyDescent="0.2">
      <c r="A27" s="1829" t="s">
        <v>67</v>
      </c>
      <c r="B27" s="522">
        <v>42</v>
      </c>
      <c r="C27" s="523">
        <v>0</v>
      </c>
      <c r="D27" s="1822">
        <f t="shared" si="1"/>
        <v>42</v>
      </c>
      <c r="E27" s="1849">
        <v>33</v>
      </c>
      <c r="F27" s="1850">
        <v>0</v>
      </c>
      <c r="G27" s="1851">
        <f t="shared" si="2"/>
        <v>33</v>
      </c>
      <c r="H27" s="1849">
        <v>33</v>
      </c>
      <c r="I27" s="1850">
        <v>0</v>
      </c>
      <c r="J27" s="1852">
        <f t="shared" si="3"/>
        <v>33</v>
      </c>
      <c r="K27" s="1853">
        <v>32</v>
      </c>
      <c r="L27" s="1850">
        <v>0</v>
      </c>
      <c r="M27" s="1853">
        <f t="shared" si="4"/>
        <v>32</v>
      </c>
      <c r="N27" s="529">
        <f t="shared" si="5"/>
        <v>140</v>
      </c>
      <c r="O27" s="1854">
        <f t="shared" si="6"/>
        <v>0</v>
      </c>
      <c r="P27" s="1855">
        <f t="shared" si="7"/>
        <v>140</v>
      </c>
    </row>
    <row r="28" spans="1:115" s="29" customFormat="1" x14ac:dyDescent="0.2">
      <c r="A28" s="1829" t="s">
        <v>68</v>
      </c>
      <c r="B28" s="522">
        <v>16</v>
      </c>
      <c r="C28" s="523">
        <v>0</v>
      </c>
      <c r="D28" s="1822">
        <f t="shared" si="1"/>
        <v>16</v>
      </c>
      <c r="E28" s="1849">
        <v>16</v>
      </c>
      <c r="F28" s="1850">
        <v>0</v>
      </c>
      <c r="G28" s="1851">
        <f t="shared" si="2"/>
        <v>16</v>
      </c>
      <c r="H28" s="1849">
        <v>10</v>
      </c>
      <c r="I28" s="1850">
        <v>0</v>
      </c>
      <c r="J28" s="1852">
        <f t="shared" si="3"/>
        <v>10</v>
      </c>
      <c r="K28" s="1853">
        <v>16</v>
      </c>
      <c r="L28" s="1850">
        <v>0</v>
      </c>
      <c r="M28" s="1853">
        <f t="shared" si="4"/>
        <v>16</v>
      </c>
      <c r="N28" s="529">
        <f t="shared" si="5"/>
        <v>58</v>
      </c>
      <c r="O28" s="1854">
        <f t="shared" si="6"/>
        <v>0</v>
      </c>
      <c r="P28" s="1855">
        <f t="shared" si="7"/>
        <v>58</v>
      </c>
    </row>
    <row r="29" spans="1:115" s="30" customFormat="1" x14ac:dyDescent="0.2">
      <c r="A29" s="1827" t="s">
        <v>72</v>
      </c>
      <c r="B29" s="522">
        <v>53</v>
      </c>
      <c r="C29" s="523">
        <v>0</v>
      </c>
      <c r="D29" s="1822">
        <f t="shared" si="1"/>
        <v>53</v>
      </c>
      <c r="E29" s="1849">
        <v>49</v>
      </c>
      <c r="F29" s="1850">
        <v>0</v>
      </c>
      <c r="G29" s="1851">
        <f t="shared" si="2"/>
        <v>49</v>
      </c>
      <c r="H29" s="1849">
        <v>45</v>
      </c>
      <c r="I29" s="1850">
        <v>0</v>
      </c>
      <c r="J29" s="1852">
        <f t="shared" si="3"/>
        <v>45</v>
      </c>
      <c r="K29" s="1853">
        <v>38</v>
      </c>
      <c r="L29" s="1850">
        <v>0</v>
      </c>
      <c r="M29" s="1853">
        <f t="shared" si="4"/>
        <v>38</v>
      </c>
      <c r="N29" s="529">
        <f t="shared" si="5"/>
        <v>185</v>
      </c>
      <c r="O29" s="1854">
        <f t="shared" si="6"/>
        <v>0</v>
      </c>
      <c r="P29" s="1855">
        <f t="shared" si="7"/>
        <v>185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30" customFormat="1" ht="13.5" thickBot="1" x14ac:dyDescent="0.25">
      <c r="A30" s="1830" t="s">
        <v>70</v>
      </c>
      <c r="B30" s="524">
        <v>15</v>
      </c>
      <c r="C30" s="525">
        <v>0</v>
      </c>
      <c r="D30" s="526">
        <f t="shared" si="1"/>
        <v>15</v>
      </c>
      <c r="E30" s="1856">
        <v>13</v>
      </c>
      <c r="F30" s="1857">
        <v>0</v>
      </c>
      <c r="G30" s="935">
        <f t="shared" si="2"/>
        <v>13</v>
      </c>
      <c r="H30" s="1856">
        <v>13</v>
      </c>
      <c r="I30" s="1857">
        <v>0</v>
      </c>
      <c r="J30" s="1858">
        <f t="shared" si="3"/>
        <v>13</v>
      </c>
      <c r="K30" s="1859">
        <v>14</v>
      </c>
      <c r="L30" s="1857">
        <v>0</v>
      </c>
      <c r="M30" s="1859">
        <f t="shared" si="4"/>
        <v>14</v>
      </c>
      <c r="N30" s="1860">
        <f t="shared" si="5"/>
        <v>55</v>
      </c>
      <c r="O30" s="1861">
        <f t="shared" si="6"/>
        <v>0</v>
      </c>
      <c r="P30" s="1862">
        <f t="shared" si="7"/>
        <v>55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30" customFormat="1" ht="13.5" thickBot="1" x14ac:dyDescent="0.25">
      <c r="A31" s="1863" t="s">
        <v>8</v>
      </c>
      <c r="B31" s="1864">
        <f t="shared" ref="B31:P31" si="8">B21+B22+B23+B24+B25+B26+B27+B28+B29+B30</f>
        <v>232</v>
      </c>
      <c r="C31" s="530">
        <f t="shared" si="8"/>
        <v>0</v>
      </c>
      <c r="D31" s="531">
        <f t="shared" si="8"/>
        <v>232</v>
      </c>
      <c r="E31" s="532">
        <f t="shared" si="8"/>
        <v>269</v>
      </c>
      <c r="F31" s="1834">
        <f t="shared" si="8"/>
        <v>0</v>
      </c>
      <c r="G31" s="531">
        <f t="shared" si="8"/>
        <v>269</v>
      </c>
      <c r="H31" s="532">
        <f t="shared" si="8"/>
        <v>229</v>
      </c>
      <c r="I31" s="533">
        <f t="shared" si="8"/>
        <v>1</v>
      </c>
      <c r="J31" s="936">
        <f t="shared" si="8"/>
        <v>230</v>
      </c>
      <c r="K31" s="1864">
        <f t="shared" si="8"/>
        <v>239</v>
      </c>
      <c r="L31" s="530">
        <f t="shared" si="8"/>
        <v>4</v>
      </c>
      <c r="M31" s="531">
        <f t="shared" si="8"/>
        <v>243</v>
      </c>
      <c r="N31" s="527">
        <f t="shared" si="8"/>
        <v>969</v>
      </c>
      <c r="O31" s="528">
        <f t="shared" si="8"/>
        <v>5</v>
      </c>
      <c r="P31" s="1865">
        <f t="shared" si="8"/>
        <v>974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30" customFormat="1" ht="13.5" customHeight="1" x14ac:dyDescent="0.2">
      <c r="A32" s="1866" t="s">
        <v>56</v>
      </c>
      <c r="B32" s="816"/>
      <c r="C32" s="817"/>
      <c r="D32" s="1837"/>
      <c r="E32" s="818"/>
      <c r="F32" s="1840"/>
      <c r="G32" s="1838"/>
      <c r="H32" s="818"/>
      <c r="I32" s="819"/>
      <c r="J32" s="1839"/>
      <c r="K32" s="1840"/>
      <c r="L32" s="819"/>
      <c r="M32" s="1840"/>
      <c r="N32" s="820"/>
      <c r="O32" s="821"/>
      <c r="P32" s="1842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29" customFormat="1" x14ac:dyDescent="0.2">
      <c r="A33" s="1821" t="s">
        <v>62</v>
      </c>
      <c r="B33" s="522">
        <v>1</v>
      </c>
      <c r="C33" s="523">
        <v>0</v>
      </c>
      <c r="D33" s="1822">
        <f>B33+C33</f>
        <v>1</v>
      </c>
      <c r="E33" s="1849">
        <v>0</v>
      </c>
      <c r="F33" s="1853">
        <v>0</v>
      </c>
      <c r="G33" s="1851">
        <f>E33+F33</f>
        <v>0</v>
      </c>
      <c r="H33" s="1849">
        <v>1</v>
      </c>
      <c r="I33" s="1850">
        <v>0</v>
      </c>
      <c r="J33" s="1852">
        <f>I33+H33</f>
        <v>1</v>
      </c>
      <c r="K33" s="1853">
        <v>0</v>
      </c>
      <c r="L33" s="1850">
        <v>0</v>
      </c>
      <c r="M33" s="1853">
        <f>K33+L33</f>
        <v>0</v>
      </c>
      <c r="N33" s="529">
        <f>B33+E33+H33+K33</f>
        <v>2</v>
      </c>
      <c r="O33" s="1854">
        <f>F33+I33+L33+C33</f>
        <v>0</v>
      </c>
      <c r="P33" s="440">
        <f>N33+O33</f>
        <v>2</v>
      </c>
    </row>
    <row r="34" spans="1:115" s="29" customFormat="1" x14ac:dyDescent="0.2">
      <c r="A34" s="1821" t="s">
        <v>63</v>
      </c>
      <c r="B34" s="522">
        <v>1</v>
      </c>
      <c r="C34" s="523">
        <v>0</v>
      </c>
      <c r="D34" s="1822">
        <f>B34+C34</f>
        <v>1</v>
      </c>
      <c r="E34" s="1849">
        <v>1</v>
      </c>
      <c r="F34" s="1853">
        <v>0</v>
      </c>
      <c r="G34" s="1851">
        <f>E34+F34</f>
        <v>1</v>
      </c>
      <c r="H34" s="1849">
        <v>1</v>
      </c>
      <c r="I34" s="1850">
        <v>0</v>
      </c>
      <c r="J34" s="1852">
        <f>I34+H34</f>
        <v>1</v>
      </c>
      <c r="K34" s="1853">
        <v>2</v>
      </c>
      <c r="L34" s="1850">
        <v>1</v>
      </c>
      <c r="M34" s="1853">
        <f>K34+L34</f>
        <v>3</v>
      </c>
      <c r="N34" s="529">
        <f>B34+E34+H34+K34</f>
        <v>5</v>
      </c>
      <c r="O34" s="1854">
        <f>F34+I34+L34+C34</f>
        <v>1</v>
      </c>
      <c r="P34" s="440">
        <f>N34+O34</f>
        <v>6</v>
      </c>
    </row>
    <row r="35" spans="1:115" s="30" customFormat="1" x14ac:dyDescent="0.2">
      <c r="A35" s="1826" t="s">
        <v>64</v>
      </c>
      <c r="B35" s="522">
        <v>0</v>
      </c>
      <c r="C35" s="523">
        <v>0</v>
      </c>
      <c r="D35" s="1822">
        <f t="shared" ref="D35:D42" si="9">B35+C35</f>
        <v>0</v>
      </c>
      <c r="E35" s="1849">
        <v>0</v>
      </c>
      <c r="F35" s="1853">
        <v>0</v>
      </c>
      <c r="G35" s="1851">
        <f t="shared" ref="G35:G42" si="10">E35+F35</f>
        <v>0</v>
      </c>
      <c r="H35" s="1849">
        <v>0</v>
      </c>
      <c r="I35" s="1850">
        <v>0</v>
      </c>
      <c r="J35" s="1852">
        <f t="shared" ref="J35:J42" si="11">I35+H35</f>
        <v>0</v>
      </c>
      <c r="K35" s="1853">
        <v>0</v>
      </c>
      <c r="L35" s="1850">
        <v>0</v>
      </c>
      <c r="M35" s="1853">
        <f t="shared" ref="M35:M42" si="12">K35+L35</f>
        <v>0</v>
      </c>
      <c r="N35" s="529">
        <f>B35+E35+H35+K35</f>
        <v>0</v>
      </c>
      <c r="O35" s="1854">
        <f>F35+I35+L35+C35</f>
        <v>0</v>
      </c>
      <c r="P35" s="440">
        <f>N35+O35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x14ac:dyDescent="0.2">
      <c r="A36" s="1826" t="s">
        <v>65</v>
      </c>
      <c r="B36" s="522">
        <v>0</v>
      </c>
      <c r="C36" s="523">
        <v>0</v>
      </c>
      <c r="D36" s="1822">
        <f t="shared" si="9"/>
        <v>0</v>
      </c>
      <c r="E36" s="1849">
        <v>0</v>
      </c>
      <c r="F36" s="1853">
        <v>0</v>
      </c>
      <c r="G36" s="1851">
        <f t="shared" si="10"/>
        <v>0</v>
      </c>
      <c r="H36" s="1849">
        <v>0</v>
      </c>
      <c r="I36" s="1850">
        <v>0</v>
      </c>
      <c r="J36" s="1852">
        <f t="shared" si="11"/>
        <v>0</v>
      </c>
      <c r="K36" s="1853">
        <v>0</v>
      </c>
      <c r="L36" s="1850">
        <v>0</v>
      </c>
      <c r="M36" s="1853">
        <f t="shared" si="12"/>
        <v>0</v>
      </c>
      <c r="N36" s="529">
        <f t="shared" ref="N36:N42" si="13">B36+E36+H36+K36</f>
        <v>0</v>
      </c>
      <c r="O36" s="1854">
        <f t="shared" ref="O36:O42" si="14">F36+I36+L36+C36</f>
        <v>0</v>
      </c>
      <c r="P36" s="440">
        <f t="shared" ref="P36:P42" si="15">N36+O36</f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x14ac:dyDescent="0.2">
      <c r="A37" s="1827" t="s">
        <v>48</v>
      </c>
      <c r="B37" s="522">
        <v>0</v>
      </c>
      <c r="C37" s="523">
        <v>0</v>
      </c>
      <c r="D37" s="1822">
        <f t="shared" si="9"/>
        <v>0</v>
      </c>
      <c r="E37" s="1849">
        <v>0</v>
      </c>
      <c r="F37" s="1853">
        <v>0</v>
      </c>
      <c r="G37" s="1851">
        <f t="shared" si="10"/>
        <v>0</v>
      </c>
      <c r="H37" s="1849">
        <v>0</v>
      </c>
      <c r="I37" s="1850">
        <v>0</v>
      </c>
      <c r="J37" s="1852">
        <f t="shared" si="11"/>
        <v>0</v>
      </c>
      <c r="K37" s="1853">
        <v>0</v>
      </c>
      <c r="L37" s="1850">
        <v>0</v>
      </c>
      <c r="M37" s="1853">
        <f t="shared" si="12"/>
        <v>0</v>
      </c>
      <c r="N37" s="529">
        <f t="shared" si="13"/>
        <v>0</v>
      </c>
      <c r="O37" s="1854">
        <f t="shared" si="14"/>
        <v>0</v>
      </c>
      <c r="P37" s="440">
        <f t="shared" si="15"/>
        <v>0</v>
      </c>
      <c r="Q37" s="29" t="s">
        <v>239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x14ac:dyDescent="0.2">
      <c r="A38" s="1828" t="s">
        <v>66</v>
      </c>
      <c r="B38" s="522">
        <v>0</v>
      </c>
      <c r="C38" s="523">
        <v>0</v>
      </c>
      <c r="D38" s="1822">
        <f t="shared" si="9"/>
        <v>0</v>
      </c>
      <c r="E38" s="1849">
        <v>0</v>
      </c>
      <c r="F38" s="1853">
        <v>0</v>
      </c>
      <c r="G38" s="1851">
        <f t="shared" si="10"/>
        <v>0</v>
      </c>
      <c r="H38" s="1849">
        <v>0</v>
      </c>
      <c r="I38" s="1850">
        <v>0</v>
      </c>
      <c r="J38" s="1852">
        <f t="shared" si="11"/>
        <v>0</v>
      </c>
      <c r="K38" s="1853">
        <v>0</v>
      </c>
      <c r="L38" s="1850">
        <v>0</v>
      </c>
      <c r="M38" s="1853">
        <f t="shared" si="12"/>
        <v>0</v>
      </c>
      <c r="N38" s="529">
        <f t="shared" si="13"/>
        <v>0</v>
      </c>
      <c r="O38" s="1854">
        <f t="shared" si="14"/>
        <v>0</v>
      </c>
      <c r="P38" s="440">
        <f t="shared" si="15"/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29" customFormat="1" x14ac:dyDescent="0.2">
      <c r="A39" s="1826" t="s">
        <v>67</v>
      </c>
      <c r="B39" s="522">
        <v>0</v>
      </c>
      <c r="C39" s="523">
        <v>0</v>
      </c>
      <c r="D39" s="1822">
        <f t="shared" si="9"/>
        <v>0</v>
      </c>
      <c r="E39" s="1849">
        <v>1</v>
      </c>
      <c r="F39" s="1853">
        <v>0</v>
      </c>
      <c r="G39" s="1851">
        <f t="shared" si="10"/>
        <v>1</v>
      </c>
      <c r="H39" s="1849">
        <v>0</v>
      </c>
      <c r="I39" s="1850">
        <v>0</v>
      </c>
      <c r="J39" s="1852">
        <f t="shared" si="11"/>
        <v>0</v>
      </c>
      <c r="K39" s="1853">
        <v>0</v>
      </c>
      <c r="L39" s="1850">
        <v>0</v>
      </c>
      <c r="M39" s="1853">
        <f t="shared" si="12"/>
        <v>0</v>
      </c>
      <c r="N39" s="529">
        <f t="shared" si="13"/>
        <v>1</v>
      </c>
      <c r="O39" s="1854">
        <f t="shared" si="14"/>
        <v>0</v>
      </c>
      <c r="P39" s="440">
        <f t="shared" si="15"/>
        <v>1</v>
      </c>
    </row>
    <row r="40" spans="1:115" s="30" customFormat="1" ht="12" customHeight="1" x14ac:dyDescent="0.2">
      <c r="A40" s="1826" t="s">
        <v>68</v>
      </c>
      <c r="B40" s="522">
        <v>0</v>
      </c>
      <c r="C40" s="523">
        <v>0</v>
      </c>
      <c r="D40" s="1822">
        <f t="shared" si="9"/>
        <v>0</v>
      </c>
      <c r="E40" s="1849">
        <v>1</v>
      </c>
      <c r="F40" s="1853">
        <v>0</v>
      </c>
      <c r="G40" s="1851">
        <f t="shared" si="10"/>
        <v>1</v>
      </c>
      <c r="H40" s="1849">
        <v>2</v>
      </c>
      <c r="I40" s="1850">
        <v>0</v>
      </c>
      <c r="J40" s="1852">
        <f t="shared" si="11"/>
        <v>2</v>
      </c>
      <c r="K40" s="1853">
        <v>0</v>
      </c>
      <c r="L40" s="1850">
        <v>0</v>
      </c>
      <c r="M40" s="1853">
        <f t="shared" si="12"/>
        <v>0</v>
      </c>
      <c r="N40" s="529">
        <f t="shared" si="13"/>
        <v>3</v>
      </c>
      <c r="O40" s="1854">
        <f t="shared" si="14"/>
        <v>0</v>
      </c>
      <c r="P40" s="440">
        <f t="shared" si="15"/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x14ac:dyDescent="0.2">
      <c r="A41" s="1827" t="s">
        <v>72</v>
      </c>
      <c r="B41" s="522">
        <v>2</v>
      </c>
      <c r="C41" s="523">
        <v>0</v>
      </c>
      <c r="D41" s="1822">
        <f t="shared" si="9"/>
        <v>2</v>
      </c>
      <c r="E41" s="1849">
        <v>2</v>
      </c>
      <c r="F41" s="1853">
        <v>0</v>
      </c>
      <c r="G41" s="1851">
        <f t="shared" si="10"/>
        <v>2</v>
      </c>
      <c r="H41" s="1849">
        <v>2</v>
      </c>
      <c r="I41" s="1850">
        <v>0</v>
      </c>
      <c r="J41" s="1852">
        <f t="shared" si="11"/>
        <v>2</v>
      </c>
      <c r="K41" s="1853">
        <v>0</v>
      </c>
      <c r="L41" s="1850">
        <v>0</v>
      </c>
      <c r="M41" s="1853">
        <f t="shared" si="12"/>
        <v>0</v>
      </c>
      <c r="N41" s="529">
        <f t="shared" si="13"/>
        <v>6</v>
      </c>
      <c r="O41" s="1854">
        <f t="shared" si="14"/>
        <v>0</v>
      </c>
      <c r="P41" s="440">
        <f t="shared" si="15"/>
        <v>6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x14ac:dyDescent="0.2">
      <c r="A42" s="1827" t="s">
        <v>70</v>
      </c>
      <c r="B42" s="522">
        <v>0</v>
      </c>
      <c r="C42" s="523">
        <v>0</v>
      </c>
      <c r="D42" s="1852">
        <f t="shared" si="9"/>
        <v>0</v>
      </c>
      <c r="E42" s="1849">
        <v>1</v>
      </c>
      <c r="F42" s="1853">
        <v>0</v>
      </c>
      <c r="G42" s="1852">
        <f t="shared" si="10"/>
        <v>1</v>
      </c>
      <c r="H42" s="1853">
        <v>0</v>
      </c>
      <c r="I42" s="1850">
        <f>I55+I70</f>
        <v>0</v>
      </c>
      <c r="J42" s="1852">
        <f t="shared" si="11"/>
        <v>0</v>
      </c>
      <c r="K42" s="1853">
        <v>0</v>
      </c>
      <c r="L42" s="1850">
        <v>0</v>
      </c>
      <c r="M42" s="1852">
        <f t="shared" si="12"/>
        <v>0</v>
      </c>
      <c r="N42" s="1854">
        <f t="shared" si="13"/>
        <v>1</v>
      </c>
      <c r="O42" s="1854">
        <f t="shared" si="14"/>
        <v>0</v>
      </c>
      <c r="P42" s="440">
        <f t="shared" si="15"/>
        <v>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13.5" thickBot="1" x14ac:dyDescent="0.25">
      <c r="A43" s="1867" t="s">
        <v>57</v>
      </c>
      <c r="B43" s="1868">
        <f t="shared" ref="B43:P43" si="16">B33+B34+B35+B36+B37+B38+B39+B40+B41+B42</f>
        <v>4</v>
      </c>
      <c r="C43" s="525">
        <f t="shared" si="16"/>
        <v>0</v>
      </c>
      <c r="D43" s="526">
        <f t="shared" si="16"/>
        <v>4</v>
      </c>
      <c r="E43" s="1868">
        <f t="shared" si="16"/>
        <v>6</v>
      </c>
      <c r="F43" s="1869">
        <f t="shared" si="16"/>
        <v>0</v>
      </c>
      <c r="G43" s="1870">
        <f t="shared" si="16"/>
        <v>6</v>
      </c>
      <c r="H43" s="1871">
        <f t="shared" si="16"/>
        <v>6</v>
      </c>
      <c r="I43" s="1871">
        <f t="shared" si="16"/>
        <v>0</v>
      </c>
      <c r="J43" s="1872">
        <f t="shared" si="16"/>
        <v>6</v>
      </c>
      <c r="K43" s="1871">
        <f t="shared" si="16"/>
        <v>2</v>
      </c>
      <c r="L43" s="1873">
        <f t="shared" si="16"/>
        <v>1</v>
      </c>
      <c r="M43" s="1874">
        <f t="shared" si="16"/>
        <v>3</v>
      </c>
      <c r="N43" s="1869">
        <f t="shared" si="16"/>
        <v>18</v>
      </c>
      <c r="O43" s="1832">
        <f t="shared" si="16"/>
        <v>1</v>
      </c>
      <c r="P43" s="1870">
        <f t="shared" si="16"/>
        <v>19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x14ac:dyDescent="0.2">
      <c r="A44" s="1875" t="s">
        <v>8</v>
      </c>
      <c r="B44" s="937">
        <f>B31</f>
        <v>232</v>
      </c>
      <c r="C44" s="938">
        <f t="shared" ref="C44:P44" si="17">C31</f>
        <v>0</v>
      </c>
      <c r="D44" s="1876">
        <f t="shared" si="17"/>
        <v>232</v>
      </c>
      <c r="E44" s="939">
        <f t="shared" si="17"/>
        <v>269</v>
      </c>
      <c r="F44" s="940">
        <f t="shared" si="17"/>
        <v>0</v>
      </c>
      <c r="G44" s="1877">
        <f t="shared" si="17"/>
        <v>269</v>
      </c>
      <c r="H44" s="734">
        <f t="shared" si="17"/>
        <v>229</v>
      </c>
      <c r="I44" s="734">
        <f t="shared" si="17"/>
        <v>1</v>
      </c>
      <c r="J44" s="941">
        <f t="shared" si="17"/>
        <v>230</v>
      </c>
      <c r="K44" s="734">
        <f t="shared" si="17"/>
        <v>239</v>
      </c>
      <c r="L44" s="940">
        <f t="shared" si="17"/>
        <v>4</v>
      </c>
      <c r="M44" s="735">
        <f t="shared" si="17"/>
        <v>243</v>
      </c>
      <c r="N44" s="939">
        <f t="shared" si="17"/>
        <v>969</v>
      </c>
      <c r="O44" s="1876">
        <f>O31</f>
        <v>5</v>
      </c>
      <c r="P44" s="941">
        <f t="shared" si="17"/>
        <v>974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13.5" thickBot="1" x14ac:dyDescent="0.25">
      <c r="A45" s="1867" t="s">
        <v>57</v>
      </c>
      <c r="B45" s="534">
        <f>B43</f>
        <v>4</v>
      </c>
      <c r="C45" s="535">
        <f>C43</f>
        <v>0</v>
      </c>
      <c r="D45" s="1878">
        <f>D43</f>
        <v>4</v>
      </c>
      <c r="E45" s="536">
        <f t="shared" ref="E45:P45" si="18">E43</f>
        <v>6</v>
      </c>
      <c r="F45" s="736">
        <f t="shared" si="18"/>
        <v>0</v>
      </c>
      <c r="G45" s="1878">
        <f t="shared" si="18"/>
        <v>6</v>
      </c>
      <c r="H45" s="534">
        <f t="shared" si="18"/>
        <v>6</v>
      </c>
      <c r="I45" s="537">
        <f t="shared" si="18"/>
        <v>0</v>
      </c>
      <c r="J45" s="1878">
        <f t="shared" si="18"/>
        <v>6</v>
      </c>
      <c r="K45" s="536">
        <f t="shared" si="18"/>
        <v>2</v>
      </c>
      <c r="L45" s="736">
        <f t="shared" si="18"/>
        <v>1</v>
      </c>
      <c r="M45" s="1878">
        <f t="shared" si="18"/>
        <v>3</v>
      </c>
      <c r="N45" s="534">
        <f t="shared" si="18"/>
        <v>18</v>
      </c>
      <c r="O45" s="535">
        <f>O43</f>
        <v>1</v>
      </c>
      <c r="P45" s="441">
        <f t="shared" si="18"/>
        <v>19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16.5" thickBot="1" x14ac:dyDescent="0.3">
      <c r="A46" s="1879" t="s">
        <v>59</v>
      </c>
      <c r="B46" s="1880">
        <f>B44+B45</f>
        <v>236</v>
      </c>
      <c r="C46" s="1881">
        <f t="shared" ref="C46:O46" si="19">C44+C45</f>
        <v>0</v>
      </c>
      <c r="D46" s="1882">
        <f>D44+D45</f>
        <v>236</v>
      </c>
      <c r="E46" s="1880">
        <f>E44+E45</f>
        <v>275</v>
      </c>
      <c r="F46" s="1883">
        <f t="shared" si="19"/>
        <v>0</v>
      </c>
      <c r="G46" s="1881">
        <f t="shared" si="19"/>
        <v>275</v>
      </c>
      <c r="H46" s="1880">
        <f t="shared" si="19"/>
        <v>235</v>
      </c>
      <c r="I46" s="1883">
        <f t="shared" si="19"/>
        <v>1</v>
      </c>
      <c r="J46" s="1881">
        <f t="shared" si="19"/>
        <v>236</v>
      </c>
      <c r="K46" s="1880">
        <f t="shared" si="19"/>
        <v>241</v>
      </c>
      <c r="L46" s="1883">
        <f t="shared" si="19"/>
        <v>5</v>
      </c>
      <c r="M46" s="1881">
        <f t="shared" si="19"/>
        <v>246</v>
      </c>
      <c r="N46" s="1880">
        <f t="shared" si="19"/>
        <v>987</v>
      </c>
      <c r="O46" s="1883">
        <f t="shared" si="19"/>
        <v>6</v>
      </c>
      <c r="P46" s="1882">
        <f>P44+P45</f>
        <v>993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ht="15.75" x14ac:dyDescent="0.25">
      <c r="A48" s="95"/>
      <c r="B48" s="95"/>
      <c r="C48" s="95"/>
      <c r="D48" s="95"/>
      <c r="E48" s="95"/>
      <c r="F48" s="95"/>
      <c r="G48" s="95"/>
      <c r="H48" s="95"/>
      <c r="I48" s="103"/>
      <c r="J48" s="103"/>
      <c r="K48" s="103"/>
      <c r="L48" s="103"/>
      <c r="M48" s="103"/>
      <c r="N48" s="103"/>
      <c r="O48" s="103"/>
      <c r="P48" s="103"/>
      <c r="Q48" s="29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5" workbookViewId="0">
      <selection activeCell="Z37" sqref="Z37"/>
    </sheetView>
  </sheetViews>
  <sheetFormatPr defaultRowHeight="12.75" x14ac:dyDescent="0.2"/>
  <cols>
    <col min="1" max="1" width="38.85546875" style="658" customWidth="1"/>
    <col min="2" max="2" width="6.5703125" style="658" customWidth="1"/>
    <col min="3" max="3" width="6.85546875" style="658" customWidth="1"/>
    <col min="4" max="4" width="5" style="658" customWidth="1"/>
    <col min="5" max="5" width="6.42578125" style="658" customWidth="1"/>
    <col min="6" max="6" width="6.5703125" style="658" customWidth="1"/>
    <col min="7" max="7" width="4.7109375" style="658" customWidth="1"/>
    <col min="8" max="8" width="6.5703125" style="658" customWidth="1"/>
    <col min="9" max="9" width="7.140625" style="658" customWidth="1"/>
    <col min="10" max="10" width="4.42578125" style="658" customWidth="1"/>
    <col min="11" max="11" width="6.85546875" style="658" customWidth="1"/>
    <col min="12" max="12" width="6.7109375" style="658" customWidth="1"/>
    <col min="13" max="13" width="4.85546875" style="658" customWidth="1"/>
    <col min="14" max="14" width="7.140625" style="658" customWidth="1"/>
    <col min="15" max="15" width="7" style="658" customWidth="1"/>
    <col min="16" max="16" width="4.5703125" style="658" customWidth="1"/>
    <col min="17" max="17" width="7.140625" style="658" customWidth="1"/>
    <col min="18" max="18" width="7" style="658" customWidth="1"/>
    <col min="19" max="19" width="5.28515625" style="658" customWidth="1"/>
    <col min="20" max="61" width="10" style="33" customWidth="1"/>
    <col min="62" max="256" width="9.140625" style="658"/>
    <col min="257" max="257" width="38.85546875" style="658" customWidth="1"/>
    <col min="258" max="258" width="6.5703125" style="658" customWidth="1"/>
    <col min="259" max="259" width="6.85546875" style="658" customWidth="1"/>
    <col min="260" max="260" width="5" style="658" customWidth="1"/>
    <col min="261" max="261" width="6.42578125" style="658" customWidth="1"/>
    <col min="262" max="262" width="6.5703125" style="658" customWidth="1"/>
    <col min="263" max="263" width="4.7109375" style="658" customWidth="1"/>
    <col min="264" max="264" width="6.5703125" style="658" customWidth="1"/>
    <col min="265" max="265" width="7.140625" style="658" customWidth="1"/>
    <col min="266" max="266" width="4.42578125" style="658" customWidth="1"/>
    <col min="267" max="267" width="6.85546875" style="658" customWidth="1"/>
    <col min="268" max="268" width="6.7109375" style="658" customWidth="1"/>
    <col min="269" max="269" width="4.85546875" style="658" customWidth="1"/>
    <col min="270" max="270" width="7.140625" style="658" customWidth="1"/>
    <col min="271" max="271" width="7" style="658" customWidth="1"/>
    <col min="272" max="272" width="4.5703125" style="658" customWidth="1"/>
    <col min="273" max="273" width="7.140625" style="658" customWidth="1"/>
    <col min="274" max="274" width="7" style="658" customWidth="1"/>
    <col min="275" max="275" width="5.28515625" style="658" customWidth="1"/>
    <col min="276" max="317" width="10" style="658" customWidth="1"/>
    <col min="318" max="512" width="9.140625" style="658"/>
    <col min="513" max="513" width="38.85546875" style="658" customWidth="1"/>
    <col min="514" max="514" width="6.5703125" style="658" customWidth="1"/>
    <col min="515" max="515" width="6.85546875" style="658" customWidth="1"/>
    <col min="516" max="516" width="5" style="658" customWidth="1"/>
    <col min="517" max="517" width="6.42578125" style="658" customWidth="1"/>
    <col min="518" max="518" width="6.5703125" style="658" customWidth="1"/>
    <col min="519" max="519" width="4.7109375" style="658" customWidth="1"/>
    <col min="520" max="520" width="6.5703125" style="658" customWidth="1"/>
    <col min="521" max="521" width="7.140625" style="658" customWidth="1"/>
    <col min="522" max="522" width="4.42578125" style="658" customWidth="1"/>
    <col min="523" max="523" width="6.85546875" style="658" customWidth="1"/>
    <col min="524" max="524" width="6.7109375" style="658" customWidth="1"/>
    <col min="525" max="525" width="4.85546875" style="658" customWidth="1"/>
    <col min="526" max="526" width="7.140625" style="658" customWidth="1"/>
    <col min="527" max="527" width="7" style="658" customWidth="1"/>
    <col min="528" max="528" width="4.5703125" style="658" customWidth="1"/>
    <col min="529" max="529" width="7.140625" style="658" customWidth="1"/>
    <col min="530" max="530" width="7" style="658" customWidth="1"/>
    <col min="531" max="531" width="5.28515625" style="658" customWidth="1"/>
    <col min="532" max="573" width="10" style="658" customWidth="1"/>
    <col min="574" max="768" width="9.140625" style="658"/>
    <col min="769" max="769" width="38.85546875" style="658" customWidth="1"/>
    <col min="770" max="770" width="6.5703125" style="658" customWidth="1"/>
    <col min="771" max="771" width="6.85546875" style="658" customWidth="1"/>
    <col min="772" max="772" width="5" style="658" customWidth="1"/>
    <col min="773" max="773" width="6.42578125" style="658" customWidth="1"/>
    <col min="774" max="774" width="6.5703125" style="658" customWidth="1"/>
    <col min="775" max="775" width="4.7109375" style="658" customWidth="1"/>
    <col min="776" max="776" width="6.5703125" style="658" customWidth="1"/>
    <col min="777" max="777" width="7.140625" style="658" customWidth="1"/>
    <col min="778" max="778" width="4.42578125" style="658" customWidth="1"/>
    <col min="779" max="779" width="6.85546875" style="658" customWidth="1"/>
    <col min="780" max="780" width="6.7109375" style="658" customWidth="1"/>
    <col min="781" max="781" width="4.85546875" style="658" customWidth="1"/>
    <col min="782" max="782" width="7.140625" style="658" customWidth="1"/>
    <col min="783" max="783" width="7" style="658" customWidth="1"/>
    <col min="784" max="784" width="4.5703125" style="658" customWidth="1"/>
    <col min="785" max="785" width="7.140625" style="658" customWidth="1"/>
    <col min="786" max="786" width="7" style="658" customWidth="1"/>
    <col min="787" max="787" width="5.28515625" style="658" customWidth="1"/>
    <col min="788" max="829" width="10" style="658" customWidth="1"/>
    <col min="830" max="1024" width="9.140625" style="658"/>
    <col min="1025" max="1025" width="38.85546875" style="658" customWidth="1"/>
    <col min="1026" max="1026" width="6.5703125" style="658" customWidth="1"/>
    <col min="1027" max="1027" width="6.85546875" style="658" customWidth="1"/>
    <col min="1028" max="1028" width="5" style="658" customWidth="1"/>
    <col min="1029" max="1029" width="6.42578125" style="658" customWidth="1"/>
    <col min="1030" max="1030" width="6.5703125" style="658" customWidth="1"/>
    <col min="1031" max="1031" width="4.7109375" style="658" customWidth="1"/>
    <col min="1032" max="1032" width="6.5703125" style="658" customWidth="1"/>
    <col min="1033" max="1033" width="7.140625" style="658" customWidth="1"/>
    <col min="1034" max="1034" width="4.42578125" style="658" customWidth="1"/>
    <col min="1035" max="1035" width="6.85546875" style="658" customWidth="1"/>
    <col min="1036" max="1036" width="6.7109375" style="658" customWidth="1"/>
    <col min="1037" max="1037" width="4.85546875" style="658" customWidth="1"/>
    <col min="1038" max="1038" width="7.140625" style="658" customWidth="1"/>
    <col min="1039" max="1039" width="7" style="658" customWidth="1"/>
    <col min="1040" max="1040" width="4.5703125" style="658" customWidth="1"/>
    <col min="1041" max="1041" width="7.140625" style="658" customWidth="1"/>
    <col min="1042" max="1042" width="7" style="658" customWidth="1"/>
    <col min="1043" max="1043" width="5.28515625" style="658" customWidth="1"/>
    <col min="1044" max="1085" width="10" style="658" customWidth="1"/>
    <col min="1086" max="1280" width="9.140625" style="658"/>
    <col min="1281" max="1281" width="38.85546875" style="658" customWidth="1"/>
    <col min="1282" max="1282" width="6.5703125" style="658" customWidth="1"/>
    <col min="1283" max="1283" width="6.85546875" style="658" customWidth="1"/>
    <col min="1284" max="1284" width="5" style="658" customWidth="1"/>
    <col min="1285" max="1285" width="6.42578125" style="658" customWidth="1"/>
    <col min="1286" max="1286" width="6.5703125" style="658" customWidth="1"/>
    <col min="1287" max="1287" width="4.7109375" style="658" customWidth="1"/>
    <col min="1288" max="1288" width="6.5703125" style="658" customWidth="1"/>
    <col min="1289" max="1289" width="7.140625" style="658" customWidth="1"/>
    <col min="1290" max="1290" width="4.42578125" style="658" customWidth="1"/>
    <col min="1291" max="1291" width="6.85546875" style="658" customWidth="1"/>
    <col min="1292" max="1292" width="6.7109375" style="658" customWidth="1"/>
    <col min="1293" max="1293" width="4.85546875" style="658" customWidth="1"/>
    <col min="1294" max="1294" width="7.140625" style="658" customWidth="1"/>
    <col min="1295" max="1295" width="7" style="658" customWidth="1"/>
    <col min="1296" max="1296" width="4.5703125" style="658" customWidth="1"/>
    <col min="1297" max="1297" width="7.140625" style="658" customWidth="1"/>
    <col min="1298" max="1298" width="7" style="658" customWidth="1"/>
    <col min="1299" max="1299" width="5.28515625" style="658" customWidth="1"/>
    <col min="1300" max="1341" width="10" style="658" customWidth="1"/>
    <col min="1342" max="1536" width="9.140625" style="658"/>
    <col min="1537" max="1537" width="38.85546875" style="658" customWidth="1"/>
    <col min="1538" max="1538" width="6.5703125" style="658" customWidth="1"/>
    <col min="1539" max="1539" width="6.85546875" style="658" customWidth="1"/>
    <col min="1540" max="1540" width="5" style="658" customWidth="1"/>
    <col min="1541" max="1541" width="6.42578125" style="658" customWidth="1"/>
    <col min="1542" max="1542" width="6.5703125" style="658" customWidth="1"/>
    <col min="1543" max="1543" width="4.7109375" style="658" customWidth="1"/>
    <col min="1544" max="1544" width="6.5703125" style="658" customWidth="1"/>
    <col min="1545" max="1545" width="7.140625" style="658" customWidth="1"/>
    <col min="1546" max="1546" width="4.42578125" style="658" customWidth="1"/>
    <col min="1547" max="1547" width="6.85546875" style="658" customWidth="1"/>
    <col min="1548" max="1548" width="6.7109375" style="658" customWidth="1"/>
    <col min="1549" max="1549" width="4.85546875" style="658" customWidth="1"/>
    <col min="1550" max="1550" width="7.140625" style="658" customWidth="1"/>
    <col min="1551" max="1551" width="7" style="658" customWidth="1"/>
    <col min="1552" max="1552" width="4.5703125" style="658" customWidth="1"/>
    <col min="1553" max="1553" width="7.140625" style="658" customWidth="1"/>
    <col min="1554" max="1554" width="7" style="658" customWidth="1"/>
    <col min="1555" max="1555" width="5.28515625" style="658" customWidth="1"/>
    <col min="1556" max="1597" width="10" style="658" customWidth="1"/>
    <col min="1598" max="1792" width="9.140625" style="658"/>
    <col min="1793" max="1793" width="38.85546875" style="658" customWidth="1"/>
    <col min="1794" max="1794" width="6.5703125" style="658" customWidth="1"/>
    <col min="1795" max="1795" width="6.85546875" style="658" customWidth="1"/>
    <col min="1796" max="1796" width="5" style="658" customWidth="1"/>
    <col min="1797" max="1797" width="6.42578125" style="658" customWidth="1"/>
    <col min="1798" max="1798" width="6.5703125" style="658" customWidth="1"/>
    <col min="1799" max="1799" width="4.7109375" style="658" customWidth="1"/>
    <col min="1800" max="1800" width="6.5703125" style="658" customWidth="1"/>
    <col min="1801" max="1801" width="7.140625" style="658" customWidth="1"/>
    <col min="1802" max="1802" width="4.42578125" style="658" customWidth="1"/>
    <col min="1803" max="1803" width="6.85546875" style="658" customWidth="1"/>
    <col min="1804" max="1804" width="6.7109375" style="658" customWidth="1"/>
    <col min="1805" max="1805" width="4.85546875" style="658" customWidth="1"/>
    <col min="1806" max="1806" width="7.140625" style="658" customWidth="1"/>
    <col min="1807" max="1807" width="7" style="658" customWidth="1"/>
    <col min="1808" max="1808" width="4.5703125" style="658" customWidth="1"/>
    <col min="1809" max="1809" width="7.140625" style="658" customWidth="1"/>
    <col min="1810" max="1810" width="7" style="658" customWidth="1"/>
    <col min="1811" max="1811" width="5.28515625" style="658" customWidth="1"/>
    <col min="1812" max="1853" width="10" style="658" customWidth="1"/>
    <col min="1854" max="2048" width="9.140625" style="658"/>
    <col min="2049" max="2049" width="38.85546875" style="658" customWidth="1"/>
    <col min="2050" max="2050" width="6.5703125" style="658" customWidth="1"/>
    <col min="2051" max="2051" width="6.85546875" style="658" customWidth="1"/>
    <col min="2052" max="2052" width="5" style="658" customWidth="1"/>
    <col min="2053" max="2053" width="6.42578125" style="658" customWidth="1"/>
    <col min="2054" max="2054" width="6.5703125" style="658" customWidth="1"/>
    <col min="2055" max="2055" width="4.7109375" style="658" customWidth="1"/>
    <col min="2056" max="2056" width="6.5703125" style="658" customWidth="1"/>
    <col min="2057" max="2057" width="7.140625" style="658" customWidth="1"/>
    <col min="2058" max="2058" width="4.42578125" style="658" customWidth="1"/>
    <col min="2059" max="2059" width="6.85546875" style="658" customWidth="1"/>
    <col min="2060" max="2060" width="6.7109375" style="658" customWidth="1"/>
    <col min="2061" max="2061" width="4.85546875" style="658" customWidth="1"/>
    <col min="2062" max="2062" width="7.140625" style="658" customWidth="1"/>
    <col min="2063" max="2063" width="7" style="658" customWidth="1"/>
    <col min="2064" max="2064" width="4.5703125" style="658" customWidth="1"/>
    <col min="2065" max="2065" width="7.140625" style="658" customWidth="1"/>
    <col min="2066" max="2066" width="7" style="658" customWidth="1"/>
    <col min="2067" max="2067" width="5.28515625" style="658" customWidth="1"/>
    <col min="2068" max="2109" width="10" style="658" customWidth="1"/>
    <col min="2110" max="2304" width="9.140625" style="658"/>
    <col min="2305" max="2305" width="38.85546875" style="658" customWidth="1"/>
    <col min="2306" max="2306" width="6.5703125" style="658" customWidth="1"/>
    <col min="2307" max="2307" width="6.85546875" style="658" customWidth="1"/>
    <col min="2308" max="2308" width="5" style="658" customWidth="1"/>
    <col min="2309" max="2309" width="6.42578125" style="658" customWidth="1"/>
    <col min="2310" max="2310" width="6.5703125" style="658" customWidth="1"/>
    <col min="2311" max="2311" width="4.7109375" style="658" customWidth="1"/>
    <col min="2312" max="2312" width="6.5703125" style="658" customWidth="1"/>
    <col min="2313" max="2313" width="7.140625" style="658" customWidth="1"/>
    <col min="2314" max="2314" width="4.42578125" style="658" customWidth="1"/>
    <col min="2315" max="2315" width="6.85546875" style="658" customWidth="1"/>
    <col min="2316" max="2316" width="6.7109375" style="658" customWidth="1"/>
    <col min="2317" max="2317" width="4.85546875" style="658" customWidth="1"/>
    <col min="2318" max="2318" width="7.140625" style="658" customWidth="1"/>
    <col min="2319" max="2319" width="7" style="658" customWidth="1"/>
    <col min="2320" max="2320" width="4.5703125" style="658" customWidth="1"/>
    <col min="2321" max="2321" width="7.140625" style="658" customWidth="1"/>
    <col min="2322" max="2322" width="7" style="658" customWidth="1"/>
    <col min="2323" max="2323" width="5.28515625" style="658" customWidth="1"/>
    <col min="2324" max="2365" width="10" style="658" customWidth="1"/>
    <col min="2366" max="2560" width="9.140625" style="658"/>
    <col min="2561" max="2561" width="38.85546875" style="658" customWidth="1"/>
    <col min="2562" max="2562" width="6.5703125" style="658" customWidth="1"/>
    <col min="2563" max="2563" width="6.85546875" style="658" customWidth="1"/>
    <col min="2564" max="2564" width="5" style="658" customWidth="1"/>
    <col min="2565" max="2565" width="6.42578125" style="658" customWidth="1"/>
    <col min="2566" max="2566" width="6.5703125" style="658" customWidth="1"/>
    <col min="2567" max="2567" width="4.7109375" style="658" customWidth="1"/>
    <col min="2568" max="2568" width="6.5703125" style="658" customWidth="1"/>
    <col min="2569" max="2569" width="7.140625" style="658" customWidth="1"/>
    <col min="2570" max="2570" width="4.42578125" style="658" customWidth="1"/>
    <col min="2571" max="2571" width="6.85546875" style="658" customWidth="1"/>
    <col min="2572" max="2572" width="6.7109375" style="658" customWidth="1"/>
    <col min="2573" max="2573" width="4.85546875" style="658" customWidth="1"/>
    <col min="2574" max="2574" width="7.140625" style="658" customWidth="1"/>
    <col min="2575" max="2575" width="7" style="658" customWidth="1"/>
    <col min="2576" max="2576" width="4.5703125" style="658" customWidth="1"/>
    <col min="2577" max="2577" width="7.140625" style="658" customWidth="1"/>
    <col min="2578" max="2578" width="7" style="658" customWidth="1"/>
    <col min="2579" max="2579" width="5.28515625" style="658" customWidth="1"/>
    <col min="2580" max="2621" width="10" style="658" customWidth="1"/>
    <col min="2622" max="2816" width="9.140625" style="658"/>
    <col min="2817" max="2817" width="38.85546875" style="658" customWidth="1"/>
    <col min="2818" max="2818" width="6.5703125" style="658" customWidth="1"/>
    <col min="2819" max="2819" width="6.85546875" style="658" customWidth="1"/>
    <col min="2820" max="2820" width="5" style="658" customWidth="1"/>
    <col min="2821" max="2821" width="6.42578125" style="658" customWidth="1"/>
    <col min="2822" max="2822" width="6.5703125" style="658" customWidth="1"/>
    <col min="2823" max="2823" width="4.7109375" style="658" customWidth="1"/>
    <col min="2824" max="2824" width="6.5703125" style="658" customWidth="1"/>
    <col min="2825" max="2825" width="7.140625" style="658" customWidth="1"/>
    <col min="2826" max="2826" width="4.42578125" style="658" customWidth="1"/>
    <col min="2827" max="2827" width="6.85546875" style="658" customWidth="1"/>
    <col min="2828" max="2828" width="6.7109375" style="658" customWidth="1"/>
    <col min="2829" max="2829" width="4.85546875" style="658" customWidth="1"/>
    <col min="2830" max="2830" width="7.140625" style="658" customWidth="1"/>
    <col min="2831" max="2831" width="7" style="658" customWidth="1"/>
    <col min="2832" max="2832" width="4.5703125" style="658" customWidth="1"/>
    <col min="2833" max="2833" width="7.140625" style="658" customWidth="1"/>
    <col min="2834" max="2834" width="7" style="658" customWidth="1"/>
    <col min="2835" max="2835" width="5.28515625" style="658" customWidth="1"/>
    <col min="2836" max="2877" width="10" style="658" customWidth="1"/>
    <col min="2878" max="3072" width="9.140625" style="658"/>
    <col min="3073" max="3073" width="38.85546875" style="658" customWidth="1"/>
    <col min="3074" max="3074" width="6.5703125" style="658" customWidth="1"/>
    <col min="3075" max="3075" width="6.85546875" style="658" customWidth="1"/>
    <col min="3076" max="3076" width="5" style="658" customWidth="1"/>
    <col min="3077" max="3077" width="6.42578125" style="658" customWidth="1"/>
    <col min="3078" max="3078" width="6.5703125" style="658" customWidth="1"/>
    <col min="3079" max="3079" width="4.7109375" style="658" customWidth="1"/>
    <col min="3080" max="3080" width="6.5703125" style="658" customWidth="1"/>
    <col min="3081" max="3081" width="7.140625" style="658" customWidth="1"/>
    <col min="3082" max="3082" width="4.42578125" style="658" customWidth="1"/>
    <col min="3083" max="3083" width="6.85546875" style="658" customWidth="1"/>
    <col min="3084" max="3084" width="6.7109375" style="658" customWidth="1"/>
    <col min="3085" max="3085" width="4.85546875" style="658" customWidth="1"/>
    <col min="3086" max="3086" width="7.140625" style="658" customWidth="1"/>
    <col min="3087" max="3087" width="7" style="658" customWidth="1"/>
    <col min="3088" max="3088" width="4.5703125" style="658" customWidth="1"/>
    <col min="3089" max="3089" width="7.140625" style="658" customWidth="1"/>
    <col min="3090" max="3090" width="7" style="658" customWidth="1"/>
    <col min="3091" max="3091" width="5.28515625" style="658" customWidth="1"/>
    <col min="3092" max="3133" width="10" style="658" customWidth="1"/>
    <col min="3134" max="3328" width="9.140625" style="658"/>
    <col min="3329" max="3329" width="38.85546875" style="658" customWidth="1"/>
    <col min="3330" max="3330" width="6.5703125" style="658" customWidth="1"/>
    <col min="3331" max="3331" width="6.85546875" style="658" customWidth="1"/>
    <col min="3332" max="3332" width="5" style="658" customWidth="1"/>
    <col min="3333" max="3333" width="6.42578125" style="658" customWidth="1"/>
    <col min="3334" max="3334" width="6.5703125" style="658" customWidth="1"/>
    <col min="3335" max="3335" width="4.7109375" style="658" customWidth="1"/>
    <col min="3336" max="3336" width="6.5703125" style="658" customWidth="1"/>
    <col min="3337" max="3337" width="7.140625" style="658" customWidth="1"/>
    <col min="3338" max="3338" width="4.42578125" style="658" customWidth="1"/>
    <col min="3339" max="3339" width="6.85546875" style="658" customWidth="1"/>
    <col min="3340" max="3340" width="6.7109375" style="658" customWidth="1"/>
    <col min="3341" max="3341" width="4.85546875" style="658" customWidth="1"/>
    <col min="3342" max="3342" width="7.140625" style="658" customWidth="1"/>
    <col min="3343" max="3343" width="7" style="658" customWidth="1"/>
    <col min="3344" max="3344" width="4.5703125" style="658" customWidth="1"/>
    <col min="3345" max="3345" width="7.140625" style="658" customWidth="1"/>
    <col min="3346" max="3346" width="7" style="658" customWidth="1"/>
    <col min="3347" max="3347" width="5.28515625" style="658" customWidth="1"/>
    <col min="3348" max="3389" width="10" style="658" customWidth="1"/>
    <col min="3390" max="3584" width="9.140625" style="658"/>
    <col min="3585" max="3585" width="38.85546875" style="658" customWidth="1"/>
    <col min="3586" max="3586" width="6.5703125" style="658" customWidth="1"/>
    <col min="3587" max="3587" width="6.85546875" style="658" customWidth="1"/>
    <col min="3588" max="3588" width="5" style="658" customWidth="1"/>
    <col min="3589" max="3589" width="6.42578125" style="658" customWidth="1"/>
    <col min="3590" max="3590" width="6.5703125" style="658" customWidth="1"/>
    <col min="3591" max="3591" width="4.7109375" style="658" customWidth="1"/>
    <col min="3592" max="3592" width="6.5703125" style="658" customWidth="1"/>
    <col min="3593" max="3593" width="7.140625" style="658" customWidth="1"/>
    <col min="3594" max="3594" width="4.42578125" style="658" customWidth="1"/>
    <col min="3595" max="3595" width="6.85546875" style="658" customWidth="1"/>
    <col min="3596" max="3596" width="6.7109375" style="658" customWidth="1"/>
    <col min="3597" max="3597" width="4.85546875" style="658" customWidth="1"/>
    <col min="3598" max="3598" width="7.140625" style="658" customWidth="1"/>
    <col min="3599" max="3599" width="7" style="658" customWidth="1"/>
    <col min="3600" max="3600" width="4.5703125" style="658" customWidth="1"/>
    <col min="3601" max="3601" width="7.140625" style="658" customWidth="1"/>
    <col min="3602" max="3602" width="7" style="658" customWidth="1"/>
    <col min="3603" max="3603" width="5.28515625" style="658" customWidth="1"/>
    <col min="3604" max="3645" width="10" style="658" customWidth="1"/>
    <col min="3646" max="3840" width="9.140625" style="658"/>
    <col min="3841" max="3841" width="38.85546875" style="658" customWidth="1"/>
    <col min="3842" max="3842" width="6.5703125" style="658" customWidth="1"/>
    <col min="3843" max="3843" width="6.85546875" style="658" customWidth="1"/>
    <col min="3844" max="3844" width="5" style="658" customWidth="1"/>
    <col min="3845" max="3845" width="6.42578125" style="658" customWidth="1"/>
    <col min="3846" max="3846" width="6.5703125" style="658" customWidth="1"/>
    <col min="3847" max="3847" width="4.7109375" style="658" customWidth="1"/>
    <col min="3848" max="3848" width="6.5703125" style="658" customWidth="1"/>
    <col min="3849" max="3849" width="7.140625" style="658" customWidth="1"/>
    <col min="3850" max="3850" width="4.42578125" style="658" customWidth="1"/>
    <col min="3851" max="3851" width="6.85546875" style="658" customWidth="1"/>
    <col min="3852" max="3852" width="6.7109375" style="658" customWidth="1"/>
    <col min="3853" max="3853" width="4.85546875" style="658" customWidth="1"/>
    <col min="3854" max="3854" width="7.140625" style="658" customWidth="1"/>
    <col min="3855" max="3855" width="7" style="658" customWidth="1"/>
    <col min="3856" max="3856" width="4.5703125" style="658" customWidth="1"/>
    <col min="3857" max="3857" width="7.140625" style="658" customWidth="1"/>
    <col min="3858" max="3858" width="7" style="658" customWidth="1"/>
    <col min="3859" max="3859" width="5.28515625" style="658" customWidth="1"/>
    <col min="3860" max="3901" width="10" style="658" customWidth="1"/>
    <col min="3902" max="4096" width="9.140625" style="658"/>
    <col min="4097" max="4097" width="38.85546875" style="658" customWidth="1"/>
    <col min="4098" max="4098" width="6.5703125" style="658" customWidth="1"/>
    <col min="4099" max="4099" width="6.85546875" style="658" customWidth="1"/>
    <col min="4100" max="4100" width="5" style="658" customWidth="1"/>
    <col min="4101" max="4101" width="6.42578125" style="658" customWidth="1"/>
    <col min="4102" max="4102" width="6.5703125" style="658" customWidth="1"/>
    <col min="4103" max="4103" width="4.7109375" style="658" customWidth="1"/>
    <col min="4104" max="4104" width="6.5703125" style="658" customWidth="1"/>
    <col min="4105" max="4105" width="7.140625" style="658" customWidth="1"/>
    <col min="4106" max="4106" width="4.42578125" style="658" customWidth="1"/>
    <col min="4107" max="4107" width="6.85546875" style="658" customWidth="1"/>
    <col min="4108" max="4108" width="6.7109375" style="658" customWidth="1"/>
    <col min="4109" max="4109" width="4.85546875" style="658" customWidth="1"/>
    <col min="4110" max="4110" width="7.140625" style="658" customWidth="1"/>
    <col min="4111" max="4111" width="7" style="658" customWidth="1"/>
    <col min="4112" max="4112" width="4.5703125" style="658" customWidth="1"/>
    <col min="4113" max="4113" width="7.140625" style="658" customWidth="1"/>
    <col min="4114" max="4114" width="7" style="658" customWidth="1"/>
    <col min="4115" max="4115" width="5.28515625" style="658" customWidth="1"/>
    <col min="4116" max="4157" width="10" style="658" customWidth="1"/>
    <col min="4158" max="4352" width="9.140625" style="658"/>
    <col min="4353" max="4353" width="38.85546875" style="658" customWidth="1"/>
    <col min="4354" max="4354" width="6.5703125" style="658" customWidth="1"/>
    <col min="4355" max="4355" width="6.85546875" style="658" customWidth="1"/>
    <col min="4356" max="4356" width="5" style="658" customWidth="1"/>
    <col min="4357" max="4357" width="6.42578125" style="658" customWidth="1"/>
    <col min="4358" max="4358" width="6.5703125" style="658" customWidth="1"/>
    <col min="4359" max="4359" width="4.7109375" style="658" customWidth="1"/>
    <col min="4360" max="4360" width="6.5703125" style="658" customWidth="1"/>
    <col min="4361" max="4361" width="7.140625" style="658" customWidth="1"/>
    <col min="4362" max="4362" width="4.42578125" style="658" customWidth="1"/>
    <col min="4363" max="4363" width="6.85546875" style="658" customWidth="1"/>
    <col min="4364" max="4364" width="6.7109375" style="658" customWidth="1"/>
    <col min="4365" max="4365" width="4.85546875" style="658" customWidth="1"/>
    <col min="4366" max="4366" width="7.140625" style="658" customWidth="1"/>
    <col min="4367" max="4367" width="7" style="658" customWidth="1"/>
    <col min="4368" max="4368" width="4.5703125" style="658" customWidth="1"/>
    <col min="4369" max="4369" width="7.140625" style="658" customWidth="1"/>
    <col min="4370" max="4370" width="7" style="658" customWidth="1"/>
    <col min="4371" max="4371" width="5.28515625" style="658" customWidth="1"/>
    <col min="4372" max="4413" width="10" style="658" customWidth="1"/>
    <col min="4414" max="4608" width="9.140625" style="658"/>
    <col min="4609" max="4609" width="38.85546875" style="658" customWidth="1"/>
    <col min="4610" max="4610" width="6.5703125" style="658" customWidth="1"/>
    <col min="4611" max="4611" width="6.85546875" style="658" customWidth="1"/>
    <col min="4612" max="4612" width="5" style="658" customWidth="1"/>
    <col min="4613" max="4613" width="6.42578125" style="658" customWidth="1"/>
    <col min="4614" max="4614" width="6.5703125" style="658" customWidth="1"/>
    <col min="4615" max="4615" width="4.7109375" style="658" customWidth="1"/>
    <col min="4616" max="4616" width="6.5703125" style="658" customWidth="1"/>
    <col min="4617" max="4617" width="7.140625" style="658" customWidth="1"/>
    <col min="4618" max="4618" width="4.42578125" style="658" customWidth="1"/>
    <col min="4619" max="4619" width="6.85546875" style="658" customWidth="1"/>
    <col min="4620" max="4620" width="6.7109375" style="658" customWidth="1"/>
    <col min="4621" max="4621" width="4.85546875" style="658" customWidth="1"/>
    <col min="4622" max="4622" width="7.140625" style="658" customWidth="1"/>
    <col min="4623" max="4623" width="7" style="658" customWidth="1"/>
    <col min="4624" max="4624" width="4.5703125" style="658" customWidth="1"/>
    <col min="4625" max="4625" width="7.140625" style="658" customWidth="1"/>
    <col min="4626" max="4626" width="7" style="658" customWidth="1"/>
    <col min="4627" max="4627" width="5.28515625" style="658" customWidth="1"/>
    <col min="4628" max="4669" width="10" style="658" customWidth="1"/>
    <col min="4670" max="4864" width="9.140625" style="658"/>
    <col min="4865" max="4865" width="38.85546875" style="658" customWidth="1"/>
    <col min="4866" max="4866" width="6.5703125" style="658" customWidth="1"/>
    <col min="4867" max="4867" width="6.85546875" style="658" customWidth="1"/>
    <col min="4868" max="4868" width="5" style="658" customWidth="1"/>
    <col min="4869" max="4869" width="6.42578125" style="658" customWidth="1"/>
    <col min="4870" max="4870" width="6.5703125" style="658" customWidth="1"/>
    <col min="4871" max="4871" width="4.7109375" style="658" customWidth="1"/>
    <col min="4872" max="4872" width="6.5703125" style="658" customWidth="1"/>
    <col min="4873" max="4873" width="7.140625" style="658" customWidth="1"/>
    <col min="4874" max="4874" width="4.42578125" style="658" customWidth="1"/>
    <col min="4875" max="4875" width="6.85546875" style="658" customWidth="1"/>
    <col min="4876" max="4876" width="6.7109375" style="658" customWidth="1"/>
    <col min="4877" max="4877" width="4.85546875" style="658" customWidth="1"/>
    <col min="4878" max="4878" width="7.140625" style="658" customWidth="1"/>
    <col min="4879" max="4879" width="7" style="658" customWidth="1"/>
    <col min="4880" max="4880" width="4.5703125" style="658" customWidth="1"/>
    <col min="4881" max="4881" width="7.140625" style="658" customWidth="1"/>
    <col min="4882" max="4882" width="7" style="658" customWidth="1"/>
    <col min="4883" max="4883" width="5.28515625" style="658" customWidth="1"/>
    <col min="4884" max="4925" width="10" style="658" customWidth="1"/>
    <col min="4926" max="5120" width="9.140625" style="658"/>
    <col min="5121" max="5121" width="38.85546875" style="658" customWidth="1"/>
    <col min="5122" max="5122" width="6.5703125" style="658" customWidth="1"/>
    <col min="5123" max="5123" width="6.85546875" style="658" customWidth="1"/>
    <col min="5124" max="5124" width="5" style="658" customWidth="1"/>
    <col min="5125" max="5125" width="6.42578125" style="658" customWidth="1"/>
    <col min="5126" max="5126" width="6.5703125" style="658" customWidth="1"/>
    <col min="5127" max="5127" width="4.7109375" style="658" customWidth="1"/>
    <col min="5128" max="5128" width="6.5703125" style="658" customWidth="1"/>
    <col min="5129" max="5129" width="7.140625" style="658" customWidth="1"/>
    <col min="5130" max="5130" width="4.42578125" style="658" customWidth="1"/>
    <col min="5131" max="5131" width="6.85546875" style="658" customWidth="1"/>
    <col min="5132" max="5132" width="6.7109375" style="658" customWidth="1"/>
    <col min="5133" max="5133" width="4.85546875" style="658" customWidth="1"/>
    <col min="5134" max="5134" width="7.140625" style="658" customWidth="1"/>
    <col min="5135" max="5135" width="7" style="658" customWidth="1"/>
    <col min="5136" max="5136" width="4.5703125" style="658" customWidth="1"/>
    <col min="5137" max="5137" width="7.140625" style="658" customWidth="1"/>
    <col min="5138" max="5138" width="7" style="658" customWidth="1"/>
    <col min="5139" max="5139" width="5.28515625" style="658" customWidth="1"/>
    <col min="5140" max="5181" width="10" style="658" customWidth="1"/>
    <col min="5182" max="5376" width="9.140625" style="658"/>
    <col min="5377" max="5377" width="38.85546875" style="658" customWidth="1"/>
    <col min="5378" max="5378" width="6.5703125" style="658" customWidth="1"/>
    <col min="5379" max="5379" width="6.85546875" style="658" customWidth="1"/>
    <col min="5380" max="5380" width="5" style="658" customWidth="1"/>
    <col min="5381" max="5381" width="6.42578125" style="658" customWidth="1"/>
    <col min="5382" max="5382" width="6.5703125" style="658" customWidth="1"/>
    <col min="5383" max="5383" width="4.7109375" style="658" customWidth="1"/>
    <col min="5384" max="5384" width="6.5703125" style="658" customWidth="1"/>
    <col min="5385" max="5385" width="7.140625" style="658" customWidth="1"/>
    <col min="5386" max="5386" width="4.42578125" style="658" customWidth="1"/>
    <col min="5387" max="5387" width="6.85546875" style="658" customWidth="1"/>
    <col min="5388" max="5388" width="6.7109375" style="658" customWidth="1"/>
    <col min="5389" max="5389" width="4.85546875" style="658" customWidth="1"/>
    <col min="5390" max="5390" width="7.140625" style="658" customWidth="1"/>
    <col min="5391" max="5391" width="7" style="658" customWidth="1"/>
    <col min="5392" max="5392" width="4.5703125" style="658" customWidth="1"/>
    <col min="5393" max="5393" width="7.140625" style="658" customWidth="1"/>
    <col min="5394" max="5394" width="7" style="658" customWidth="1"/>
    <col min="5395" max="5395" width="5.28515625" style="658" customWidth="1"/>
    <col min="5396" max="5437" width="10" style="658" customWidth="1"/>
    <col min="5438" max="5632" width="9.140625" style="658"/>
    <col min="5633" max="5633" width="38.85546875" style="658" customWidth="1"/>
    <col min="5634" max="5634" width="6.5703125" style="658" customWidth="1"/>
    <col min="5635" max="5635" width="6.85546875" style="658" customWidth="1"/>
    <col min="5636" max="5636" width="5" style="658" customWidth="1"/>
    <col min="5637" max="5637" width="6.42578125" style="658" customWidth="1"/>
    <col min="5638" max="5638" width="6.5703125" style="658" customWidth="1"/>
    <col min="5639" max="5639" width="4.7109375" style="658" customWidth="1"/>
    <col min="5640" max="5640" width="6.5703125" style="658" customWidth="1"/>
    <col min="5641" max="5641" width="7.140625" style="658" customWidth="1"/>
    <col min="5642" max="5642" width="4.42578125" style="658" customWidth="1"/>
    <col min="5643" max="5643" width="6.85546875" style="658" customWidth="1"/>
    <col min="5644" max="5644" width="6.7109375" style="658" customWidth="1"/>
    <col min="5645" max="5645" width="4.85546875" style="658" customWidth="1"/>
    <col min="5646" max="5646" width="7.140625" style="658" customWidth="1"/>
    <col min="5647" max="5647" width="7" style="658" customWidth="1"/>
    <col min="5648" max="5648" width="4.5703125" style="658" customWidth="1"/>
    <col min="5649" max="5649" width="7.140625" style="658" customWidth="1"/>
    <col min="5650" max="5650" width="7" style="658" customWidth="1"/>
    <col min="5651" max="5651" width="5.28515625" style="658" customWidth="1"/>
    <col min="5652" max="5693" width="10" style="658" customWidth="1"/>
    <col min="5694" max="5888" width="9.140625" style="658"/>
    <col min="5889" max="5889" width="38.85546875" style="658" customWidth="1"/>
    <col min="5890" max="5890" width="6.5703125" style="658" customWidth="1"/>
    <col min="5891" max="5891" width="6.85546875" style="658" customWidth="1"/>
    <col min="5892" max="5892" width="5" style="658" customWidth="1"/>
    <col min="5893" max="5893" width="6.42578125" style="658" customWidth="1"/>
    <col min="5894" max="5894" width="6.5703125" style="658" customWidth="1"/>
    <col min="5895" max="5895" width="4.7109375" style="658" customWidth="1"/>
    <col min="5896" max="5896" width="6.5703125" style="658" customWidth="1"/>
    <col min="5897" max="5897" width="7.140625" style="658" customWidth="1"/>
    <col min="5898" max="5898" width="4.42578125" style="658" customWidth="1"/>
    <col min="5899" max="5899" width="6.85546875" style="658" customWidth="1"/>
    <col min="5900" max="5900" width="6.7109375" style="658" customWidth="1"/>
    <col min="5901" max="5901" width="4.85546875" style="658" customWidth="1"/>
    <col min="5902" max="5902" width="7.140625" style="658" customWidth="1"/>
    <col min="5903" max="5903" width="7" style="658" customWidth="1"/>
    <col min="5904" max="5904" width="4.5703125" style="658" customWidth="1"/>
    <col min="5905" max="5905" width="7.140625" style="658" customWidth="1"/>
    <col min="5906" max="5906" width="7" style="658" customWidth="1"/>
    <col min="5907" max="5907" width="5.28515625" style="658" customWidth="1"/>
    <col min="5908" max="5949" width="10" style="658" customWidth="1"/>
    <col min="5950" max="6144" width="9.140625" style="658"/>
    <col min="6145" max="6145" width="38.85546875" style="658" customWidth="1"/>
    <col min="6146" max="6146" width="6.5703125" style="658" customWidth="1"/>
    <col min="6147" max="6147" width="6.85546875" style="658" customWidth="1"/>
    <col min="6148" max="6148" width="5" style="658" customWidth="1"/>
    <col min="6149" max="6149" width="6.42578125" style="658" customWidth="1"/>
    <col min="6150" max="6150" width="6.5703125" style="658" customWidth="1"/>
    <col min="6151" max="6151" width="4.7109375" style="658" customWidth="1"/>
    <col min="6152" max="6152" width="6.5703125" style="658" customWidth="1"/>
    <col min="6153" max="6153" width="7.140625" style="658" customWidth="1"/>
    <col min="6154" max="6154" width="4.42578125" style="658" customWidth="1"/>
    <col min="6155" max="6155" width="6.85546875" style="658" customWidth="1"/>
    <col min="6156" max="6156" width="6.7109375" style="658" customWidth="1"/>
    <col min="6157" max="6157" width="4.85546875" style="658" customWidth="1"/>
    <col min="6158" max="6158" width="7.140625" style="658" customWidth="1"/>
    <col min="6159" max="6159" width="7" style="658" customWidth="1"/>
    <col min="6160" max="6160" width="4.5703125" style="658" customWidth="1"/>
    <col min="6161" max="6161" width="7.140625" style="658" customWidth="1"/>
    <col min="6162" max="6162" width="7" style="658" customWidth="1"/>
    <col min="6163" max="6163" width="5.28515625" style="658" customWidth="1"/>
    <col min="6164" max="6205" width="10" style="658" customWidth="1"/>
    <col min="6206" max="6400" width="9.140625" style="658"/>
    <col min="6401" max="6401" width="38.85546875" style="658" customWidth="1"/>
    <col min="6402" max="6402" width="6.5703125" style="658" customWidth="1"/>
    <col min="6403" max="6403" width="6.85546875" style="658" customWidth="1"/>
    <col min="6404" max="6404" width="5" style="658" customWidth="1"/>
    <col min="6405" max="6405" width="6.42578125" style="658" customWidth="1"/>
    <col min="6406" max="6406" width="6.5703125" style="658" customWidth="1"/>
    <col min="6407" max="6407" width="4.7109375" style="658" customWidth="1"/>
    <col min="6408" max="6408" width="6.5703125" style="658" customWidth="1"/>
    <col min="6409" max="6409" width="7.140625" style="658" customWidth="1"/>
    <col min="6410" max="6410" width="4.42578125" style="658" customWidth="1"/>
    <col min="6411" max="6411" width="6.85546875" style="658" customWidth="1"/>
    <col min="6412" max="6412" width="6.7109375" style="658" customWidth="1"/>
    <col min="6413" max="6413" width="4.85546875" style="658" customWidth="1"/>
    <col min="6414" max="6414" width="7.140625" style="658" customWidth="1"/>
    <col min="6415" max="6415" width="7" style="658" customWidth="1"/>
    <col min="6416" max="6416" width="4.5703125" style="658" customWidth="1"/>
    <col min="6417" max="6417" width="7.140625" style="658" customWidth="1"/>
    <col min="6418" max="6418" width="7" style="658" customWidth="1"/>
    <col min="6419" max="6419" width="5.28515625" style="658" customWidth="1"/>
    <col min="6420" max="6461" width="10" style="658" customWidth="1"/>
    <col min="6462" max="6656" width="9.140625" style="658"/>
    <col min="6657" max="6657" width="38.85546875" style="658" customWidth="1"/>
    <col min="6658" max="6658" width="6.5703125" style="658" customWidth="1"/>
    <col min="6659" max="6659" width="6.85546875" style="658" customWidth="1"/>
    <col min="6660" max="6660" width="5" style="658" customWidth="1"/>
    <col min="6661" max="6661" width="6.42578125" style="658" customWidth="1"/>
    <col min="6662" max="6662" width="6.5703125" style="658" customWidth="1"/>
    <col min="6663" max="6663" width="4.7109375" style="658" customWidth="1"/>
    <col min="6664" max="6664" width="6.5703125" style="658" customWidth="1"/>
    <col min="6665" max="6665" width="7.140625" style="658" customWidth="1"/>
    <col min="6666" max="6666" width="4.42578125" style="658" customWidth="1"/>
    <col min="6667" max="6667" width="6.85546875" style="658" customWidth="1"/>
    <col min="6668" max="6668" width="6.7109375" style="658" customWidth="1"/>
    <col min="6669" max="6669" width="4.85546875" style="658" customWidth="1"/>
    <col min="6670" max="6670" width="7.140625" style="658" customWidth="1"/>
    <col min="6671" max="6671" width="7" style="658" customWidth="1"/>
    <col min="6672" max="6672" width="4.5703125" style="658" customWidth="1"/>
    <col min="6673" max="6673" width="7.140625" style="658" customWidth="1"/>
    <col min="6674" max="6674" width="7" style="658" customWidth="1"/>
    <col min="6675" max="6675" width="5.28515625" style="658" customWidth="1"/>
    <col min="6676" max="6717" width="10" style="658" customWidth="1"/>
    <col min="6718" max="6912" width="9.140625" style="658"/>
    <col min="6913" max="6913" width="38.85546875" style="658" customWidth="1"/>
    <col min="6914" max="6914" width="6.5703125" style="658" customWidth="1"/>
    <col min="6915" max="6915" width="6.85546875" style="658" customWidth="1"/>
    <col min="6916" max="6916" width="5" style="658" customWidth="1"/>
    <col min="6917" max="6917" width="6.42578125" style="658" customWidth="1"/>
    <col min="6918" max="6918" width="6.5703125" style="658" customWidth="1"/>
    <col min="6919" max="6919" width="4.7109375" style="658" customWidth="1"/>
    <col min="6920" max="6920" width="6.5703125" style="658" customWidth="1"/>
    <col min="6921" max="6921" width="7.140625" style="658" customWidth="1"/>
    <col min="6922" max="6922" width="4.42578125" style="658" customWidth="1"/>
    <col min="6923" max="6923" width="6.85546875" style="658" customWidth="1"/>
    <col min="6924" max="6924" width="6.7109375" style="658" customWidth="1"/>
    <col min="6925" max="6925" width="4.85546875" style="658" customWidth="1"/>
    <col min="6926" max="6926" width="7.140625" style="658" customWidth="1"/>
    <col min="6927" max="6927" width="7" style="658" customWidth="1"/>
    <col min="6928" max="6928" width="4.5703125" style="658" customWidth="1"/>
    <col min="6929" max="6929" width="7.140625" style="658" customWidth="1"/>
    <col min="6930" max="6930" width="7" style="658" customWidth="1"/>
    <col min="6931" max="6931" width="5.28515625" style="658" customWidth="1"/>
    <col min="6932" max="6973" width="10" style="658" customWidth="1"/>
    <col min="6974" max="7168" width="9.140625" style="658"/>
    <col min="7169" max="7169" width="38.85546875" style="658" customWidth="1"/>
    <col min="7170" max="7170" width="6.5703125" style="658" customWidth="1"/>
    <col min="7171" max="7171" width="6.85546875" style="658" customWidth="1"/>
    <col min="7172" max="7172" width="5" style="658" customWidth="1"/>
    <col min="7173" max="7173" width="6.42578125" style="658" customWidth="1"/>
    <col min="7174" max="7174" width="6.5703125" style="658" customWidth="1"/>
    <col min="7175" max="7175" width="4.7109375" style="658" customWidth="1"/>
    <col min="7176" max="7176" width="6.5703125" style="658" customWidth="1"/>
    <col min="7177" max="7177" width="7.140625" style="658" customWidth="1"/>
    <col min="7178" max="7178" width="4.42578125" style="658" customWidth="1"/>
    <col min="7179" max="7179" width="6.85546875" style="658" customWidth="1"/>
    <col min="7180" max="7180" width="6.7109375" style="658" customWidth="1"/>
    <col min="7181" max="7181" width="4.85546875" style="658" customWidth="1"/>
    <col min="7182" max="7182" width="7.140625" style="658" customWidth="1"/>
    <col min="7183" max="7183" width="7" style="658" customWidth="1"/>
    <col min="7184" max="7184" width="4.5703125" style="658" customWidth="1"/>
    <col min="7185" max="7185" width="7.140625" style="658" customWidth="1"/>
    <col min="7186" max="7186" width="7" style="658" customWidth="1"/>
    <col min="7187" max="7187" width="5.28515625" style="658" customWidth="1"/>
    <col min="7188" max="7229" width="10" style="658" customWidth="1"/>
    <col min="7230" max="7424" width="9.140625" style="658"/>
    <col min="7425" max="7425" width="38.85546875" style="658" customWidth="1"/>
    <col min="7426" max="7426" width="6.5703125" style="658" customWidth="1"/>
    <col min="7427" max="7427" width="6.85546875" style="658" customWidth="1"/>
    <col min="7428" max="7428" width="5" style="658" customWidth="1"/>
    <col min="7429" max="7429" width="6.42578125" style="658" customWidth="1"/>
    <col min="7430" max="7430" width="6.5703125" style="658" customWidth="1"/>
    <col min="7431" max="7431" width="4.7109375" style="658" customWidth="1"/>
    <col min="7432" max="7432" width="6.5703125" style="658" customWidth="1"/>
    <col min="7433" max="7433" width="7.140625" style="658" customWidth="1"/>
    <col min="7434" max="7434" width="4.42578125" style="658" customWidth="1"/>
    <col min="7435" max="7435" width="6.85546875" style="658" customWidth="1"/>
    <col min="7436" max="7436" width="6.7109375" style="658" customWidth="1"/>
    <col min="7437" max="7437" width="4.85546875" style="658" customWidth="1"/>
    <col min="7438" max="7438" width="7.140625" style="658" customWidth="1"/>
    <col min="7439" max="7439" width="7" style="658" customWidth="1"/>
    <col min="7440" max="7440" width="4.5703125" style="658" customWidth="1"/>
    <col min="7441" max="7441" width="7.140625" style="658" customWidth="1"/>
    <col min="7442" max="7442" width="7" style="658" customWidth="1"/>
    <col min="7443" max="7443" width="5.28515625" style="658" customWidth="1"/>
    <col min="7444" max="7485" width="10" style="658" customWidth="1"/>
    <col min="7486" max="7680" width="9.140625" style="658"/>
    <col min="7681" max="7681" width="38.85546875" style="658" customWidth="1"/>
    <col min="7682" max="7682" width="6.5703125" style="658" customWidth="1"/>
    <col min="7683" max="7683" width="6.85546875" style="658" customWidth="1"/>
    <col min="7684" max="7684" width="5" style="658" customWidth="1"/>
    <col min="7685" max="7685" width="6.42578125" style="658" customWidth="1"/>
    <col min="7686" max="7686" width="6.5703125" style="658" customWidth="1"/>
    <col min="7687" max="7687" width="4.7109375" style="658" customWidth="1"/>
    <col min="7688" max="7688" width="6.5703125" style="658" customWidth="1"/>
    <col min="7689" max="7689" width="7.140625" style="658" customWidth="1"/>
    <col min="7690" max="7690" width="4.42578125" style="658" customWidth="1"/>
    <col min="7691" max="7691" width="6.85546875" style="658" customWidth="1"/>
    <col min="7692" max="7692" width="6.7109375" style="658" customWidth="1"/>
    <col min="7693" max="7693" width="4.85546875" style="658" customWidth="1"/>
    <col min="7694" max="7694" width="7.140625" style="658" customWidth="1"/>
    <col min="7695" max="7695" width="7" style="658" customWidth="1"/>
    <col min="7696" max="7696" width="4.5703125" style="658" customWidth="1"/>
    <col min="7697" max="7697" width="7.140625" style="658" customWidth="1"/>
    <col min="7698" max="7698" width="7" style="658" customWidth="1"/>
    <col min="7699" max="7699" width="5.28515625" style="658" customWidth="1"/>
    <col min="7700" max="7741" width="10" style="658" customWidth="1"/>
    <col min="7742" max="7936" width="9.140625" style="658"/>
    <col min="7937" max="7937" width="38.85546875" style="658" customWidth="1"/>
    <col min="7938" max="7938" width="6.5703125" style="658" customWidth="1"/>
    <col min="7939" max="7939" width="6.85546875" style="658" customWidth="1"/>
    <col min="7940" max="7940" width="5" style="658" customWidth="1"/>
    <col min="7941" max="7941" width="6.42578125" style="658" customWidth="1"/>
    <col min="7942" max="7942" width="6.5703125" style="658" customWidth="1"/>
    <col min="7943" max="7943" width="4.7109375" style="658" customWidth="1"/>
    <col min="7944" max="7944" width="6.5703125" style="658" customWidth="1"/>
    <col min="7945" max="7945" width="7.140625" style="658" customWidth="1"/>
    <col min="7946" max="7946" width="4.42578125" style="658" customWidth="1"/>
    <col min="7947" max="7947" width="6.85546875" style="658" customWidth="1"/>
    <col min="7948" max="7948" width="6.7109375" style="658" customWidth="1"/>
    <col min="7949" max="7949" width="4.85546875" style="658" customWidth="1"/>
    <col min="7950" max="7950" width="7.140625" style="658" customWidth="1"/>
    <col min="7951" max="7951" width="7" style="658" customWidth="1"/>
    <col min="7952" max="7952" width="4.5703125" style="658" customWidth="1"/>
    <col min="7953" max="7953" width="7.140625" style="658" customWidth="1"/>
    <col min="7954" max="7954" width="7" style="658" customWidth="1"/>
    <col min="7955" max="7955" width="5.28515625" style="658" customWidth="1"/>
    <col min="7956" max="7997" width="10" style="658" customWidth="1"/>
    <col min="7998" max="8192" width="9.140625" style="658"/>
    <col min="8193" max="8193" width="38.85546875" style="658" customWidth="1"/>
    <col min="8194" max="8194" width="6.5703125" style="658" customWidth="1"/>
    <col min="8195" max="8195" width="6.85546875" style="658" customWidth="1"/>
    <col min="8196" max="8196" width="5" style="658" customWidth="1"/>
    <col min="8197" max="8197" width="6.42578125" style="658" customWidth="1"/>
    <col min="8198" max="8198" width="6.5703125" style="658" customWidth="1"/>
    <col min="8199" max="8199" width="4.7109375" style="658" customWidth="1"/>
    <col min="8200" max="8200" width="6.5703125" style="658" customWidth="1"/>
    <col min="8201" max="8201" width="7.140625" style="658" customWidth="1"/>
    <col min="8202" max="8202" width="4.42578125" style="658" customWidth="1"/>
    <col min="8203" max="8203" width="6.85546875" style="658" customWidth="1"/>
    <col min="8204" max="8204" width="6.7109375" style="658" customWidth="1"/>
    <col min="8205" max="8205" width="4.85546875" style="658" customWidth="1"/>
    <col min="8206" max="8206" width="7.140625" style="658" customWidth="1"/>
    <col min="8207" max="8207" width="7" style="658" customWidth="1"/>
    <col min="8208" max="8208" width="4.5703125" style="658" customWidth="1"/>
    <col min="8209" max="8209" width="7.140625" style="658" customWidth="1"/>
    <col min="8210" max="8210" width="7" style="658" customWidth="1"/>
    <col min="8211" max="8211" width="5.28515625" style="658" customWidth="1"/>
    <col min="8212" max="8253" width="10" style="658" customWidth="1"/>
    <col min="8254" max="8448" width="9.140625" style="658"/>
    <col min="8449" max="8449" width="38.85546875" style="658" customWidth="1"/>
    <col min="8450" max="8450" width="6.5703125" style="658" customWidth="1"/>
    <col min="8451" max="8451" width="6.85546875" style="658" customWidth="1"/>
    <col min="8452" max="8452" width="5" style="658" customWidth="1"/>
    <col min="8453" max="8453" width="6.42578125" style="658" customWidth="1"/>
    <col min="8454" max="8454" width="6.5703125" style="658" customWidth="1"/>
    <col min="8455" max="8455" width="4.7109375" style="658" customWidth="1"/>
    <col min="8456" max="8456" width="6.5703125" style="658" customWidth="1"/>
    <col min="8457" max="8457" width="7.140625" style="658" customWidth="1"/>
    <col min="8458" max="8458" width="4.42578125" style="658" customWidth="1"/>
    <col min="8459" max="8459" width="6.85546875" style="658" customWidth="1"/>
    <col min="8460" max="8460" width="6.7109375" style="658" customWidth="1"/>
    <col min="8461" max="8461" width="4.85546875" style="658" customWidth="1"/>
    <col min="8462" max="8462" width="7.140625" style="658" customWidth="1"/>
    <col min="8463" max="8463" width="7" style="658" customWidth="1"/>
    <col min="8464" max="8464" width="4.5703125" style="658" customWidth="1"/>
    <col min="8465" max="8465" width="7.140625" style="658" customWidth="1"/>
    <col min="8466" max="8466" width="7" style="658" customWidth="1"/>
    <col min="8467" max="8467" width="5.28515625" style="658" customWidth="1"/>
    <col min="8468" max="8509" width="10" style="658" customWidth="1"/>
    <col min="8510" max="8704" width="9.140625" style="658"/>
    <col min="8705" max="8705" width="38.85546875" style="658" customWidth="1"/>
    <col min="8706" max="8706" width="6.5703125" style="658" customWidth="1"/>
    <col min="8707" max="8707" width="6.85546875" style="658" customWidth="1"/>
    <col min="8708" max="8708" width="5" style="658" customWidth="1"/>
    <col min="8709" max="8709" width="6.42578125" style="658" customWidth="1"/>
    <col min="8710" max="8710" width="6.5703125" style="658" customWidth="1"/>
    <col min="8711" max="8711" width="4.7109375" style="658" customWidth="1"/>
    <col min="8712" max="8712" width="6.5703125" style="658" customWidth="1"/>
    <col min="8713" max="8713" width="7.140625" style="658" customWidth="1"/>
    <col min="8714" max="8714" width="4.42578125" style="658" customWidth="1"/>
    <col min="8715" max="8715" width="6.85546875" style="658" customWidth="1"/>
    <col min="8716" max="8716" width="6.7109375" style="658" customWidth="1"/>
    <col min="8717" max="8717" width="4.85546875" style="658" customWidth="1"/>
    <col min="8718" max="8718" width="7.140625" style="658" customWidth="1"/>
    <col min="8719" max="8719" width="7" style="658" customWidth="1"/>
    <col min="8720" max="8720" width="4.5703125" style="658" customWidth="1"/>
    <col min="8721" max="8721" width="7.140625" style="658" customWidth="1"/>
    <col min="8722" max="8722" width="7" style="658" customWidth="1"/>
    <col min="8723" max="8723" width="5.28515625" style="658" customWidth="1"/>
    <col min="8724" max="8765" width="10" style="658" customWidth="1"/>
    <col min="8766" max="8960" width="9.140625" style="658"/>
    <col min="8961" max="8961" width="38.85546875" style="658" customWidth="1"/>
    <col min="8962" max="8962" width="6.5703125" style="658" customWidth="1"/>
    <col min="8963" max="8963" width="6.85546875" style="658" customWidth="1"/>
    <col min="8964" max="8964" width="5" style="658" customWidth="1"/>
    <col min="8965" max="8965" width="6.42578125" style="658" customWidth="1"/>
    <col min="8966" max="8966" width="6.5703125" style="658" customWidth="1"/>
    <col min="8967" max="8967" width="4.7109375" style="658" customWidth="1"/>
    <col min="8968" max="8968" width="6.5703125" style="658" customWidth="1"/>
    <col min="8969" max="8969" width="7.140625" style="658" customWidth="1"/>
    <col min="8970" max="8970" width="4.42578125" style="658" customWidth="1"/>
    <col min="8971" max="8971" width="6.85546875" style="658" customWidth="1"/>
    <col min="8972" max="8972" width="6.7109375" style="658" customWidth="1"/>
    <col min="8973" max="8973" width="4.85546875" style="658" customWidth="1"/>
    <col min="8974" max="8974" width="7.140625" style="658" customWidth="1"/>
    <col min="8975" max="8975" width="7" style="658" customWidth="1"/>
    <col min="8976" max="8976" width="4.5703125" style="658" customWidth="1"/>
    <col min="8977" max="8977" width="7.140625" style="658" customWidth="1"/>
    <col min="8978" max="8978" width="7" style="658" customWidth="1"/>
    <col min="8979" max="8979" width="5.28515625" style="658" customWidth="1"/>
    <col min="8980" max="9021" width="10" style="658" customWidth="1"/>
    <col min="9022" max="9216" width="9.140625" style="658"/>
    <col min="9217" max="9217" width="38.85546875" style="658" customWidth="1"/>
    <col min="9218" max="9218" width="6.5703125" style="658" customWidth="1"/>
    <col min="9219" max="9219" width="6.85546875" style="658" customWidth="1"/>
    <col min="9220" max="9220" width="5" style="658" customWidth="1"/>
    <col min="9221" max="9221" width="6.42578125" style="658" customWidth="1"/>
    <col min="9222" max="9222" width="6.5703125" style="658" customWidth="1"/>
    <col min="9223" max="9223" width="4.7109375" style="658" customWidth="1"/>
    <col min="9224" max="9224" width="6.5703125" style="658" customWidth="1"/>
    <col min="9225" max="9225" width="7.140625" style="658" customWidth="1"/>
    <col min="9226" max="9226" width="4.42578125" style="658" customWidth="1"/>
    <col min="9227" max="9227" width="6.85546875" style="658" customWidth="1"/>
    <col min="9228" max="9228" width="6.7109375" style="658" customWidth="1"/>
    <col min="9229" max="9229" width="4.85546875" style="658" customWidth="1"/>
    <col min="9230" max="9230" width="7.140625" style="658" customWidth="1"/>
    <col min="9231" max="9231" width="7" style="658" customWidth="1"/>
    <col min="9232" max="9232" width="4.5703125" style="658" customWidth="1"/>
    <col min="9233" max="9233" width="7.140625" style="658" customWidth="1"/>
    <col min="9234" max="9234" width="7" style="658" customWidth="1"/>
    <col min="9235" max="9235" width="5.28515625" style="658" customWidth="1"/>
    <col min="9236" max="9277" width="10" style="658" customWidth="1"/>
    <col min="9278" max="9472" width="9.140625" style="658"/>
    <col min="9473" max="9473" width="38.85546875" style="658" customWidth="1"/>
    <col min="9474" max="9474" width="6.5703125" style="658" customWidth="1"/>
    <col min="9475" max="9475" width="6.85546875" style="658" customWidth="1"/>
    <col min="9476" max="9476" width="5" style="658" customWidth="1"/>
    <col min="9477" max="9477" width="6.42578125" style="658" customWidth="1"/>
    <col min="9478" max="9478" width="6.5703125" style="658" customWidth="1"/>
    <col min="9479" max="9479" width="4.7109375" style="658" customWidth="1"/>
    <col min="9480" max="9480" width="6.5703125" style="658" customWidth="1"/>
    <col min="9481" max="9481" width="7.140625" style="658" customWidth="1"/>
    <col min="9482" max="9482" width="4.42578125" style="658" customWidth="1"/>
    <col min="9483" max="9483" width="6.85546875" style="658" customWidth="1"/>
    <col min="9484" max="9484" width="6.7109375" style="658" customWidth="1"/>
    <col min="9485" max="9485" width="4.85546875" style="658" customWidth="1"/>
    <col min="9486" max="9486" width="7.140625" style="658" customWidth="1"/>
    <col min="9487" max="9487" width="7" style="658" customWidth="1"/>
    <col min="9488" max="9488" width="4.5703125" style="658" customWidth="1"/>
    <col min="9489" max="9489" width="7.140625" style="658" customWidth="1"/>
    <col min="9490" max="9490" width="7" style="658" customWidth="1"/>
    <col min="9491" max="9491" width="5.28515625" style="658" customWidth="1"/>
    <col min="9492" max="9533" width="10" style="658" customWidth="1"/>
    <col min="9534" max="9728" width="9.140625" style="658"/>
    <col min="9729" max="9729" width="38.85546875" style="658" customWidth="1"/>
    <col min="9730" max="9730" width="6.5703125" style="658" customWidth="1"/>
    <col min="9731" max="9731" width="6.85546875" style="658" customWidth="1"/>
    <col min="9732" max="9732" width="5" style="658" customWidth="1"/>
    <col min="9733" max="9733" width="6.42578125" style="658" customWidth="1"/>
    <col min="9734" max="9734" width="6.5703125" style="658" customWidth="1"/>
    <col min="9735" max="9735" width="4.7109375" style="658" customWidth="1"/>
    <col min="9736" max="9736" width="6.5703125" style="658" customWidth="1"/>
    <col min="9737" max="9737" width="7.140625" style="658" customWidth="1"/>
    <col min="9738" max="9738" width="4.42578125" style="658" customWidth="1"/>
    <col min="9739" max="9739" width="6.85546875" style="658" customWidth="1"/>
    <col min="9740" max="9740" width="6.7109375" style="658" customWidth="1"/>
    <col min="9741" max="9741" width="4.85546875" style="658" customWidth="1"/>
    <col min="9742" max="9742" width="7.140625" style="658" customWidth="1"/>
    <col min="9743" max="9743" width="7" style="658" customWidth="1"/>
    <col min="9744" max="9744" width="4.5703125" style="658" customWidth="1"/>
    <col min="9745" max="9745" width="7.140625" style="658" customWidth="1"/>
    <col min="9746" max="9746" width="7" style="658" customWidth="1"/>
    <col min="9747" max="9747" width="5.28515625" style="658" customWidth="1"/>
    <col min="9748" max="9789" width="10" style="658" customWidth="1"/>
    <col min="9790" max="9984" width="9.140625" style="658"/>
    <col min="9985" max="9985" width="38.85546875" style="658" customWidth="1"/>
    <col min="9986" max="9986" width="6.5703125" style="658" customWidth="1"/>
    <col min="9987" max="9987" width="6.85546875" style="658" customWidth="1"/>
    <col min="9988" max="9988" width="5" style="658" customWidth="1"/>
    <col min="9989" max="9989" width="6.42578125" style="658" customWidth="1"/>
    <col min="9990" max="9990" width="6.5703125" style="658" customWidth="1"/>
    <col min="9991" max="9991" width="4.7109375" style="658" customWidth="1"/>
    <col min="9992" max="9992" width="6.5703125" style="658" customWidth="1"/>
    <col min="9993" max="9993" width="7.140625" style="658" customWidth="1"/>
    <col min="9994" max="9994" width="4.42578125" style="658" customWidth="1"/>
    <col min="9995" max="9995" width="6.85546875" style="658" customWidth="1"/>
    <col min="9996" max="9996" width="6.7109375" style="658" customWidth="1"/>
    <col min="9997" max="9997" width="4.85546875" style="658" customWidth="1"/>
    <col min="9998" max="9998" width="7.140625" style="658" customWidth="1"/>
    <col min="9999" max="9999" width="7" style="658" customWidth="1"/>
    <col min="10000" max="10000" width="4.5703125" style="658" customWidth="1"/>
    <col min="10001" max="10001" width="7.140625" style="658" customWidth="1"/>
    <col min="10002" max="10002" width="7" style="658" customWidth="1"/>
    <col min="10003" max="10003" width="5.28515625" style="658" customWidth="1"/>
    <col min="10004" max="10045" width="10" style="658" customWidth="1"/>
    <col min="10046" max="10240" width="9.140625" style="658"/>
    <col min="10241" max="10241" width="38.85546875" style="658" customWidth="1"/>
    <col min="10242" max="10242" width="6.5703125" style="658" customWidth="1"/>
    <col min="10243" max="10243" width="6.85546875" style="658" customWidth="1"/>
    <col min="10244" max="10244" width="5" style="658" customWidth="1"/>
    <col min="10245" max="10245" width="6.42578125" style="658" customWidth="1"/>
    <col min="10246" max="10246" width="6.5703125" style="658" customWidth="1"/>
    <col min="10247" max="10247" width="4.7109375" style="658" customWidth="1"/>
    <col min="10248" max="10248" width="6.5703125" style="658" customWidth="1"/>
    <col min="10249" max="10249" width="7.140625" style="658" customWidth="1"/>
    <col min="10250" max="10250" width="4.42578125" style="658" customWidth="1"/>
    <col min="10251" max="10251" width="6.85546875" style="658" customWidth="1"/>
    <col min="10252" max="10252" width="6.7109375" style="658" customWidth="1"/>
    <col min="10253" max="10253" width="4.85546875" style="658" customWidth="1"/>
    <col min="10254" max="10254" width="7.140625" style="658" customWidth="1"/>
    <col min="10255" max="10255" width="7" style="658" customWidth="1"/>
    <col min="10256" max="10256" width="4.5703125" style="658" customWidth="1"/>
    <col min="10257" max="10257" width="7.140625" style="658" customWidth="1"/>
    <col min="10258" max="10258" width="7" style="658" customWidth="1"/>
    <col min="10259" max="10259" width="5.28515625" style="658" customWidth="1"/>
    <col min="10260" max="10301" width="10" style="658" customWidth="1"/>
    <col min="10302" max="10496" width="9.140625" style="658"/>
    <col min="10497" max="10497" width="38.85546875" style="658" customWidth="1"/>
    <col min="10498" max="10498" width="6.5703125" style="658" customWidth="1"/>
    <col min="10499" max="10499" width="6.85546875" style="658" customWidth="1"/>
    <col min="10500" max="10500" width="5" style="658" customWidth="1"/>
    <col min="10501" max="10501" width="6.42578125" style="658" customWidth="1"/>
    <col min="10502" max="10502" width="6.5703125" style="658" customWidth="1"/>
    <col min="10503" max="10503" width="4.7109375" style="658" customWidth="1"/>
    <col min="10504" max="10504" width="6.5703125" style="658" customWidth="1"/>
    <col min="10505" max="10505" width="7.140625" style="658" customWidth="1"/>
    <col min="10506" max="10506" width="4.42578125" style="658" customWidth="1"/>
    <col min="10507" max="10507" width="6.85546875" style="658" customWidth="1"/>
    <col min="10508" max="10508" width="6.7109375" style="658" customWidth="1"/>
    <col min="10509" max="10509" width="4.85546875" style="658" customWidth="1"/>
    <col min="10510" max="10510" width="7.140625" style="658" customWidth="1"/>
    <col min="10511" max="10511" width="7" style="658" customWidth="1"/>
    <col min="10512" max="10512" width="4.5703125" style="658" customWidth="1"/>
    <col min="10513" max="10513" width="7.140625" style="658" customWidth="1"/>
    <col min="10514" max="10514" width="7" style="658" customWidth="1"/>
    <col min="10515" max="10515" width="5.28515625" style="658" customWidth="1"/>
    <col min="10516" max="10557" width="10" style="658" customWidth="1"/>
    <col min="10558" max="10752" width="9.140625" style="658"/>
    <col min="10753" max="10753" width="38.85546875" style="658" customWidth="1"/>
    <col min="10754" max="10754" width="6.5703125" style="658" customWidth="1"/>
    <col min="10755" max="10755" width="6.85546875" style="658" customWidth="1"/>
    <col min="10756" max="10756" width="5" style="658" customWidth="1"/>
    <col min="10757" max="10757" width="6.42578125" style="658" customWidth="1"/>
    <col min="10758" max="10758" width="6.5703125" style="658" customWidth="1"/>
    <col min="10759" max="10759" width="4.7109375" style="658" customWidth="1"/>
    <col min="10760" max="10760" width="6.5703125" style="658" customWidth="1"/>
    <col min="10761" max="10761" width="7.140625" style="658" customWidth="1"/>
    <col min="10762" max="10762" width="4.42578125" style="658" customWidth="1"/>
    <col min="10763" max="10763" width="6.85546875" style="658" customWidth="1"/>
    <col min="10764" max="10764" width="6.7109375" style="658" customWidth="1"/>
    <col min="10765" max="10765" width="4.85546875" style="658" customWidth="1"/>
    <col min="10766" max="10766" width="7.140625" style="658" customWidth="1"/>
    <col min="10767" max="10767" width="7" style="658" customWidth="1"/>
    <col min="10768" max="10768" width="4.5703125" style="658" customWidth="1"/>
    <col min="10769" max="10769" width="7.140625" style="658" customWidth="1"/>
    <col min="10770" max="10770" width="7" style="658" customWidth="1"/>
    <col min="10771" max="10771" width="5.28515625" style="658" customWidth="1"/>
    <col min="10772" max="10813" width="10" style="658" customWidth="1"/>
    <col min="10814" max="11008" width="9.140625" style="658"/>
    <col min="11009" max="11009" width="38.85546875" style="658" customWidth="1"/>
    <col min="11010" max="11010" width="6.5703125" style="658" customWidth="1"/>
    <col min="11011" max="11011" width="6.85546875" style="658" customWidth="1"/>
    <col min="11012" max="11012" width="5" style="658" customWidth="1"/>
    <col min="11013" max="11013" width="6.42578125" style="658" customWidth="1"/>
    <col min="11014" max="11014" width="6.5703125" style="658" customWidth="1"/>
    <col min="11015" max="11015" width="4.7109375" style="658" customWidth="1"/>
    <col min="11016" max="11016" width="6.5703125" style="658" customWidth="1"/>
    <col min="11017" max="11017" width="7.140625" style="658" customWidth="1"/>
    <col min="11018" max="11018" width="4.42578125" style="658" customWidth="1"/>
    <col min="11019" max="11019" width="6.85546875" style="658" customWidth="1"/>
    <col min="11020" max="11020" width="6.7109375" style="658" customWidth="1"/>
    <col min="11021" max="11021" width="4.85546875" style="658" customWidth="1"/>
    <col min="11022" max="11022" width="7.140625" style="658" customWidth="1"/>
    <col min="11023" max="11023" width="7" style="658" customWidth="1"/>
    <col min="11024" max="11024" width="4.5703125" style="658" customWidth="1"/>
    <col min="11025" max="11025" width="7.140625" style="658" customWidth="1"/>
    <col min="11026" max="11026" width="7" style="658" customWidth="1"/>
    <col min="11027" max="11027" width="5.28515625" style="658" customWidth="1"/>
    <col min="11028" max="11069" width="10" style="658" customWidth="1"/>
    <col min="11070" max="11264" width="9.140625" style="658"/>
    <col min="11265" max="11265" width="38.85546875" style="658" customWidth="1"/>
    <col min="11266" max="11266" width="6.5703125" style="658" customWidth="1"/>
    <col min="11267" max="11267" width="6.85546875" style="658" customWidth="1"/>
    <col min="11268" max="11268" width="5" style="658" customWidth="1"/>
    <col min="11269" max="11269" width="6.42578125" style="658" customWidth="1"/>
    <col min="11270" max="11270" width="6.5703125" style="658" customWidth="1"/>
    <col min="11271" max="11271" width="4.7109375" style="658" customWidth="1"/>
    <col min="11272" max="11272" width="6.5703125" style="658" customWidth="1"/>
    <col min="11273" max="11273" width="7.140625" style="658" customWidth="1"/>
    <col min="11274" max="11274" width="4.42578125" style="658" customWidth="1"/>
    <col min="11275" max="11275" width="6.85546875" style="658" customWidth="1"/>
    <col min="11276" max="11276" width="6.7109375" style="658" customWidth="1"/>
    <col min="11277" max="11277" width="4.85546875" style="658" customWidth="1"/>
    <col min="11278" max="11278" width="7.140625" style="658" customWidth="1"/>
    <col min="11279" max="11279" width="7" style="658" customWidth="1"/>
    <col min="11280" max="11280" width="4.5703125" style="658" customWidth="1"/>
    <col min="11281" max="11281" width="7.140625" style="658" customWidth="1"/>
    <col min="11282" max="11282" width="7" style="658" customWidth="1"/>
    <col min="11283" max="11283" width="5.28515625" style="658" customWidth="1"/>
    <col min="11284" max="11325" width="10" style="658" customWidth="1"/>
    <col min="11326" max="11520" width="9.140625" style="658"/>
    <col min="11521" max="11521" width="38.85546875" style="658" customWidth="1"/>
    <col min="11522" max="11522" width="6.5703125" style="658" customWidth="1"/>
    <col min="11523" max="11523" width="6.85546875" style="658" customWidth="1"/>
    <col min="11524" max="11524" width="5" style="658" customWidth="1"/>
    <col min="11525" max="11525" width="6.42578125" style="658" customWidth="1"/>
    <col min="11526" max="11526" width="6.5703125" style="658" customWidth="1"/>
    <col min="11527" max="11527" width="4.7109375" style="658" customWidth="1"/>
    <col min="11528" max="11528" width="6.5703125" style="658" customWidth="1"/>
    <col min="11529" max="11529" width="7.140625" style="658" customWidth="1"/>
    <col min="11530" max="11530" width="4.42578125" style="658" customWidth="1"/>
    <col min="11531" max="11531" width="6.85546875" style="658" customWidth="1"/>
    <col min="11532" max="11532" width="6.7109375" style="658" customWidth="1"/>
    <col min="11533" max="11533" width="4.85546875" style="658" customWidth="1"/>
    <col min="11534" max="11534" width="7.140625" style="658" customWidth="1"/>
    <col min="11535" max="11535" width="7" style="658" customWidth="1"/>
    <col min="11536" max="11536" width="4.5703125" style="658" customWidth="1"/>
    <col min="11537" max="11537" width="7.140625" style="658" customWidth="1"/>
    <col min="11538" max="11538" width="7" style="658" customWidth="1"/>
    <col min="11539" max="11539" width="5.28515625" style="658" customWidth="1"/>
    <col min="11540" max="11581" width="10" style="658" customWidth="1"/>
    <col min="11582" max="11776" width="9.140625" style="658"/>
    <col min="11777" max="11777" width="38.85546875" style="658" customWidth="1"/>
    <col min="11778" max="11778" width="6.5703125" style="658" customWidth="1"/>
    <col min="11779" max="11779" width="6.85546875" style="658" customWidth="1"/>
    <col min="11780" max="11780" width="5" style="658" customWidth="1"/>
    <col min="11781" max="11781" width="6.42578125" style="658" customWidth="1"/>
    <col min="11782" max="11782" width="6.5703125" style="658" customWidth="1"/>
    <col min="11783" max="11783" width="4.7109375" style="658" customWidth="1"/>
    <col min="11784" max="11784" width="6.5703125" style="658" customWidth="1"/>
    <col min="11785" max="11785" width="7.140625" style="658" customWidth="1"/>
    <col min="11786" max="11786" width="4.42578125" style="658" customWidth="1"/>
    <col min="11787" max="11787" width="6.85546875" style="658" customWidth="1"/>
    <col min="11788" max="11788" width="6.7109375" style="658" customWidth="1"/>
    <col min="11789" max="11789" width="4.85546875" style="658" customWidth="1"/>
    <col min="11790" max="11790" width="7.140625" style="658" customWidth="1"/>
    <col min="11791" max="11791" width="7" style="658" customWidth="1"/>
    <col min="11792" max="11792" width="4.5703125" style="658" customWidth="1"/>
    <col min="11793" max="11793" width="7.140625" style="658" customWidth="1"/>
    <col min="11794" max="11794" width="7" style="658" customWidth="1"/>
    <col min="11795" max="11795" width="5.28515625" style="658" customWidth="1"/>
    <col min="11796" max="11837" width="10" style="658" customWidth="1"/>
    <col min="11838" max="12032" width="9.140625" style="658"/>
    <col min="12033" max="12033" width="38.85546875" style="658" customWidth="1"/>
    <col min="12034" max="12034" width="6.5703125" style="658" customWidth="1"/>
    <col min="12035" max="12035" width="6.85546875" style="658" customWidth="1"/>
    <col min="12036" max="12036" width="5" style="658" customWidth="1"/>
    <col min="12037" max="12037" width="6.42578125" style="658" customWidth="1"/>
    <col min="12038" max="12038" width="6.5703125" style="658" customWidth="1"/>
    <col min="12039" max="12039" width="4.7109375" style="658" customWidth="1"/>
    <col min="12040" max="12040" width="6.5703125" style="658" customWidth="1"/>
    <col min="12041" max="12041" width="7.140625" style="658" customWidth="1"/>
    <col min="12042" max="12042" width="4.42578125" style="658" customWidth="1"/>
    <col min="12043" max="12043" width="6.85546875" style="658" customWidth="1"/>
    <col min="12044" max="12044" width="6.7109375" style="658" customWidth="1"/>
    <col min="12045" max="12045" width="4.85546875" style="658" customWidth="1"/>
    <col min="12046" max="12046" width="7.140625" style="658" customWidth="1"/>
    <col min="12047" max="12047" width="7" style="658" customWidth="1"/>
    <col min="12048" max="12048" width="4.5703125" style="658" customWidth="1"/>
    <col min="12049" max="12049" width="7.140625" style="658" customWidth="1"/>
    <col min="12050" max="12050" width="7" style="658" customWidth="1"/>
    <col min="12051" max="12051" width="5.28515625" style="658" customWidth="1"/>
    <col min="12052" max="12093" width="10" style="658" customWidth="1"/>
    <col min="12094" max="12288" width="9.140625" style="658"/>
    <col min="12289" max="12289" width="38.85546875" style="658" customWidth="1"/>
    <col min="12290" max="12290" width="6.5703125" style="658" customWidth="1"/>
    <col min="12291" max="12291" width="6.85546875" style="658" customWidth="1"/>
    <col min="12292" max="12292" width="5" style="658" customWidth="1"/>
    <col min="12293" max="12293" width="6.42578125" style="658" customWidth="1"/>
    <col min="12294" max="12294" width="6.5703125" style="658" customWidth="1"/>
    <col min="12295" max="12295" width="4.7109375" style="658" customWidth="1"/>
    <col min="12296" max="12296" width="6.5703125" style="658" customWidth="1"/>
    <col min="12297" max="12297" width="7.140625" style="658" customWidth="1"/>
    <col min="12298" max="12298" width="4.42578125" style="658" customWidth="1"/>
    <col min="12299" max="12299" width="6.85546875" style="658" customWidth="1"/>
    <col min="12300" max="12300" width="6.7109375" style="658" customWidth="1"/>
    <col min="12301" max="12301" width="4.85546875" style="658" customWidth="1"/>
    <col min="12302" max="12302" width="7.140625" style="658" customWidth="1"/>
    <col min="12303" max="12303" width="7" style="658" customWidth="1"/>
    <col min="12304" max="12304" width="4.5703125" style="658" customWidth="1"/>
    <col min="12305" max="12305" width="7.140625" style="658" customWidth="1"/>
    <col min="12306" max="12306" width="7" style="658" customWidth="1"/>
    <col min="12307" max="12307" width="5.28515625" style="658" customWidth="1"/>
    <col min="12308" max="12349" width="10" style="658" customWidth="1"/>
    <col min="12350" max="12544" width="9.140625" style="658"/>
    <col min="12545" max="12545" width="38.85546875" style="658" customWidth="1"/>
    <col min="12546" max="12546" width="6.5703125" style="658" customWidth="1"/>
    <col min="12547" max="12547" width="6.85546875" style="658" customWidth="1"/>
    <col min="12548" max="12548" width="5" style="658" customWidth="1"/>
    <col min="12549" max="12549" width="6.42578125" style="658" customWidth="1"/>
    <col min="12550" max="12550" width="6.5703125" style="658" customWidth="1"/>
    <col min="12551" max="12551" width="4.7109375" style="658" customWidth="1"/>
    <col min="12552" max="12552" width="6.5703125" style="658" customWidth="1"/>
    <col min="12553" max="12553" width="7.140625" style="658" customWidth="1"/>
    <col min="12554" max="12554" width="4.42578125" style="658" customWidth="1"/>
    <col min="12555" max="12555" width="6.85546875" style="658" customWidth="1"/>
    <col min="12556" max="12556" width="6.7109375" style="658" customWidth="1"/>
    <col min="12557" max="12557" width="4.85546875" style="658" customWidth="1"/>
    <col min="12558" max="12558" width="7.140625" style="658" customWidth="1"/>
    <col min="12559" max="12559" width="7" style="658" customWidth="1"/>
    <col min="12560" max="12560" width="4.5703125" style="658" customWidth="1"/>
    <col min="12561" max="12561" width="7.140625" style="658" customWidth="1"/>
    <col min="12562" max="12562" width="7" style="658" customWidth="1"/>
    <col min="12563" max="12563" width="5.28515625" style="658" customWidth="1"/>
    <col min="12564" max="12605" width="10" style="658" customWidth="1"/>
    <col min="12606" max="12800" width="9.140625" style="658"/>
    <col min="12801" max="12801" width="38.85546875" style="658" customWidth="1"/>
    <col min="12802" max="12802" width="6.5703125" style="658" customWidth="1"/>
    <col min="12803" max="12803" width="6.85546875" style="658" customWidth="1"/>
    <col min="12804" max="12804" width="5" style="658" customWidth="1"/>
    <col min="12805" max="12805" width="6.42578125" style="658" customWidth="1"/>
    <col min="12806" max="12806" width="6.5703125" style="658" customWidth="1"/>
    <col min="12807" max="12807" width="4.7109375" style="658" customWidth="1"/>
    <col min="12808" max="12808" width="6.5703125" style="658" customWidth="1"/>
    <col min="12809" max="12809" width="7.140625" style="658" customWidth="1"/>
    <col min="12810" max="12810" width="4.42578125" style="658" customWidth="1"/>
    <col min="12811" max="12811" width="6.85546875" style="658" customWidth="1"/>
    <col min="12812" max="12812" width="6.7109375" style="658" customWidth="1"/>
    <col min="12813" max="12813" width="4.85546875" style="658" customWidth="1"/>
    <col min="12814" max="12814" width="7.140625" style="658" customWidth="1"/>
    <col min="12815" max="12815" width="7" style="658" customWidth="1"/>
    <col min="12816" max="12816" width="4.5703125" style="658" customWidth="1"/>
    <col min="12817" max="12817" width="7.140625" style="658" customWidth="1"/>
    <col min="12818" max="12818" width="7" style="658" customWidth="1"/>
    <col min="12819" max="12819" width="5.28515625" style="658" customWidth="1"/>
    <col min="12820" max="12861" width="10" style="658" customWidth="1"/>
    <col min="12862" max="13056" width="9.140625" style="658"/>
    <col min="13057" max="13057" width="38.85546875" style="658" customWidth="1"/>
    <col min="13058" max="13058" width="6.5703125" style="658" customWidth="1"/>
    <col min="13059" max="13059" width="6.85546875" style="658" customWidth="1"/>
    <col min="13060" max="13060" width="5" style="658" customWidth="1"/>
    <col min="13061" max="13061" width="6.42578125" style="658" customWidth="1"/>
    <col min="13062" max="13062" width="6.5703125" style="658" customWidth="1"/>
    <col min="13063" max="13063" width="4.7109375" style="658" customWidth="1"/>
    <col min="13064" max="13064" width="6.5703125" style="658" customWidth="1"/>
    <col min="13065" max="13065" width="7.140625" style="658" customWidth="1"/>
    <col min="13066" max="13066" width="4.42578125" style="658" customWidth="1"/>
    <col min="13067" max="13067" width="6.85546875" style="658" customWidth="1"/>
    <col min="13068" max="13068" width="6.7109375" style="658" customWidth="1"/>
    <col min="13069" max="13069" width="4.85546875" style="658" customWidth="1"/>
    <col min="13070" max="13070" width="7.140625" style="658" customWidth="1"/>
    <col min="13071" max="13071" width="7" style="658" customWidth="1"/>
    <col min="13072" max="13072" width="4.5703125" style="658" customWidth="1"/>
    <col min="13073" max="13073" width="7.140625" style="658" customWidth="1"/>
    <col min="13074" max="13074" width="7" style="658" customWidth="1"/>
    <col min="13075" max="13075" width="5.28515625" style="658" customWidth="1"/>
    <col min="13076" max="13117" width="10" style="658" customWidth="1"/>
    <col min="13118" max="13312" width="9.140625" style="658"/>
    <col min="13313" max="13313" width="38.85546875" style="658" customWidth="1"/>
    <col min="13314" max="13314" width="6.5703125" style="658" customWidth="1"/>
    <col min="13315" max="13315" width="6.85546875" style="658" customWidth="1"/>
    <col min="13316" max="13316" width="5" style="658" customWidth="1"/>
    <col min="13317" max="13317" width="6.42578125" style="658" customWidth="1"/>
    <col min="13318" max="13318" width="6.5703125" style="658" customWidth="1"/>
    <col min="13319" max="13319" width="4.7109375" style="658" customWidth="1"/>
    <col min="13320" max="13320" width="6.5703125" style="658" customWidth="1"/>
    <col min="13321" max="13321" width="7.140625" style="658" customWidth="1"/>
    <col min="13322" max="13322" width="4.42578125" style="658" customWidth="1"/>
    <col min="13323" max="13323" width="6.85546875" style="658" customWidth="1"/>
    <col min="13324" max="13324" width="6.7109375" style="658" customWidth="1"/>
    <col min="13325" max="13325" width="4.85546875" style="658" customWidth="1"/>
    <col min="13326" max="13326" width="7.140625" style="658" customWidth="1"/>
    <col min="13327" max="13327" width="7" style="658" customWidth="1"/>
    <col min="13328" max="13328" width="4.5703125" style="658" customWidth="1"/>
    <col min="13329" max="13329" width="7.140625" style="658" customWidth="1"/>
    <col min="13330" max="13330" width="7" style="658" customWidth="1"/>
    <col min="13331" max="13331" width="5.28515625" style="658" customWidth="1"/>
    <col min="13332" max="13373" width="10" style="658" customWidth="1"/>
    <col min="13374" max="13568" width="9.140625" style="658"/>
    <col min="13569" max="13569" width="38.85546875" style="658" customWidth="1"/>
    <col min="13570" max="13570" width="6.5703125" style="658" customWidth="1"/>
    <col min="13571" max="13571" width="6.85546875" style="658" customWidth="1"/>
    <col min="13572" max="13572" width="5" style="658" customWidth="1"/>
    <col min="13573" max="13573" width="6.42578125" style="658" customWidth="1"/>
    <col min="13574" max="13574" width="6.5703125" style="658" customWidth="1"/>
    <col min="13575" max="13575" width="4.7109375" style="658" customWidth="1"/>
    <col min="13576" max="13576" width="6.5703125" style="658" customWidth="1"/>
    <col min="13577" max="13577" width="7.140625" style="658" customWidth="1"/>
    <col min="13578" max="13578" width="4.42578125" style="658" customWidth="1"/>
    <col min="13579" max="13579" width="6.85546875" style="658" customWidth="1"/>
    <col min="13580" max="13580" width="6.7109375" style="658" customWidth="1"/>
    <col min="13581" max="13581" width="4.85546875" style="658" customWidth="1"/>
    <col min="13582" max="13582" width="7.140625" style="658" customWidth="1"/>
    <col min="13583" max="13583" width="7" style="658" customWidth="1"/>
    <col min="13584" max="13584" width="4.5703125" style="658" customWidth="1"/>
    <col min="13585" max="13585" width="7.140625" style="658" customWidth="1"/>
    <col min="13586" max="13586" width="7" style="658" customWidth="1"/>
    <col min="13587" max="13587" width="5.28515625" style="658" customWidth="1"/>
    <col min="13588" max="13629" width="10" style="658" customWidth="1"/>
    <col min="13630" max="13824" width="9.140625" style="658"/>
    <col min="13825" max="13825" width="38.85546875" style="658" customWidth="1"/>
    <col min="13826" max="13826" width="6.5703125" style="658" customWidth="1"/>
    <col min="13827" max="13827" width="6.85546875" style="658" customWidth="1"/>
    <col min="13828" max="13828" width="5" style="658" customWidth="1"/>
    <col min="13829" max="13829" width="6.42578125" style="658" customWidth="1"/>
    <col min="13830" max="13830" width="6.5703125" style="658" customWidth="1"/>
    <col min="13831" max="13831" width="4.7109375" style="658" customWidth="1"/>
    <col min="13832" max="13832" width="6.5703125" style="658" customWidth="1"/>
    <col min="13833" max="13833" width="7.140625" style="658" customWidth="1"/>
    <col min="13834" max="13834" width="4.42578125" style="658" customWidth="1"/>
    <col min="13835" max="13835" width="6.85546875" style="658" customWidth="1"/>
    <col min="13836" max="13836" width="6.7109375" style="658" customWidth="1"/>
    <col min="13837" max="13837" width="4.85546875" style="658" customWidth="1"/>
    <col min="13838" max="13838" width="7.140625" style="658" customWidth="1"/>
    <col min="13839" max="13839" width="7" style="658" customWidth="1"/>
    <col min="13840" max="13840" width="4.5703125" style="658" customWidth="1"/>
    <col min="13841" max="13841" width="7.140625" style="658" customWidth="1"/>
    <col min="13842" max="13842" width="7" style="658" customWidth="1"/>
    <col min="13843" max="13843" width="5.28515625" style="658" customWidth="1"/>
    <col min="13844" max="13885" width="10" style="658" customWidth="1"/>
    <col min="13886" max="14080" width="9.140625" style="658"/>
    <col min="14081" max="14081" width="38.85546875" style="658" customWidth="1"/>
    <col min="14082" max="14082" width="6.5703125" style="658" customWidth="1"/>
    <col min="14083" max="14083" width="6.85546875" style="658" customWidth="1"/>
    <col min="14084" max="14084" width="5" style="658" customWidth="1"/>
    <col min="14085" max="14085" width="6.42578125" style="658" customWidth="1"/>
    <col min="14086" max="14086" width="6.5703125" style="658" customWidth="1"/>
    <col min="14087" max="14087" width="4.7109375" style="658" customWidth="1"/>
    <col min="14088" max="14088" width="6.5703125" style="658" customWidth="1"/>
    <col min="14089" max="14089" width="7.140625" style="658" customWidth="1"/>
    <col min="14090" max="14090" width="4.42578125" style="658" customWidth="1"/>
    <col min="14091" max="14091" width="6.85546875" style="658" customWidth="1"/>
    <col min="14092" max="14092" width="6.7109375" style="658" customWidth="1"/>
    <col min="14093" max="14093" width="4.85546875" style="658" customWidth="1"/>
    <col min="14094" max="14094" width="7.140625" style="658" customWidth="1"/>
    <col min="14095" max="14095" width="7" style="658" customWidth="1"/>
    <col min="14096" max="14096" width="4.5703125" style="658" customWidth="1"/>
    <col min="14097" max="14097" width="7.140625" style="658" customWidth="1"/>
    <col min="14098" max="14098" width="7" style="658" customWidth="1"/>
    <col min="14099" max="14099" width="5.28515625" style="658" customWidth="1"/>
    <col min="14100" max="14141" width="10" style="658" customWidth="1"/>
    <col min="14142" max="14336" width="9.140625" style="658"/>
    <col min="14337" max="14337" width="38.85546875" style="658" customWidth="1"/>
    <col min="14338" max="14338" width="6.5703125" style="658" customWidth="1"/>
    <col min="14339" max="14339" width="6.85546875" style="658" customWidth="1"/>
    <col min="14340" max="14340" width="5" style="658" customWidth="1"/>
    <col min="14341" max="14341" width="6.42578125" style="658" customWidth="1"/>
    <col min="14342" max="14342" width="6.5703125" style="658" customWidth="1"/>
    <col min="14343" max="14343" width="4.7109375" style="658" customWidth="1"/>
    <col min="14344" max="14344" width="6.5703125" style="658" customWidth="1"/>
    <col min="14345" max="14345" width="7.140625" style="658" customWidth="1"/>
    <col min="14346" max="14346" width="4.42578125" style="658" customWidth="1"/>
    <col min="14347" max="14347" width="6.85546875" style="658" customWidth="1"/>
    <col min="14348" max="14348" width="6.7109375" style="658" customWidth="1"/>
    <col min="14349" max="14349" width="4.85546875" style="658" customWidth="1"/>
    <col min="14350" max="14350" width="7.140625" style="658" customWidth="1"/>
    <col min="14351" max="14351" width="7" style="658" customWidth="1"/>
    <col min="14352" max="14352" width="4.5703125" style="658" customWidth="1"/>
    <col min="14353" max="14353" width="7.140625" style="658" customWidth="1"/>
    <col min="14354" max="14354" width="7" style="658" customWidth="1"/>
    <col min="14355" max="14355" width="5.28515625" style="658" customWidth="1"/>
    <col min="14356" max="14397" width="10" style="658" customWidth="1"/>
    <col min="14398" max="14592" width="9.140625" style="658"/>
    <col min="14593" max="14593" width="38.85546875" style="658" customWidth="1"/>
    <col min="14594" max="14594" width="6.5703125" style="658" customWidth="1"/>
    <col min="14595" max="14595" width="6.85546875" style="658" customWidth="1"/>
    <col min="14596" max="14596" width="5" style="658" customWidth="1"/>
    <col min="14597" max="14597" width="6.42578125" style="658" customWidth="1"/>
    <col min="14598" max="14598" width="6.5703125" style="658" customWidth="1"/>
    <col min="14599" max="14599" width="4.7109375" style="658" customWidth="1"/>
    <col min="14600" max="14600" width="6.5703125" style="658" customWidth="1"/>
    <col min="14601" max="14601" width="7.140625" style="658" customWidth="1"/>
    <col min="14602" max="14602" width="4.42578125" style="658" customWidth="1"/>
    <col min="14603" max="14603" width="6.85546875" style="658" customWidth="1"/>
    <col min="14604" max="14604" width="6.7109375" style="658" customWidth="1"/>
    <col min="14605" max="14605" width="4.85546875" style="658" customWidth="1"/>
    <col min="14606" max="14606" width="7.140625" style="658" customWidth="1"/>
    <col min="14607" max="14607" width="7" style="658" customWidth="1"/>
    <col min="14608" max="14608" width="4.5703125" style="658" customWidth="1"/>
    <col min="14609" max="14609" width="7.140625" style="658" customWidth="1"/>
    <col min="14610" max="14610" width="7" style="658" customWidth="1"/>
    <col min="14611" max="14611" width="5.28515625" style="658" customWidth="1"/>
    <col min="14612" max="14653" width="10" style="658" customWidth="1"/>
    <col min="14654" max="14848" width="9.140625" style="658"/>
    <col min="14849" max="14849" width="38.85546875" style="658" customWidth="1"/>
    <col min="14850" max="14850" width="6.5703125" style="658" customWidth="1"/>
    <col min="14851" max="14851" width="6.85546875" style="658" customWidth="1"/>
    <col min="14852" max="14852" width="5" style="658" customWidth="1"/>
    <col min="14853" max="14853" width="6.42578125" style="658" customWidth="1"/>
    <col min="14854" max="14854" width="6.5703125" style="658" customWidth="1"/>
    <col min="14855" max="14855" width="4.7109375" style="658" customWidth="1"/>
    <col min="14856" max="14856" width="6.5703125" style="658" customWidth="1"/>
    <col min="14857" max="14857" width="7.140625" style="658" customWidth="1"/>
    <col min="14858" max="14858" width="4.42578125" style="658" customWidth="1"/>
    <col min="14859" max="14859" width="6.85546875" style="658" customWidth="1"/>
    <col min="14860" max="14860" width="6.7109375" style="658" customWidth="1"/>
    <col min="14861" max="14861" width="4.85546875" style="658" customWidth="1"/>
    <col min="14862" max="14862" width="7.140625" style="658" customWidth="1"/>
    <col min="14863" max="14863" width="7" style="658" customWidth="1"/>
    <col min="14864" max="14864" width="4.5703125" style="658" customWidth="1"/>
    <col min="14865" max="14865" width="7.140625" style="658" customWidth="1"/>
    <col min="14866" max="14866" width="7" style="658" customWidth="1"/>
    <col min="14867" max="14867" width="5.28515625" style="658" customWidth="1"/>
    <col min="14868" max="14909" width="10" style="658" customWidth="1"/>
    <col min="14910" max="15104" width="9.140625" style="658"/>
    <col min="15105" max="15105" width="38.85546875" style="658" customWidth="1"/>
    <col min="15106" max="15106" width="6.5703125" style="658" customWidth="1"/>
    <col min="15107" max="15107" width="6.85546875" style="658" customWidth="1"/>
    <col min="15108" max="15108" width="5" style="658" customWidth="1"/>
    <col min="15109" max="15109" width="6.42578125" style="658" customWidth="1"/>
    <col min="15110" max="15110" width="6.5703125" style="658" customWidth="1"/>
    <col min="15111" max="15111" width="4.7109375" style="658" customWidth="1"/>
    <col min="15112" max="15112" width="6.5703125" style="658" customWidth="1"/>
    <col min="15113" max="15113" width="7.140625" style="658" customWidth="1"/>
    <col min="15114" max="15114" width="4.42578125" style="658" customWidth="1"/>
    <col min="15115" max="15115" width="6.85546875" style="658" customWidth="1"/>
    <col min="15116" max="15116" width="6.7109375" style="658" customWidth="1"/>
    <col min="15117" max="15117" width="4.85546875" style="658" customWidth="1"/>
    <col min="15118" max="15118" width="7.140625" style="658" customWidth="1"/>
    <col min="15119" max="15119" width="7" style="658" customWidth="1"/>
    <col min="15120" max="15120" width="4.5703125" style="658" customWidth="1"/>
    <col min="15121" max="15121" width="7.140625" style="658" customWidth="1"/>
    <col min="15122" max="15122" width="7" style="658" customWidth="1"/>
    <col min="15123" max="15123" width="5.28515625" style="658" customWidth="1"/>
    <col min="15124" max="15165" width="10" style="658" customWidth="1"/>
    <col min="15166" max="15360" width="9.140625" style="658"/>
    <col min="15361" max="15361" width="38.85546875" style="658" customWidth="1"/>
    <col min="15362" max="15362" width="6.5703125" style="658" customWidth="1"/>
    <col min="15363" max="15363" width="6.85546875" style="658" customWidth="1"/>
    <col min="15364" max="15364" width="5" style="658" customWidth="1"/>
    <col min="15365" max="15365" width="6.42578125" style="658" customWidth="1"/>
    <col min="15366" max="15366" width="6.5703125" style="658" customWidth="1"/>
    <col min="15367" max="15367" width="4.7109375" style="658" customWidth="1"/>
    <col min="15368" max="15368" width="6.5703125" style="658" customWidth="1"/>
    <col min="15369" max="15369" width="7.140625" style="658" customWidth="1"/>
    <col min="15370" max="15370" width="4.42578125" style="658" customWidth="1"/>
    <col min="15371" max="15371" width="6.85546875" style="658" customWidth="1"/>
    <col min="15372" max="15372" width="6.7109375" style="658" customWidth="1"/>
    <col min="15373" max="15373" width="4.85546875" style="658" customWidth="1"/>
    <col min="15374" max="15374" width="7.140625" style="658" customWidth="1"/>
    <col min="15375" max="15375" width="7" style="658" customWidth="1"/>
    <col min="15376" max="15376" width="4.5703125" style="658" customWidth="1"/>
    <col min="15377" max="15377" width="7.140625" style="658" customWidth="1"/>
    <col min="15378" max="15378" width="7" style="658" customWidth="1"/>
    <col min="15379" max="15379" width="5.28515625" style="658" customWidth="1"/>
    <col min="15380" max="15421" width="10" style="658" customWidth="1"/>
    <col min="15422" max="15616" width="9.140625" style="658"/>
    <col min="15617" max="15617" width="38.85546875" style="658" customWidth="1"/>
    <col min="15618" max="15618" width="6.5703125" style="658" customWidth="1"/>
    <col min="15619" max="15619" width="6.85546875" style="658" customWidth="1"/>
    <col min="15620" max="15620" width="5" style="658" customWidth="1"/>
    <col min="15621" max="15621" width="6.42578125" style="658" customWidth="1"/>
    <col min="15622" max="15622" width="6.5703125" style="658" customWidth="1"/>
    <col min="15623" max="15623" width="4.7109375" style="658" customWidth="1"/>
    <col min="15624" max="15624" width="6.5703125" style="658" customWidth="1"/>
    <col min="15625" max="15625" width="7.140625" style="658" customWidth="1"/>
    <col min="15626" max="15626" width="4.42578125" style="658" customWidth="1"/>
    <col min="15627" max="15627" width="6.85546875" style="658" customWidth="1"/>
    <col min="15628" max="15628" width="6.7109375" style="658" customWidth="1"/>
    <col min="15629" max="15629" width="4.85546875" style="658" customWidth="1"/>
    <col min="15630" max="15630" width="7.140625" style="658" customWidth="1"/>
    <col min="15631" max="15631" width="7" style="658" customWidth="1"/>
    <col min="15632" max="15632" width="4.5703125" style="658" customWidth="1"/>
    <col min="15633" max="15633" width="7.140625" style="658" customWidth="1"/>
    <col min="15634" max="15634" width="7" style="658" customWidth="1"/>
    <col min="15635" max="15635" width="5.28515625" style="658" customWidth="1"/>
    <col min="15636" max="15677" width="10" style="658" customWidth="1"/>
    <col min="15678" max="15872" width="9.140625" style="658"/>
    <col min="15873" max="15873" width="38.85546875" style="658" customWidth="1"/>
    <col min="15874" max="15874" width="6.5703125" style="658" customWidth="1"/>
    <col min="15875" max="15875" width="6.85546875" style="658" customWidth="1"/>
    <col min="15876" max="15876" width="5" style="658" customWidth="1"/>
    <col min="15877" max="15877" width="6.42578125" style="658" customWidth="1"/>
    <col min="15878" max="15878" width="6.5703125" style="658" customWidth="1"/>
    <col min="15879" max="15879" width="4.7109375" style="658" customWidth="1"/>
    <col min="15880" max="15880" width="6.5703125" style="658" customWidth="1"/>
    <col min="15881" max="15881" width="7.140625" style="658" customWidth="1"/>
    <col min="15882" max="15882" width="4.42578125" style="658" customWidth="1"/>
    <col min="15883" max="15883" width="6.85546875" style="658" customWidth="1"/>
    <col min="15884" max="15884" width="6.7109375" style="658" customWidth="1"/>
    <col min="15885" max="15885" width="4.85546875" style="658" customWidth="1"/>
    <col min="15886" max="15886" width="7.140625" style="658" customWidth="1"/>
    <col min="15887" max="15887" width="7" style="658" customWidth="1"/>
    <col min="15888" max="15888" width="4.5703125" style="658" customWidth="1"/>
    <col min="15889" max="15889" width="7.140625" style="658" customWidth="1"/>
    <col min="15890" max="15890" width="7" style="658" customWidth="1"/>
    <col min="15891" max="15891" width="5.28515625" style="658" customWidth="1"/>
    <col min="15892" max="15933" width="10" style="658" customWidth="1"/>
    <col min="15934" max="16128" width="9.140625" style="658"/>
    <col min="16129" max="16129" width="38.85546875" style="658" customWidth="1"/>
    <col min="16130" max="16130" width="6.5703125" style="658" customWidth="1"/>
    <col min="16131" max="16131" width="6.85546875" style="658" customWidth="1"/>
    <col min="16132" max="16132" width="5" style="658" customWidth="1"/>
    <col min="16133" max="16133" width="6.42578125" style="658" customWidth="1"/>
    <col min="16134" max="16134" width="6.5703125" style="658" customWidth="1"/>
    <col min="16135" max="16135" width="4.7109375" style="658" customWidth="1"/>
    <col min="16136" max="16136" width="6.5703125" style="658" customWidth="1"/>
    <col min="16137" max="16137" width="7.140625" style="658" customWidth="1"/>
    <col min="16138" max="16138" width="4.42578125" style="658" customWidth="1"/>
    <col min="16139" max="16139" width="6.85546875" style="658" customWidth="1"/>
    <col min="16140" max="16140" width="6.7109375" style="658" customWidth="1"/>
    <col min="16141" max="16141" width="4.85546875" style="658" customWidth="1"/>
    <col min="16142" max="16142" width="7.140625" style="658" customWidth="1"/>
    <col min="16143" max="16143" width="7" style="658" customWidth="1"/>
    <col min="16144" max="16144" width="4.5703125" style="658" customWidth="1"/>
    <col min="16145" max="16145" width="7.140625" style="658" customWidth="1"/>
    <col min="16146" max="16146" width="7" style="658" customWidth="1"/>
    <col min="16147" max="16147" width="5.28515625" style="658" customWidth="1"/>
    <col min="16148" max="16189" width="10" style="658" customWidth="1"/>
    <col min="16190" max="16384" width="9.140625" style="658"/>
  </cols>
  <sheetData>
    <row r="1" spans="1:20" ht="22.15" customHeight="1" thickBot="1" x14ac:dyDescent="0.25">
      <c r="A1" s="1656"/>
      <c r="B1" s="1656"/>
      <c r="C1" s="1656"/>
      <c r="D1" s="1656"/>
      <c r="E1" s="3985" t="s">
        <v>40</v>
      </c>
      <c r="F1" s="3985"/>
      <c r="G1" s="3985"/>
      <c r="H1" s="3985"/>
      <c r="I1" s="3985"/>
      <c r="J1" s="3985"/>
      <c r="K1" s="3985"/>
      <c r="L1" s="3985"/>
      <c r="M1" s="3985"/>
      <c r="N1" s="3985"/>
      <c r="O1" s="3985"/>
      <c r="P1" s="3985"/>
      <c r="Q1" s="3985"/>
      <c r="R1" s="3985"/>
      <c r="S1" s="3985"/>
    </row>
    <row r="2" spans="1:20" ht="13.5" thickBot="1" x14ac:dyDescent="0.25">
      <c r="A2" s="3982" t="s">
        <v>9</v>
      </c>
      <c r="B2" s="1884"/>
      <c r="C2" s="1884"/>
      <c r="D2" s="1884"/>
      <c r="E2" s="3986" t="s">
        <v>370</v>
      </c>
      <c r="F2" s="3986"/>
      <c r="G2" s="3986"/>
      <c r="H2" s="3986"/>
      <c r="I2" s="3986"/>
      <c r="J2" s="3986"/>
      <c r="K2" s="3986"/>
      <c r="L2" s="3986"/>
      <c r="M2" s="3986"/>
      <c r="N2" s="3986"/>
      <c r="O2" s="3986"/>
      <c r="P2" s="3986"/>
      <c r="Q2" s="3986"/>
      <c r="R2" s="3986"/>
      <c r="S2" s="3987"/>
    </row>
    <row r="3" spans="1:20" ht="16.149999999999999" customHeight="1" thickBot="1" x14ac:dyDescent="0.3">
      <c r="A3" s="3983"/>
      <c r="B3" s="3988" t="s">
        <v>343</v>
      </c>
      <c r="C3" s="3945"/>
      <c r="D3" s="3989"/>
      <c r="E3" s="3990" t="s">
        <v>329</v>
      </c>
      <c r="F3" s="3945"/>
      <c r="G3" s="3989"/>
      <c r="H3" s="3945" t="s">
        <v>320</v>
      </c>
      <c r="I3" s="3945"/>
      <c r="J3" s="3989"/>
      <c r="K3" s="3991" t="s">
        <v>286</v>
      </c>
      <c r="L3" s="3945"/>
      <c r="M3" s="3989"/>
      <c r="N3" s="3945" t="s">
        <v>73</v>
      </c>
      <c r="O3" s="3945"/>
      <c r="P3" s="3992"/>
      <c r="Q3" s="3965" t="s">
        <v>4</v>
      </c>
      <c r="R3" s="3965"/>
      <c r="S3" s="3966"/>
      <c r="T3" s="1885"/>
    </row>
    <row r="4" spans="1:20" ht="12.6" customHeight="1" x14ac:dyDescent="0.2">
      <c r="A4" s="3983"/>
      <c r="B4" s="3971"/>
      <c r="C4" s="3972"/>
      <c r="D4" s="3973"/>
      <c r="E4" s="3972"/>
      <c r="F4" s="3972"/>
      <c r="G4" s="3973"/>
      <c r="H4" s="3972"/>
      <c r="I4" s="3972"/>
      <c r="J4" s="3973"/>
      <c r="K4" s="3974"/>
      <c r="L4" s="3972"/>
      <c r="M4" s="3973"/>
      <c r="N4" s="3972"/>
      <c r="O4" s="3972"/>
      <c r="P4" s="3975"/>
      <c r="Q4" s="3967"/>
      <c r="R4" s="3967"/>
      <c r="S4" s="3968"/>
    </row>
    <row r="5" spans="1:20" ht="9.6" customHeight="1" x14ac:dyDescent="0.2">
      <c r="A5" s="3983"/>
      <c r="B5" s="3976">
        <v>1</v>
      </c>
      <c r="C5" s="3967"/>
      <c r="D5" s="3977"/>
      <c r="E5" s="3967">
        <v>2</v>
      </c>
      <c r="F5" s="3967"/>
      <c r="G5" s="3977"/>
      <c r="H5" s="3967">
        <v>3</v>
      </c>
      <c r="I5" s="3967"/>
      <c r="J5" s="3977"/>
      <c r="K5" s="3980">
        <v>4</v>
      </c>
      <c r="L5" s="3967"/>
      <c r="M5" s="3977"/>
      <c r="N5" s="3967">
        <v>5</v>
      </c>
      <c r="O5" s="3967"/>
      <c r="P5" s="3968"/>
      <c r="Q5" s="3967"/>
      <c r="R5" s="3967"/>
      <c r="S5" s="3968"/>
    </row>
    <row r="6" spans="1:20" ht="7.9" customHeight="1" x14ac:dyDescent="0.2">
      <c r="A6" s="3983"/>
      <c r="B6" s="3978"/>
      <c r="C6" s="3969"/>
      <c r="D6" s="3979"/>
      <c r="E6" s="3969"/>
      <c r="F6" s="3969"/>
      <c r="G6" s="3979"/>
      <c r="H6" s="3969"/>
      <c r="I6" s="3969"/>
      <c r="J6" s="3979"/>
      <c r="K6" s="3981"/>
      <c r="L6" s="3969"/>
      <c r="M6" s="3979"/>
      <c r="N6" s="3969"/>
      <c r="O6" s="3969"/>
      <c r="P6" s="3970"/>
      <c r="Q6" s="3969"/>
      <c r="R6" s="3969"/>
      <c r="S6" s="3970"/>
    </row>
    <row r="7" spans="1:20" ht="25.15" customHeight="1" x14ac:dyDescent="0.2">
      <c r="A7" s="3984"/>
      <c r="B7" s="1806" t="s">
        <v>26</v>
      </c>
      <c r="C7" s="1807" t="s">
        <v>43</v>
      </c>
      <c r="D7" s="1808" t="s">
        <v>4</v>
      </c>
      <c r="E7" s="1886" t="s">
        <v>26</v>
      </c>
      <c r="F7" s="1807" t="s">
        <v>43</v>
      </c>
      <c r="G7" s="1808" t="s">
        <v>4</v>
      </c>
      <c r="H7" s="1886" t="s">
        <v>26</v>
      </c>
      <c r="I7" s="1807" t="s">
        <v>43</v>
      </c>
      <c r="J7" s="1887" t="s">
        <v>4</v>
      </c>
      <c r="K7" s="1886" t="s">
        <v>26</v>
      </c>
      <c r="L7" s="1807" t="s">
        <v>43</v>
      </c>
      <c r="M7" s="1888" t="s">
        <v>4</v>
      </c>
      <c r="N7" s="1889" t="s">
        <v>26</v>
      </c>
      <c r="O7" s="1807" t="s">
        <v>43</v>
      </c>
      <c r="P7" s="1809" t="s">
        <v>4</v>
      </c>
      <c r="Q7" s="1886" t="s">
        <v>26</v>
      </c>
      <c r="R7" s="1807" t="s">
        <v>43</v>
      </c>
      <c r="S7" s="1808" t="s">
        <v>4</v>
      </c>
    </row>
    <row r="8" spans="1:20" ht="20.45" customHeight="1" x14ac:dyDescent="0.2">
      <c r="A8" s="1810" t="s">
        <v>44</v>
      </c>
      <c r="B8" s="1890"/>
      <c r="C8" s="1891"/>
      <c r="D8" s="1892"/>
      <c r="E8" s="1893"/>
      <c r="F8" s="1893"/>
      <c r="G8" s="1894"/>
      <c r="H8" s="1893"/>
      <c r="I8" s="1895"/>
      <c r="J8" s="1894"/>
      <c r="K8" s="1893"/>
      <c r="L8" s="1895"/>
      <c r="M8" s="1894"/>
      <c r="N8" s="1893"/>
      <c r="O8" s="1895"/>
      <c r="P8" s="1896"/>
      <c r="Q8" s="1897"/>
      <c r="R8" s="1898"/>
      <c r="S8" s="1899"/>
    </row>
    <row r="9" spans="1:20" s="34" customFormat="1" ht="18" customHeight="1" x14ac:dyDescent="0.25">
      <c r="A9" s="1821" t="s">
        <v>62</v>
      </c>
      <c r="B9" s="1900">
        <f t="shared" ref="B9:P18" si="0">B22+B34</f>
        <v>20</v>
      </c>
      <c r="C9" s="1901">
        <f t="shared" si="0"/>
        <v>0</v>
      </c>
      <c r="D9" s="1902">
        <f t="shared" si="0"/>
        <v>20</v>
      </c>
      <c r="E9" s="1901">
        <f t="shared" si="0"/>
        <v>15</v>
      </c>
      <c r="F9" s="1901">
        <f t="shared" si="0"/>
        <v>5</v>
      </c>
      <c r="G9" s="1902">
        <f t="shared" si="0"/>
        <v>20</v>
      </c>
      <c r="H9" s="1901">
        <f t="shared" si="0"/>
        <v>10</v>
      </c>
      <c r="I9" s="1903">
        <f t="shared" si="0"/>
        <v>5</v>
      </c>
      <c r="J9" s="1902">
        <f>J22+J34</f>
        <v>15</v>
      </c>
      <c r="K9" s="1901">
        <f t="shared" si="0"/>
        <v>20</v>
      </c>
      <c r="L9" s="1903">
        <f t="shared" si="0"/>
        <v>1</v>
      </c>
      <c r="M9" s="1902">
        <f t="shared" si="0"/>
        <v>21</v>
      </c>
      <c r="N9" s="1901">
        <f t="shared" si="0"/>
        <v>27</v>
      </c>
      <c r="O9" s="1903">
        <f t="shared" si="0"/>
        <v>5</v>
      </c>
      <c r="P9" s="1904">
        <f t="shared" si="0"/>
        <v>32</v>
      </c>
      <c r="Q9" s="1905">
        <f>E9+H9+K9+N9+B9</f>
        <v>92</v>
      </c>
      <c r="R9" s="538">
        <f t="shared" ref="Q9:S19" si="1">F9+I9+L9+O9+C9</f>
        <v>16</v>
      </c>
      <c r="S9" s="1906">
        <f>G9+J9+M9+P9+D9</f>
        <v>108</v>
      </c>
    </row>
    <row r="10" spans="1:20" s="34" customFormat="1" ht="19.5" customHeight="1" x14ac:dyDescent="0.25">
      <c r="A10" s="1821" t="s">
        <v>63</v>
      </c>
      <c r="B10" s="1900">
        <f t="shared" si="0"/>
        <v>15</v>
      </c>
      <c r="C10" s="1901">
        <f t="shared" si="0"/>
        <v>2</v>
      </c>
      <c r="D10" s="1902">
        <f t="shared" si="0"/>
        <v>17</v>
      </c>
      <c r="E10" s="1901">
        <f t="shared" si="0"/>
        <v>14</v>
      </c>
      <c r="F10" s="1901">
        <f t="shared" si="0"/>
        <v>2</v>
      </c>
      <c r="G10" s="1902">
        <f t="shared" si="0"/>
        <v>16</v>
      </c>
      <c r="H10" s="1901">
        <f t="shared" si="0"/>
        <v>9</v>
      </c>
      <c r="I10" s="1903">
        <f t="shared" si="0"/>
        <v>1</v>
      </c>
      <c r="J10" s="1902">
        <f>J23+J35</f>
        <v>10</v>
      </c>
      <c r="K10" s="1901">
        <f t="shared" si="0"/>
        <v>22</v>
      </c>
      <c r="L10" s="1903">
        <f t="shared" si="0"/>
        <v>4</v>
      </c>
      <c r="M10" s="1902">
        <f t="shared" si="0"/>
        <v>26</v>
      </c>
      <c r="N10" s="1901">
        <f t="shared" si="0"/>
        <v>15</v>
      </c>
      <c r="O10" s="1903">
        <f t="shared" si="0"/>
        <v>2</v>
      </c>
      <c r="P10" s="1904">
        <f t="shared" si="0"/>
        <v>17</v>
      </c>
      <c r="Q10" s="1905">
        <f t="shared" si="1"/>
        <v>75</v>
      </c>
      <c r="R10" s="538">
        <f t="shared" si="1"/>
        <v>11</v>
      </c>
      <c r="S10" s="1906">
        <f t="shared" si="1"/>
        <v>86</v>
      </c>
    </row>
    <row r="11" spans="1:20" s="34" customFormat="1" ht="16.5" customHeight="1" x14ac:dyDescent="0.25">
      <c r="A11" s="1826" t="s">
        <v>64</v>
      </c>
      <c r="B11" s="1900">
        <f t="shared" si="0"/>
        <v>22</v>
      </c>
      <c r="C11" s="1901">
        <f t="shared" si="0"/>
        <v>1</v>
      </c>
      <c r="D11" s="1902">
        <f t="shared" si="0"/>
        <v>23</v>
      </c>
      <c r="E11" s="1901">
        <f t="shared" si="0"/>
        <v>18</v>
      </c>
      <c r="F11" s="1901">
        <f t="shared" si="0"/>
        <v>10</v>
      </c>
      <c r="G11" s="1902">
        <f t="shared" si="0"/>
        <v>28</v>
      </c>
      <c r="H11" s="1901">
        <f t="shared" si="0"/>
        <v>19</v>
      </c>
      <c r="I11" s="1903">
        <f t="shared" si="0"/>
        <v>6</v>
      </c>
      <c r="J11" s="1902">
        <f t="shared" si="0"/>
        <v>25</v>
      </c>
      <c r="K11" s="1901">
        <f t="shared" si="0"/>
        <v>14</v>
      </c>
      <c r="L11" s="1903">
        <f t="shared" si="0"/>
        <v>12</v>
      </c>
      <c r="M11" s="1902">
        <f t="shared" si="0"/>
        <v>26</v>
      </c>
      <c r="N11" s="1901">
        <f t="shared" si="0"/>
        <v>29</v>
      </c>
      <c r="O11" s="1903">
        <f t="shared" si="0"/>
        <v>12</v>
      </c>
      <c r="P11" s="1904">
        <f t="shared" si="0"/>
        <v>41</v>
      </c>
      <c r="Q11" s="1905">
        <f t="shared" si="1"/>
        <v>102</v>
      </c>
      <c r="R11" s="538">
        <f t="shared" si="1"/>
        <v>41</v>
      </c>
      <c r="S11" s="1906">
        <f t="shared" si="1"/>
        <v>143</v>
      </c>
    </row>
    <row r="12" spans="1:20" s="34" customFormat="1" ht="19.5" customHeight="1" x14ac:dyDescent="0.25">
      <c r="A12" s="1826" t="s">
        <v>65</v>
      </c>
      <c r="B12" s="1900">
        <f t="shared" si="0"/>
        <v>13</v>
      </c>
      <c r="C12" s="1901">
        <f t="shared" si="0"/>
        <v>0</v>
      </c>
      <c r="D12" s="1902">
        <f t="shared" si="0"/>
        <v>13</v>
      </c>
      <c r="E12" s="1901">
        <f t="shared" si="0"/>
        <v>9</v>
      </c>
      <c r="F12" s="1901">
        <f t="shared" si="0"/>
        <v>1</v>
      </c>
      <c r="G12" s="1902">
        <f t="shared" si="0"/>
        <v>10</v>
      </c>
      <c r="H12" s="1901">
        <f t="shared" si="0"/>
        <v>10</v>
      </c>
      <c r="I12" s="1903">
        <f t="shared" si="0"/>
        <v>0</v>
      </c>
      <c r="J12" s="1902">
        <f t="shared" si="0"/>
        <v>10</v>
      </c>
      <c r="K12" s="1901">
        <f t="shared" si="0"/>
        <v>5</v>
      </c>
      <c r="L12" s="1903">
        <f t="shared" si="0"/>
        <v>2</v>
      </c>
      <c r="M12" s="1902">
        <f t="shared" si="0"/>
        <v>7</v>
      </c>
      <c r="N12" s="1901">
        <f t="shared" si="0"/>
        <v>11</v>
      </c>
      <c r="O12" s="1903">
        <f t="shared" si="0"/>
        <v>5</v>
      </c>
      <c r="P12" s="1904">
        <f t="shared" si="0"/>
        <v>16</v>
      </c>
      <c r="Q12" s="1905">
        <f t="shared" si="1"/>
        <v>48</v>
      </c>
      <c r="R12" s="538">
        <f t="shared" si="1"/>
        <v>8</v>
      </c>
      <c r="S12" s="1906">
        <f t="shared" si="1"/>
        <v>56</v>
      </c>
    </row>
    <row r="13" spans="1:20" s="34" customFormat="1" ht="21" customHeight="1" x14ac:dyDescent="0.25">
      <c r="A13" s="1826" t="s">
        <v>316</v>
      </c>
      <c r="B13" s="1900">
        <f t="shared" si="0"/>
        <v>12</v>
      </c>
      <c r="C13" s="1901">
        <f t="shared" si="0"/>
        <v>0</v>
      </c>
      <c r="D13" s="1902">
        <f t="shared" si="0"/>
        <v>12</v>
      </c>
      <c r="E13" s="1901">
        <f t="shared" si="0"/>
        <v>8</v>
      </c>
      <c r="F13" s="1901">
        <f t="shared" si="0"/>
        <v>0</v>
      </c>
      <c r="G13" s="1902">
        <f t="shared" si="0"/>
        <v>8</v>
      </c>
      <c r="H13" s="1901">
        <f t="shared" si="0"/>
        <v>10</v>
      </c>
      <c r="I13" s="1903">
        <f t="shared" si="0"/>
        <v>1</v>
      </c>
      <c r="J13" s="1902">
        <f t="shared" si="0"/>
        <v>11</v>
      </c>
      <c r="K13" s="1901">
        <f t="shared" si="0"/>
        <v>0</v>
      </c>
      <c r="L13" s="1903">
        <f t="shared" si="0"/>
        <v>0</v>
      </c>
      <c r="M13" s="1902">
        <f t="shared" si="0"/>
        <v>0</v>
      </c>
      <c r="N13" s="1901">
        <f t="shared" si="0"/>
        <v>0</v>
      </c>
      <c r="O13" s="1903">
        <f t="shared" si="0"/>
        <v>0</v>
      </c>
      <c r="P13" s="1904">
        <f t="shared" si="0"/>
        <v>0</v>
      </c>
      <c r="Q13" s="1905">
        <f t="shared" si="1"/>
        <v>30</v>
      </c>
      <c r="R13" s="538">
        <f t="shared" si="1"/>
        <v>1</v>
      </c>
      <c r="S13" s="1906">
        <f t="shared" si="1"/>
        <v>31</v>
      </c>
    </row>
    <row r="14" spans="1:20" s="34" customFormat="1" ht="24.6" customHeight="1" x14ac:dyDescent="0.25">
      <c r="A14" s="1827" t="s">
        <v>48</v>
      </c>
      <c r="B14" s="1900">
        <f t="shared" si="0"/>
        <v>0</v>
      </c>
      <c r="C14" s="1901">
        <f t="shared" si="0"/>
        <v>0</v>
      </c>
      <c r="D14" s="1902">
        <f t="shared" si="0"/>
        <v>0</v>
      </c>
      <c r="E14" s="1901">
        <f t="shared" si="0"/>
        <v>0</v>
      </c>
      <c r="F14" s="1901">
        <f t="shared" si="0"/>
        <v>0</v>
      </c>
      <c r="G14" s="1902">
        <f t="shared" si="0"/>
        <v>0</v>
      </c>
      <c r="H14" s="1901">
        <f t="shared" si="0"/>
        <v>0</v>
      </c>
      <c r="I14" s="1903">
        <f t="shared" si="0"/>
        <v>0</v>
      </c>
      <c r="J14" s="1902">
        <f t="shared" si="0"/>
        <v>0</v>
      </c>
      <c r="K14" s="1901">
        <f t="shared" si="0"/>
        <v>0</v>
      </c>
      <c r="L14" s="1903">
        <f t="shared" si="0"/>
        <v>0</v>
      </c>
      <c r="M14" s="1902">
        <f t="shared" si="0"/>
        <v>0</v>
      </c>
      <c r="N14" s="1901">
        <f t="shared" si="0"/>
        <v>0</v>
      </c>
      <c r="O14" s="1903">
        <f t="shared" si="0"/>
        <v>0</v>
      </c>
      <c r="P14" s="1904">
        <f>P27+P39</f>
        <v>0</v>
      </c>
      <c r="Q14" s="1905">
        <f t="shared" si="1"/>
        <v>0</v>
      </c>
      <c r="R14" s="538">
        <f t="shared" si="1"/>
        <v>0</v>
      </c>
      <c r="S14" s="1906">
        <f t="shared" si="1"/>
        <v>0</v>
      </c>
    </row>
    <row r="15" spans="1:20" s="34" customFormat="1" ht="18.600000000000001" customHeight="1" x14ac:dyDescent="0.25">
      <c r="A15" s="1828" t="s">
        <v>66</v>
      </c>
      <c r="B15" s="1900">
        <f t="shared" si="0"/>
        <v>10</v>
      </c>
      <c r="C15" s="1901">
        <f t="shared" si="0"/>
        <v>0</v>
      </c>
      <c r="D15" s="1902">
        <f t="shared" si="0"/>
        <v>10</v>
      </c>
      <c r="E15" s="1901">
        <f t="shared" si="0"/>
        <v>13</v>
      </c>
      <c r="F15" s="1901">
        <f t="shared" si="0"/>
        <v>2</v>
      </c>
      <c r="G15" s="1902">
        <f t="shared" si="0"/>
        <v>15</v>
      </c>
      <c r="H15" s="1901">
        <f t="shared" si="0"/>
        <v>12</v>
      </c>
      <c r="I15" s="1903">
        <f t="shared" si="0"/>
        <v>8</v>
      </c>
      <c r="J15" s="1902">
        <f t="shared" si="0"/>
        <v>20</v>
      </c>
      <c r="K15" s="1901">
        <f t="shared" si="0"/>
        <v>13</v>
      </c>
      <c r="L15" s="1903">
        <f t="shared" si="0"/>
        <v>8</v>
      </c>
      <c r="M15" s="1902">
        <f t="shared" si="0"/>
        <v>21</v>
      </c>
      <c r="N15" s="1901">
        <f t="shared" si="0"/>
        <v>17</v>
      </c>
      <c r="O15" s="1903">
        <f t="shared" si="0"/>
        <v>6</v>
      </c>
      <c r="P15" s="1904">
        <f t="shared" si="0"/>
        <v>23</v>
      </c>
      <c r="Q15" s="1905">
        <f t="shared" si="1"/>
        <v>65</v>
      </c>
      <c r="R15" s="538">
        <f t="shared" si="1"/>
        <v>24</v>
      </c>
      <c r="S15" s="1906">
        <f t="shared" si="1"/>
        <v>89</v>
      </c>
    </row>
    <row r="16" spans="1:20" s="34" customFormat="1" ht="20.45" customHeight="1" x14ac:dyDescent="0.25">
      <c r="A16" s="942" t="s">
        <v>67</v>
      </c>
      <c r="B16" s="1900">
        <f t="shared" si="0"/>
        <v>12</v>
      </c>
      <c r="C16" s="1901">
        <f t="shared" si="0"/>
        <v>2</v>
      </c>
      <c r="D16" s="1902">
        <f>D29+D41</f>
        <v>14</v>
      </c>
      <c r="E16" s="1901">
        <f t="shared" si="0"/>
        <v>11</v>
      </c>
      <c r="F16" s="1901">
        <f t="shared" si="0"/>
        <v>4</v>
      </c>
      <c r="G16" s="1902">
        <f>G29+G41</f>
        <v>15</v>
      </c>
      <c r="H16" s="1901">
        <f t="shared" si="0"/>
        <v>11</v>
      </c>
      <c r="I16" s="1903">
        <f>I29+I41</f>
        <v>5</v>
      </c>
      <c r="J16" s="1902">
        <f>J29+J41</f>
        <v>16</v>
      </c>
      <c r="K16" s="1901">
        <f>K29+K41</f>
        <v>7</v>
      </c>
      <c r="L16" s="1903">
        <f>L29+L41</f>
        <v>9</v>
      </c>
      <c r="M16" s="1902">
        <f>M29+M41</f>
        <v>16</v>
      </c>
      <c r="N16" s="1901">
        <f t="shared" si="0"/>
        <v>17</v>
      </c>
      <c r="O16" s="1903">
        <f t="shared" si="0"/>
        <v>11</v>
      </c>
      <c r="P16" s="1904">
        <f t="shared" si="0"/>
        <v>28</v>
      </c>
      <c r="Q16" s="1905">
        <f t="shared" si="1"/>
        <v>58</v>
      </c>
      <c r="R16" s="538">
        <f t="shared" si="1"/>
        <v>31</v>
      </c>
      <c r="S16" s="1906">
        <f t="shared" si="1"/>
        <v>89</v>
      </c>
    </row>
    <row r="17" spans="1:20" s="34" customFormat="1" ht="15.75" customHeight="1" x14ac:dyDescent="0.25">
      <c r="A17" s="1829" t="s">
        <v>350</v>
      </c>
      <c r="B17" s="1900">
        <f t="shared" si="0"/>
        <v>9</v>
      </c>
      <c r="C17" s="1901">
        <f t="shared" si="0"/>
        <v>0</v>
      </c>
      <c r="D17" s="1902">
        <f t="shared" si="0"/>
        <v>9</v>
      </c>
      <c r="E17" s="1901">
        <f>E30+E42</f>
        <v>8</v>
      </c>
      <c r="F17" s="1901">
        <f t="shared" si="0"/>
        <v>2</v>
      </c>
      <c r="G17" s="1902">
        <f t="shared" si="0"/>
        <v>10</v>
      </c>
      <c r="H17" s="1901">
        <f t="shared" si="0"/>
        <v>7</v>
      </c>
      <c r="I17" s="1903">
        <f t="shared" si="0"/>
        <v>0</v>
      </c>
      <c r="J17" s="1902">
        <f t="shared" si="0"/>
        <v>7</v>
      </c>
      <c r="K17" s="1901">
        <f t="shared" si="0"/>
        <v>8</v>
      </c>
      <c r="L17" s="1903">
        <f t="shared" si="0"/>
        <v>1</v>
      </c>
      <c r="M17" s="1902">
        <f t="shared" si="0"/>
        <v>9</v>
      </c>
      <c r="N17" s="1901">
        <f t="shared" si="0"/>
        <v>0</v>
      </c>
      <c r="O17" s="1903">
        <f t="shared" si="0"/>
        <v>0</v>
      </c>
      <c r="P17" s="1904">
        <f t="shared" si="0"/>
        <v>0</v>
      </c>
      <c r="Q17" s="1905">
        <f t="shared" si="1"/>
        <v>32</v>
      </c>
      <c r="R17" s="538">
        <f t="shared" si="1"/>
        <v>3</v>
      </c>
      <c r="S17" s="1906">
        <f t="shared" si="1"/>
        <v>35</v>
      </c>
    </row>
    <row r="18" spans="1:20" s="34" customFormat="1" ht="19.149999999999999" customHeight="1" thickBot="1" x14ac:dyDescent="0.3">
      <c r="A18" s="943" t="s">
        <v>69</v>
      </c>
      <c r="B18" s="1907">
        <f t="shared" si="0"/>
        <v>28</v>
      </c>
      <c r="C18" s="1908">
        <f t="shared" si="0"/>
        <v>4</v>
      </c>
      <c r="D18" s="1909">
        <f t="shared" si="0"/>
        <v>32</v>
      </c>
      <c r="E18" s="1908">
        <f t="shared" si="0"/>
        <v>23</v>
      </c>
      <c r="F18" s="1908">
        <f t="shared" si="0"/>
        <v>17</v>
      </c>
      <c r="G18" s="1909">
        <f>G31+G43</f>
        <v>40</v>
      </c>
      <c r="H18" s="1908">
        <f t="shared" si="0"/>
        <v>22</v>
      </c>
      <c r="I18" s="1910">
        <f t="shared" si="0"/>
        <v>6</v>
      </c>
      <c r="J18" s="1909">
        <f>J31+J43</f>
        <v>28</v>
      </c>
      <c r="K18" s="1908">
        <f t="shared" si="0"/>
        <v>16</v>
      </c>
      <c r="L18" s="1910">
        <f t="shared" si="0"/>
        <v>13</v>
      </c>
      <c r="M18" s="1909">
        <f t="shared" si="0"/>
        <v>29</v>
      </c>
      <c r="N18" s="1908">
        <f t="shared" si="0"/>
        <v>29</v>
      </c>
      <c r="O18" s="1910">
        <f>O31+O43</f>
        <v>23</v>
      </c>
      <c r="P18" s="1911">
        <f t="shared" si="0"/>
        <v>52</v>
      </c>
      <c r="Q18" s="539">
        <f>E18+H18+K18+N18+B18</f>
        <v>118</v>
      </c>
      <c r="R18" s="540">
        <f>F18+I18+L18+O18+C18</f>
        <v>63</v>
      </c>
      <c r="S18" s="328">
        <f t="shared" si="1"/>
        <v>181</v>
      </c>
    </row>
    <row r="19" spans="1:20" s="204" customFormat="1" ht="23.45" customHeight="1" thickBot="1" x14ac:dyDescent="0.3">
      <c r="A19" s="1833" t="s">
        <v>12</v>
      </c>
      <c r="B19" s="1912">
        <f t="shared" ref="B19:P19" si="2">SUM(B9:B18)</f>
        <v>141</v>
      </c>
      <c r="C19" s="541">
        <f t="shared" si="2"/>
        <v>9</v>
      </c>
      <c r="D19" s="542">
        <f t="shared" si="2"/>
        <v>150</v>
      </c>
      <c r="E19" s="1913">
        <f t="shared" si="2"/>
        <v>119</v>
      </c>
      <c r="F19" s="1913">
        <f>SUM(F9:F18)</f>
        <v>43</v>
      </c>
      <c r="G19" s="1913">
        <f t="shared" si="2"/>
        <v>162</v>
      </c>
      <c r="H19" s="1913">
        <f t="shared" si="2"/>
        <v>110</v>
      </c>
      <c r="I19" s="247">
        <f t="shared" si="2"/>
        <v>32</v>
      </c>
      <c r="J19" s="248">
        <f t="shared" si="2"/>
        <v>142</v>
      </c>
      <c r="K19" s="1913">
        <f t="shared" si="2"/>
        <v>105</v>
      </c>
      <c r="L19" s="247">
        <f t="shared" si="2"/>
        <v>50</v>
      </c>
      <c r="M19" s="248">
        <f t="shared" si="2"/>
        <v>155</v>
      </c>
      <c r="N19" s="1913">
        <f>SUM(N9:N18)</f>
        <v>145</v>
      </c>
      <c r="O19" s="247">
        <f t="shared" si="2"/>
        <v>64</v>
      </c>
      <c r="P19" s="249">
        <f t="shared" si="2"/>
        <v>209</v>
      </c>
      <c r="Q19" s="1914">
        <f t="shared" si="1"/>
        <v>620</v>
      </c>
      <c r="R19" s="543">
        <f>F19+I19+L19+O19+C19</f>
        <v>198</v>
      </c>
      <c r="S19" s="1915">
        <f t="shared" si="1"/>
        <v>818</v>
      </c>
    </row>
    <row r="20" spans="1:20" s="34" customFormat="1" ht="15.6" customHeight="1" x14ac:dyDescent="0.25">
      <c r="A20" s="1836" t="s">
        <v>23</v>
      </c>
      <c r="B20" s="1916"/>
      <c r="C20" s="1917"/>
      <c r="D20" s="1918"/>
      <c r="E20" s="1919"/>
      <c r="F20" s="1919"/>
      <c r="G20" s="1920"/>
      <c r="H20" s="1919"/>
      <c r="I20" s="1921"/>
      <c r="J20" s="1920"/>
      <c r="K20" s="1919"/>
      <c r="L20" s="1921"/>
      <c r="M20" s="1920"/>
      <c r="N20" s="1919"/>
      <c r="O20" s="1921"/>
      <c r="P20" s="1922"/>
      <c r="Q20" s="1923"/>
      <c r="R20" s="1924"/>
      <c r="S20" s="1925"/>
    </row>
    <row r="21" spans="1:20" s="34" customFormat="1" ht="16.149999999999999" customHeight="1" x14ac:dyDescent="0.25">
      <c r="A21" s="1843" t="s">
        <v>11</v>
      </c>
      <c r="B21" s="1926"/>
      <c r="C21" s="1927"/>
      <c r="D21" s="1928"/>
      <c r="E21" s="1929"/>
      <c r="F21" s="1929"/>
      <c r="G21" s="1930"/>
      <c r="H21" s="1929"/>
      <c r="I21" s="1931"/>
      <c r="J21" s="1930"/>
      <c r="K21" s="1929"/>
      <c r="L21" s="1931"/>
      <c r="M21" s="1930"/>
      <c r="N21" s="1929"/>
      <c r="O21" s="1931"/>
      <c r="P21" s="1932"/>
      <c r="Q21" s="1923"/>
      <c r="R21" s="1924"/>
      <c r="S21" s="1925"/>
    </row>
    <row r="22" spans="1:20" s="34" customFormat="1" ht="21" customHeight="1" x14ac:dyDescent="0.25">
      <c r="A22" s="1821" t="s">
        <v>62</v>
      </c>
      <c r="B22" s="1933">
        <v>20</v>
      </c>
      <c r="C22" s="1934">
        <v>0</v>
      </c>
      <c r="D22" s="1935">
        <f>B22+C22</f>
        <v>20</v>
      </c>
      <c r="E22" s="1936">
        <v>14</v>
      </c>
      <c r="F22" s="1936">
        <v>5</v>
      </c>
      <c r="G22" s="1937">
        <f t="shared" ref="G22:G28" si="3">E22+F22</f>
        <v>19</v>
      </c>
      <c r="H22" s="1936">
        <v>10</v>
      </c>
      <c r="I22" s="1934">
        <v>5</v>
      </c>
      <c r="J22" s="1937">
        <f t="shared" ref="J22:J30" si="4">H22+I22</f>
        <v>15</v>
      </c>
      <c r="K22" s="1936">
        <v>20</v>
      </c>
      <c r="L22" s="1934">
        <v>1</v>
      </c>
      <c r="M22" s="1937">
        <f t="shared" ref="M22:M31" si="5">K22+L22</f>
        <v>21</v>
      </c>
      <c r="N22" s="1936">
        <v>27</v>
      </c>
      <c r="O22" s="1934">
        <v>5</v>
      </c>
      <c r="P22" s="1938">
        <f t="shared" ref="P22:P28" si="6">N22+O22</f>
        <v>32</v>
      </c>
      <c r="Q22" s="1905">
        <f>E22+H22+K22+N22+B22</f>
        <v>91</v>
      </c>
      <c r="R22" s="538">
        <f>F22+I22+L22+O22+C22</f>
        <v>16</v>
      </c>
      <c r="S22" s="1906">
        <f>G22+J22+M22+P22+D22</f>
        <v>107</v>
      </c>
    </row>
    <row r="23" spans="1:20" s="34" customFormat="1" ht="20.45" customHeight="1" x14ac:dyDescent="0.25">
      <c r="A23" s="1821" t="s">
        <v>63</v>
      </c>
      <c r="B23" s="1933">
        <v>14</v>
      </c>
      <c r="C23" s="1936">
        <v>2</v>
      </c>
      <c r="D23" s="1937">
        <f>B23+C23</f>
        <v>16</v>
      </c>
      <c r="E23" s="1936">
        <v>14</v>
      </c>
      <c r="F23" s="1936">
        <v>2</v>
      </c>
      <c r="G23" s="1937">
        <f t="shared" si="3"/>
        <v>16</v>
      </c>
      <c r="H23" s="1936">
        <v>9</v>
      </c>
      <c r="I23" s="1934">
        <v>1</v>
      </c>
      <c r="J23" s="1937">
        <f t="shared" si="4"/>
        <v>10</v>
      </c>
      <c r="K23" s="1936">
        <v>22</v>
      </c>
      <c r="L23" s="1934">
        <v>4</v>
      </c>
      <c r="M23" s="1937">
        <f t="shared" si="5"/>
        <v>26</v>
      </c>
      <c r="N23" s="1936">
        <v>15</v>
      </c>
      <c r="O23" s="1934">
        <v>2</v>
      </c>
      <c r="P23" s="1938">
        <f t="shared" si="6"/>
        <v>17</v>
      </c>
      <c r="Q23" s="1905">
        <f t="shared" ref="Q23:S24" si="7">E23+H23+K23+N23+B23</f>
        <v>74</v>
      </c>
      <c r="R23" s="538">
        <f t="shared" si="7"/>
        <v>11</v>
      </c>
      <c r="S23" s="1906">
        <f t="shared" si="7"/>
        <v>85</v>
      </c>
    </row>
    <row r="24" spans="1:20" s="34" customFormat="1" ht="16.149999999999999" customHeight="1" x14ac:dyDescent="0.25">
      <c r="A24" s="1826" t="s">
        <v>64</v>
      </c>
      <c r="B24" s="1933">
        <v>21</v>
      </c>
      <c r="C24" s="1936">
        <v>1</v>
      </c>
      <c r="D24" s="1937">
        <f t="shared" ref="D24:D31" si="8">B24+C24</f>
        <v>22</v>
      </c>
      <c r="E24" s="1936">
        <v>18</v>
      </c>
      <c r="F24" s="1936">
        <v>10</v>
      </c>
      <c r="G24" s="1937">
        <f t="shared" si="3"/>
        <v>28</v>
      </c>
      <c r="H24" s="1936">
        <v>19</v>
      </c>
      <c r="I24" s="1934">
        <v>6</v>
      </c>
      <c r="J24" s="1937">
        <f t="shared" si="4"/>
        <v>25</v>
      </c>
      <c r="K24" s="1936">
        <v>14</v>
      </c>
      <c r="L24" s="1934">
        <v>12</v>
      </c>
      <c r="M24" s="1937">
        <f t="shared" si="5"/>
        <v>26</v>
      </c>
      <c r="N24" s="1936">
        <v>29</v>
      </c>
      <c r="O24" s="1934">
        <v>12</v>
      </c>
      <c r="P24" s="1938">
        <f t="shared" si="6"/>
        <v>41</v>
      </c>
      <c r="Q24" s="1905">
        <f t="shared" si="7"/>
        <v>101</v>
      </c>
      <c r="R24" s="538">
        <f>F24+I24+L24+O24+C24</f>
        <v>41</v>
      </c>
      <c r="S24" s="1906">
        <f t="shared" si="7"/>
        <v>142</v>
      </c>
    </row>
    <row r="25" spans="1:20" s="34" customFormat="1" ht="15.6" customHeight="1" x14ac:dyDescent="0.25">
      <c r="A25" s="1826" t="s">
        <v>65</v>
      </c>
      <c r="B25" s="1933">
        <v>13</v>
      </c>
      <c r="C25" s="1936">
        <v>0</v>
      </c>
      <c r="D25" s="1937">
        <f t="shared" si="8"/>
        <v>13</v>
      </c>
      <c r="E25" s="1936">
        <v>9</v>
      </c>
      <c r="F25" s="1936">
        <v>0</v>
      </c>
      <c r="G25" s="1937">
        <f t="shared" si="3"/>
        <v>9</v>
      </c>
      <c r="H25" s="1936">
        <v>9</v>
      </c>
      <c r="I25" s="1934">
        <v>0</v>
      </c>
      <c r="J25" s="1937">
        <f t="shared" si="4"/>
        <v>9</v>
      </c>
      <c r="K25" s="1936">
        <v>5</v>
      </c>
      <c r="L25" s="1934">
        <v>2</v>
      </c>
      <c r="M25" s="1937">
        <f t="shared" si="5"/>
        <v>7</v>
      </c>
      <c r="N25" s="1936">
        <v>11</v>
      </c>
      <c r="O25" s="1934">
        <v>5</v>
      </c>
      <c r="P25" s="1938">
        <f t="shared" si="6"/>
        <v>16</v>
      </c>
      <c r="Q25" s="1905">
        <f>E25+H25+K25+N25+B25</f>
        <v>47</v>
      </c>
      <c r="R25" s="538">
        <f t="shared" ref="R25:R31" si="9">F25+I25+L25+O25+C25</f>
        <v>7</v>
      </c>
      <c r="S25" s="1906">
        <f>G25+J25+M25+P25+D25</f>
        <v>54</v>
      </c>
      <c r="T25" s="34" t="s">
        <v>288</v>
      </c>
    </row>
    <row r="26" spans="1:20" s="34" customFormat="1" ht="15.6" customHeight="1" x14ac:dyDescent="0.25">
      <c r="A26" s="1826" t="s">
        <v>316</v>
      </c>
      <c r="B26" s="1933">
        <v>12</v>
      </c>
      <c r="C26" s="1936">
        <v>0</v>
      </c>
      <c r="D26" s="1937">
        <f t="shared" si="8"/>
        <v>12</v>
      </c>
      <c r="E26" s="1936">
        <v>8</v>
      </c>
      <c r="F26" s="1936">
        <v>0</v>
      </c>
      <c r="G26" s="1937">
        <f t="shared" si="3"/>
        <v>8</v>
      </c>
      <c r="H26" s="1936">
        <v>10</v>
      </c>
      <c r="I26" s="1934">
        <v>1</v>
      </c>
      <c r="J26" s="1937">
        <f t="shared" si="4"/>
        <v>11</v>
      </c>
      <c r="K26" s="1936">
        <v>0</v>
      </c>
      <c r="L26" s="1934">
        <v>0</v>
      </c>
      <c r="M26" s="1937">
        <f t="shared" si="5"/>
        <v>0</v>
      </c>
      <c r="N26" s="1936">
        <v>0</v>
      </c>
      <c r="O26" s="1934">
        <v>0</v>
      </c>
      <c r="P26" s="1938">
        <f t="shared" si="6"/>
        <v>0</v>
      </c>
      <c r="Q26" s="1905">
        <f>E26+H26+K26+N26+B26</f>
        <v>30</v>
      </c>
      <c r="R26" s="538">
        <f t="shared" si="9"/>
        <v>1</v>
      </c>
      <c r="S26" s="1906">
        <f>G26+J26+M26+P26+D26</f>
        <v>31</v>
      </c>
    </row>
    <row r="27" spans="1:20" s="34" customFormat="1" ht="16.899999999999999" customHeight="1" x14ac:dyDescent="0.25">
      <c r="A27" s="1827" t="s">
        <v>48</v>
      </c>
      <c r="B27" s="1933">
        <v>0</v>
      </c>
      <c r="C27" s="1936">
        <v>0</v>
      </c>
      <c r="D27" s="1937">
        <f t="shared" si="8"/>
        <v>0</v>
      </c>
      <c r="E27" s="1936">
        <v>0</v>
      </c>
      <c r="F27" s="1936">
        <v>0</v>
      </c>
      <c r="G27" s="1937">
        <f t="shared" si="3"/>
        <v>0</v>
      </c>
      <c r="H27" s="1936">
        <v>0</v>
      </c>
      <c r="I27" s="1934">
        <v>0</v>
      </c>
      <c r="J27" s="1937">
        <f t="shared" si="4"/>
        <v>0</v>
      </c>
      <c r="K27" s="1936">
        <v>0</v>
      </c>
      <c r="L27" s="1934">
        <v>0</v>
      </c>
      <c r="M27" s="1937">
        <f t="shared" si="5"/>
        <v>0</v>
      </c>
      <c r="N27" s="1936">
        <v>0</v>
      </c>
      <c r="O27" s="1934">
        <v>0</v>
      </c>
      <c r="P27" s="1938">
        <f t="shared" si="6"/>
        <v>0</v>
      </c>
      <c r="Q27" s="1905">
        <f>E27+H27+K27+N27+B27</f>
        <v>0</v>
      </c>
      <c r="R27" s="538">
        <f t="shared" si="9"/>
        <v>0</v>
      </c>
      <c r="S27" s="1906">
        <f>G27+J27+M27+P27+D27</f>
        <v>0</v>
      </c>
    </row>
    <row r="28" spans="1:20" s="34" customFormat="1" ht="16.5" customHeight="1" x14ac:dyDescent="0.25">
      <c r="A28" s="1828" t="s">
        <v>66</v>
      </c>
      <c r="B28" s="1933">
        <v>10</v>
      </c>
      <c r="C28" s="1936">
        <v>0</v>
      </c>
      <c r="D28" s="1937">
        <f t="shared" si="8"/>
        <v>10</v>
      </c>
      <c r="E28" s="1936">
        <v>13</v>
      </c>
      <c r="F28" s="1936">
        <v>2</v>
      </c>
      <c r="G28" s="1937">
        <f t="shared" si="3"/>
        <v>15</v>
      </c>
      <c r="H28" s="1936">
        <v>12</v>
      </c>
      <c r="I28" s="1934">
        <v>8</v>
      </c>
      <c r="J28" s="1937">
        <f t="shared" si="4"/>
        <v>20</v>
      </c>
      <c r="K28" s="1936">
        <v>13</v>
      </c>
      <c r="L28" s="1934">
        <v>8</v>
      </c>
      <c r="M28" s="1937">
        <f t="shared" si="5"/>
        <v>21</v>
      </c>
      <c r="N28" s="1936">
        <v>17</v>
      </c>
      <c r="O28" s="1934">
        <v>6</v>
      </c>
      <c r="P28" s="1938">
        <f t="shared" si="6"/>
        <v>23</v>
      </c>
      <c r="Q28" s="1905">
        <f>E28+H28+K28+N28+B28</f>
        <v>65</v>
      </c>
      <c r="R28" s="538">
        <f t="shared" si="9"/>
        <v>24</v>
      </c>
      <c r="S28" s="1906">
        <f>G28+J28+M28+P28+D28</f>
        <v>89</v>
      </c>
    </row>
    <row r="29" spans="1:20" s="34" customFormat="1" ht="13.9" customHeight="1" x14ac:dyDescent="0.25">
      <c r="A29" s="942" t="s">
        <v>67</v>
      </c>
      <c r="B29" s="1933">
        <v>12</v>
      </c>
      <c r="C29" s="1936">
        <v>2</v>
      </c>
      <c r="D29" s="1937">
        <f t="shared" si="8"/>
        <v>14</v>
      </c>
      <c r="E29" s="1936">
        <v>11</v>
      </c>
      <c r="F29" s="1936">
        <v>3</v>
      </c>
      <c r="G29" s="1937">
        <f>E29+F29</f>
        <v>14</v>
      </c>
      <c r="H29" s="1936">
        <v>11</v>
      </c>
      <c r="I29" s="1934">
        <v>5</v>
      </c>
      <c r="J29" s="1937">
        <f t="shared" si="4"/>
        <v>16</v>
      </c>
      <c r="K29" s="1936">
        <v>7</v>
      </c>
      <c r="L29" s="1934">
        <v>9</v>
      </c>
      <c r="M29" s="1937">
        <f t="shared" si="5"/>
        <v>16</v>
      </c>
      <c r="N29" s="1936">
        <v>17</v>
      </c>
      <c r="O29" s="1934">
        <v>11</v>
      </c>
      <c r="P29" s="1938">
        <f>O29+N29</f>
        <v>28</v>
      </c>
      <c r="Q29" s="1905">
        <f t="shared" ref="Q29:S31" si="10">E29+H29+K29+N29+B29</f>
        <v>58</v>
      </c>
      <c r="R29" s="538">
        <f>F29+I29+L29+O29+C29</f>
        <v>30</v>
      </c>
      <c r="S29" s="1906">
        <f t="shared" si="10"/>
        <v>88</v>
      </c>
    </row>
    <row r="30" spans="1:20" s="34" customFormat="1" ht="14.25" customHeight="1" x14ac:dyDescent="0.25">
      <c r="A30" s="1829" t="s">
        <v>287</v>
      </c>
      <c r="B30" s="1933">
        <v>9</v>
      </c>
      <c r="C30" s="1936">
        <v>0</v>
      </c>
      <c r="D30" s="1937">
        <f t="shared" si="8"/>
        <v>9</v>
      </c>
      <c r="E30" s="1936">
        <v>7</v>
      </c>
      <c r="F30" s="1936">
        <v>2</v>
      </c>
      <c r="G30" s="1937">
        <f>E30+F30</f>
        <v>9</v>
      </c>
      <c r="H30" s="1936">
        <v>7</v>
      </c>
      <c r="I30" s="1934">
        <v>0</v>
      </c>
      <c r="J30" s="1937">
        <f t="shared" si="4"/>
        <v>7</v>
      </c>
      <c r="K30" s="1936">
        <v>8</v>
      </c>
      <c r="L30" s="1934">
        <v>1</v>
      </c>
      <c r="M30" s="1937">
        <f t="shared" si="5"/>
        <v>9</v>
      </c>
      <c r="N30" s="1936">
        <v>0</v>
      </c>
      <c r="O30" s="1934">
        <v>0</v>
      </c>
      <c r="P30" s="1938">
        <f>O30+N30</f>
        <v>0</v>
      </c>
      <c r="Q30" s="1905">
        <f>E30+H30+K30+N30+B30</f>
        <v>31</v>
      </c>
      <c r="R30" s="538">
        <f t="shared" si="9"/>
        <v>3</v>
      </c>
      <c r="S30" s="1906">
        <f t="shared" si="10"/>
        <v>34</v>
      </c>
    </row>
    <row r="31" spans="1:20" s="34" customFormat="1" ht="13.9" customHeight="1" thickBot="1" x14ac:dyDescent="0.3">
      <c r="A31" s="943" t="s">
        <v>69</v>
      </c>
      <c r="B31" s="1963">
        <v>28</v>
      </c>
      <c r="C31" s="1964">
        <v>4</v>
      </c>
      <c r="D31" s="1965">
        <f t="shared" si="8"/>
        <v>32</v>
      </c>
      <c r="E31" s="1964">
        <v>23</v>
      </c>
      <c r="F31" s="1964">
        <v>17</v>
      </c>
      <c r="G31" s="1965">
        <f>E31+F31</f>
        <v>40</v>
      </c>
      <c r="H31" s="1964">
        <v>22</v>
      </c>
      <c r="I31" s="1966">
        <v>5</v>
      </c>
      <c r="J31" s="1965">
        <f>H31+I31</f>
        <v>27</v>
      </c>
      <c r="K31" s="1964">
        <v>16</v>
      </c>
      <c r="L31" s="1966">
        <v>13</v>
      </c>
      <c r="M31" s="1965">
        <f t="shared" si="5"/>
        <v>29</v>
      </c>
      <c r="N31" s="1964">
        <v>29</v>
      </c>
      <c r="O31" s="1966">
        <v>23</v>
      </c>
      <c r="P31" s="1967">
        <f>O31+N31</f>
        <v>52</v>
      </c>
      <c r="Q31" s="539">
        <f>E31+H31+K31+N31+B31</f>
        <v>118</v>
      </c>
      <c r="R31" s="540">
        <f t="shared" si="9"/>
        <v>62</v>
      </c>
      <c r="S31" s="328">
        <f t="shared" si="10"/>
        <v>180</v>
      </c>
    </row>
    <row r="32" spans="1:20" s="204" customFormat="1" ht="21.6" customHeight="1" thickBot="1" x14ac:dyDescent="0.3">
      <c r="A32" s="1863" t="s">
        <v>8</v>
      </c>
      <c r="B32" s="1968">
        <f>SUM(B21:B31)</f>
        <v>139</v>
      </c>
      <c r="C32" s="1969">
        <f>SUM(C21:C31)</f>
        <v>9</v>
      </c>
      <c r="D32" s="947">
        <f>B32+C32</f>
        <v>148</v>
      </c>
      <c r="E32" s="1970">
        <f t="shared" ref="E32:P32" si="11">SUM(E22:E31)</f>
        <v>117</v>
      </c>
      <c r="F32" s="1970">
        <f t="shared" si="11"/>
        <v>41</v>
      </c>
      <c r="G32" s="947">
        <f t="shared" si="11"/>
        <v>158</v>
      </c>
      <c r="H32" s="1970">
        <f t="shared" si="11"/>
        <v>109</v>
      </c>
      <c r="I32" s="542">
        <f t="shared" si="11"/>
        <v>31</v>
      </c>
      <c r="J32" s="947">
        <f t="shared" si="11"/>
        <v>140</v>
      </c>
      <c r="K32" s="1970">
        <f t="shared" si="11"/>
        <v>105</v>
      </c>
      <c r="L32" s="542">
        <f t="shared" si="11"/>
        <v>50</v>
      </c>
      <c r="M32" s="947">
        <f t="shared" si="11"/>
        <v>155</v>
      </c>
      <c r="N32" s="1970">
        <f t="shared" si="11"/>
        <v>145</v>
      </c>
      <c r="O32" s="542">
        <f t="shared" si="11"/>
        <v>64</v>
      </c>
      <c r="P32" s="948">
        <f t="shared" si="11"/>
        <v>209</v>
      </c>
      <c r="Q32" s="1971">
        <f>E32+H32+K32+N32+B32</f>
        <v>615</v>
      </c>
      <c r="R32" s="1972">
        <f>F32+I32+L32+O32+C32</f>
        <v>195</v>
      </c>
      <c r="S32" s="1915">
        <f>G32+J32+M32+P32+D32</f>
        <v>810</v>
      </c>
    </row>
    <row r="33" spans="1:61" s="34" customFormat="1" ht="14.45" customHeight="1" thickBot="1" x14ac:dyDescent="0.3">
      <c r="A33" s="737" t="s">
        <v>56</v>
      </c>
      <c r="B33" s="1940"/>
      <c r="C33" s="1941"/>
      <c r="D33" s="1942"/>
      <c r="E33" s="1943"/>
      <c r="F33" s="1943"/>
      <c r="G33" s="1944"/>
      <c r="H33" s="1943"/>
      <c r="I33" s="1945"/>
      <c r="J33" s="1944"/>
      <c r="K33" s="1943"/>
      <c r="L33" s="1945"/>
      <c r="M33" s="1944"/>
      <c r="N33" s="1943"/>
      <c r="O33" s="1945"/>
      <c r="P33" s="1946"/>
      <c r="Q33" s="1947"/>
      <c r="R33" s="1948"/>
      <c r="S33" s="1949"/>
    </row>
    <row r="34" spans="1:61" s="34" customFormat="1" ht="13.9" customHeight="1" x14ac:dyDescent="0.25">
      <c r="A34" s="1821" t="s">
        <v>62</v>
      </c>
      <c r="B34" s="544">
        <v>0</v>
      </c>
      <c r="C34" s="1950">
        <v>0</v>
      </c>
      <c r="D34" s="545">
        <f>B34+C34</f>
        <v>0</v>
      </c>
      <c r="E34" s="1950">
        <v>1</v>
      </c>
      <c r="F34" s="1950">
        <v>0</v>
      </c>
      <c r="G34" s="1951">
        <f>E34+F34</f>
        <v>1</v>
      </c>
      <c r="H34" s="1950">
        <v>0</v>
      </c>
      <c r="I34" s="546">
        <v>0</v>
      </c>
      <c r="J34" s="545">
        <f>H34+I34</f>
        <v>0</v>
      </c>
      <c r="K34" s="1950">
        <v>0</v>
      </c>
      <c r="L34" s="546">
        <v>0</v>
      </c>
      <c r="M34" s="545">
        <f t="shared" ref="M34:M43" si="12">K34+L34</f>
        <v>0</v>
      </c>
      <c r="N34" s="1950">
        <v>0</v>
      </c>
      <c r="O34" s="546">
        <v>0</v>
      </c>
      <c r="P34" s="547">
        <f t="shared" ref="P34:P43" si="13">N34+O34</f>
        <v>0</v>
      </c>
      <c r="Q34" s="1905">
        <f>E34+H34+K34+N34+B34</f>
        <v>1</v>
      </c>
      <c r="R34" s="1960">
        <f>F34+I34+L34+O34+C34</f>
        <v>0</v>
      </c>
      <c r="S34" s="1961">
        <f>G34+J34+M34+P34+D34</f>
        <v>1</v>
      </c>
    </row>
    <row r="35" spans="1:61" s="34" customFormat="1" ht="19.899999999999999" customHeight="1" x14ac:dyDescent="0.25">
      <c r="A35" s="1821" t="s">
        <v>63</v>
      </c>
      <c r="B35" s="1933">
        <v>1</v>
      </c>
      <c r="C35" s="1936">
        <v>0</v>
      </c>
      <c r="D35" s="1937">
        <f t="shared" ref="D35:D43" si="14">B35+C35</f>
        <v>1</v>
      </c>
      <c r="E35" s="1936">
        <v>0</v>
      </c>
      <c r="F35" s="1936">
        <v>0</v>
      </c>
      <c r="G35" s="1951">
        <f>E35+F35</f>
        <v>0</v>
      </c>
      <c r="H35" s="1936">
        <v>0</v>
      </c>
      <c r="I35" s="1934">
        <v>0</v>
      </c>
      <c r="J35" s="1937">
        <f>H35+I35</f>
        <v>0</v>
      </c>
      <c r="K35" s="1936">
        <v>0</v>
      </c>
      <c r="L35" s="1934">
        <v>0</v>
      </c>
      <c r="M35" s="1937">
        <f t="shared" si="12"/>
        <v>0</v>
      </c>
      <c r="N35" s="1936">
        <v>0</v>
      </c>
      <c r="O35" s="1934">
        <v>0</v>
      </c>
      <c r="P35" s="547">
        <f t="shared" si="13"/>
        <v>0</v>
      </c>
      <c r="Q35" s="1905">
        <f t="shared" ref="Q35:S44" si="15">E35+H35+K35+N35+B35</f>
        <v>1</v>
      </c>
      <c r="R35" s="538">
        <f t="shared" si="15"/>
        <v>0</v>
      </c>
      <c r="S35" s="1962">
        <f t="shared" si="15"/>
        <v>1</v>
      </c>
    </row>
    <row r="36" spans="1:61" s="34" customFormat="1" ht="19.149999999999999" customHeight="1" x14ac:dyDescent="0.25">
      <c r="A36" s="1826" t="s">
        <v>64</v>
      </c>
      <c r="B36" s="1933">
        <v>1</v>
      </c>
      <c r="C36" s="1936">
        <v>0</v>
      </c>
      <c r="D36" s="1937">
        <f t="shared" si="14"/>
        <v>1</v>
      </c>
      <c r="E36" s="1936">
        <v>0</v>
      </c>
      <c r="F36" s="1936">
        <v>0</v>
      </c>
      <c r="G36" s="1951">
        <f>E36+F36</f>
        <v>0</v>
      </c>
      <c r="H36" s="1936">
        <v>0</v>
      </c>
      <c r="I36" s="1934">
        <v>0</v>
      </c>
      <c r="J36" s="1937">
        <f>H36+I36</f>
        <v>0</v>
      </c>
      <c r="K36" s="1936">
        <v>0</v>
      </c>
      <c r="L36" s="1934">
        <v>0</v>
      </c>
      <c r="M36" s="1937">
        <f>K36+L36</f>
        <v>0</v>
      </c>
      <c r="N36" s="1936">
        <v>0</v>
      </c>
      <c r="O36" s="1934">
        <v>0</v>
      </c>
      <c r="P36" s="1938">
        <f t="shared" si="13"/>
        <v>0</v>
      </c>
      <c r="Q36" s="1905">
        <f t="shared" si="15"/>
        <v>1</v>
      </c>
      <c r="R36" s="538">
        <f t="shared" si="15"/>
        <v>0</v>
      </c>
      <c r="S36" s="1962">
        <f t="shared" si="15"/>
        <v>1</v>
      </c>
    </row>
    <row r="37" spans="1:61" s="34" customFormat="1" ht="16.899999999999999" customHeight="1" x14ac:dyDescent="0.25">
      <c r="A37" s="1826" t="s">
        <v>65</v>
      </c>
      <c r="B37" s="1933">
        <v>0</v>
      </c>
      <c r="C37" s="1936">
        <v>0</v>
      </c>
      <c r="D37" s="1937">
        <f t="shared" si="14"/>
        <v>0</v>
      </c>
      <c r="E37" s="1936">
        <v>0</v>
      </c>
      <c r="F37" s="1936">
        <v>1</v>
      </c>
      <c r="G37" s="1951">
        <f>E37+F37</f>
        <v>1</v>
      </c>
      <c r="H37" s="1936">
        <v>1</v>
      </c>
      <c r="I37" s="1934">
        <v>0</v>
      </c>
      <c r="J37" s="1937">
        <f>H37+I37</f>
        <v>1</v>
      </c>
      <c r="K37" s="1936">
        <v>0</v>
      </c>
      <c r="L37" s="1934">
        <v>0</v>
      </c>
      <c r="M37" s="1937">
        <f t="shared" si="12"/>
        <v>0</v>
      </c>
      <c r="N37" s="1936">
        <v>0</v>
      </c>
      <c r="O37" s="1934">
        <v>0</v>
      </c>
      <c r="P37" s="1938">
        <f t="shared" si="13"/>
        <v>0</v>
      </c>
      <c r="Q37" s="1905">
        <f t="shared" si="15"/>
        <v>1</v>
      </c>
      <c r="R37" s="538">
        <f t="shared" si="15"/>
        <v>1</v>
      </c>
      <c r="S37" s="1962">
        <f t="shared" si="15"/>
        <v>2</v>
      </c>
    </row>
    <row r="38" spans="1:61" s="34" customFormat="1" ht="16.899999999999999" customHeight="1" x14ac:dyDescent="0.25">
      <c r="A38" s="1826" t="s">
        <v>316</v>
      </c>
      <c r="B38" s="1933">
        <v>0</v>
      </c>
      <c r="C38" s="1936">
        <v>0</v>
      </c>
      <c r="D38" s="1937">
        <f t="shared" si="14"/>
        <v>0</v>
      </c>
      <c r="E38" s="1936">
        <v>0</v>
      </c>
      <c r="F38" s="1936">
        <v>0</v>
      </c>
      <c r="G38" s="1935">
        <f>F38+E38</f>
        <v>0</v>
      </c>
      <c r="H38" s="1936">
        <v>0</v>
      </c>
      <c r="I38" s="1934">
        <v>0</v>
      </c>
      <c r="J38" s="1935">
        <f>H38+I38</f>
        <v>0</v>
      </c>
      <c r="K38" s="1936">
        <v>0</v>
      </c>
      <c r="L38" s="1934">
        <v>0</v>
      </c>
      <c r="M38" s="1937">
        <f t="shared" si="12"/>
        <v>0</v>
      </c>
      <c r="N38" s="1936">
        <v>0</v>
      </c>
      <c r="O38" s="1934">
        <v>0</v>
      </c>
      <c r="P38" s="1938">
        <f t="shared" si="13"/>
        <v>0</v>
      </c>
      <c r="Q38" s="1905">
        <f>E38+H38+K38+N38+B38</f>
        <v>0</v>
      </c>
      <c r="R38" s="538">
        <f>F38+I38+L38+O38+C38</f>
        <v>0</v>
      </c>
      <c r="S38" s="1962">
        <f t="shared" si="15"/>
        <v>0</v>
      </c>
    </row>
    <row r="39" spans="1:61" s="34" customFormat="1" ht="18.600000000000001" customHeight="1" x14ac:dyDescent="0.25">
      <c r="A39" s="1827" t="s">
        <v>48</v>
      </c>
      <c r="B39" s="1933">
        <v>0</v>
      </c>
      <c r="C39" s="1936">
        <v>0</v>
      </c>
      <c r="D39" s="1937">
        <f t="shared" si="14"/>
        <v>0</v>
      </c>
      <c r="E39" s="1936">
        <f>G39-F39</f>
        <v>0</v>
      </c>
      <c r="F39" s="1936">
        <v>0</v>
      </c>
      <c r="G39" s="1935">
        <v>0</v>
      </c>
      <c r="H39" s="1936">
        <f>J39-I39</f>
        <v>0</v>
      </c>
      <c r="I39" s="1934">
        <v>0</v>
      </c>
      <c r="J39" s="1935">
        <v>0</v>
      </c>
      <c r="K39" s="1936">
        <v>0</v>
      </c>
      <c r="L39" s="1934">
        <v>0</v>
      </c>
      <c r="M39" s="1937">
        <f t="shared" si="12"/>
        <v>0</v>
      </c>
      <c r="N39" s="1936">
        <v>0</v>
      </c>
      <c r="O39" s="1934">
        <v>0</v>
      </c>
      <c r="P39" s="1938">
        <f t="shared" si="13"/>
        <v>0</v>
      </c>
      <c r="Q39" s="1905">
        <f t="shared" si="15"/>
        <v>0</v>
      </c>
      <c r="R39" s="538">
        <f t="shared" si="15"/>
        <v>0</v>
      </c>
      <c r="S39" s="1962">
        <f t="shared" si="15"/>
        <v>0</v>
      </c>
    </row>
    <row r="40" spans="1:61" s="34" customFormat="1" ht="18" customHeight="1" x14ac:dyDescent="0.25">
      <c r="A40" s="1828" t="s">
        <v>66</v>
      </c>
      <c r="B40" s="1933">
        <v>0</v>
      </c>
      <c r="C40" s="1936">
        <v>0</v>
      </c>
      <c r="D40" s="1937">
        <f t="shared" si="14"/>
        <v>0</v>
      </c>
      <c r="E40" s="1936">
        <v>0</v>
      </c>
      <c r="F40" s="1936">
        <v>0</v>
      </c>
      <c r="G40" s="1935">
        <f>+E40+F40</f>
        <v>0</v>
      </c>
      <c r="H40" s="1936">
        <v>0</v>
      </c>
      <c r="I40" s="1934">
        <v>0</v>
      </c>
      <c r="J40" s="1937">
        <f>H40+I40</f>
        <v>0</v>
      </c>
      <c r="K40" s="1936">
        <v>0</v>
      </c>
      <c r="L40" s="1934">
        <v>0</v>
      </c>
      <c r="M40" s="1937">
        <f t="shared" si="12"/>
        <v>0</v>
      </c>
      <c r="N40" s="1936">
        <v>0</v>
      </c>
      <c r="O40" s="1934">
        <v>0</v>
      </c>
      <c r="P40" s="1938">
        <f t="shared" si="13"/>
        <v>0</v>
      </c>
      <c r="Q40" s="1905">
        <f t="shared" si="15"/>
        <v>0</v>
      </c>
      <c r="R40" s="538">
        <f t="shared" si="15"/>
        <v>0</v>
      </c>
      <c r="S40" s="1962">
        <f t="shared" si="15"/>
        <v>0</v>
      </c>
    </row>
    <row r="41" spans="1:61" s="34" customFormat="1" ht="16.149999999999999" customHeight="1" x14ac:dyDescent="0.25">
      <c r="A41" s="942" t="s">
        <v>67</v>
      </c>
      <c r="B41" s="1933">
        <v>0</v>
      </c>
      <c r="C41" s="1936">
        <v>0</v>
      </c>
      <c r="D41" s="1937">
        <f t="shared" si="14"/>
        <v>0</v>
      </c>
      <c r="E41" s="1936">
        <v>0</v>
      </c>
      <c r="F41" s="1936">
        <v>1</v>
      </c>
      <c r="G41" s="1935">
        <f>+E41+F41</f>
        <v>1</v>
      </c>
      <c r="H41" s="1936">
        <v>0</v>
      </c>
      <c r="I41" s="1934">
        <v>0</v>
      </c>
      <c r="J41" s="1937">
        <f>H41+I41</f>
        <v>0</v>
      </c>
      <c r="K41" s="1936">
        <v>0</v>
      </c>
      <c r="L41" s="1934">
        <v>0</v>
      </c>
      <c r="M41" s="1937">
        <f t="shared" si="12"/>
        <v>0</v>
      </c>
      <c r="N41" s="1936">
        <v>0</v>
      </c>
      <c r="O41" s="1934">
        <v>0</v>
      </c>
      <c r="P41" s="1938">
        <f t="shared" si="13"/>
        <v>0</v>
      </c>
      <c r="Q41" s="1905">
        <f t="shared" si="15"/>
        <v>0</v>
      </c>
      <c r="R41" s="538">
        <f t="shared" si="15"/>
        <v>1</v>
      </c>
      <c r="S41" s="1962">
        <f t="shared" si="15"/>
        <v>1</v>
      </c>
    </row>
    <row r="42" spans="1:61" s="34" customFormat="1" ht="19.899999999999999" customHeight="1" x14ac:dyDescent="0.25">
      <c r="A42" s="1829" t="s">
        <v>287</v>
      </c>
      <c r="B42" s="1933">
        <v>0</v>
      </c>
      <c r="C42" s="1936">
        <v>0</v>
      </c>
      <c r="D42" s="1937">
        <f t="shared" si="14"/>
        <v>0</v>
      </c>
      <c r="E42" s="1936">
        <v>1</v>
      </c>
      <c r="F42" s="1936">
        <v>0</v>
      </c>
      <c r="G42" s="1935">
        <f>E42+F42</f>
        <v>1</v>
      </c>
      <c r="H42" s="1936">
        <v>0</v>
      </c>
      <c r="I42" s="1934">
        <v>0</v>
      </c>
      <c r="J42" s="1937">
        <f>H42+I42</f>
        <v>0</v>
      </c>
      <c r="K42" s="1936">
        <v>0</v>
      </c>
      <c r="L42" s="1934">
        <v>0</v>
      </c>
      <c r="M42" s="1937">
        <f t="shared" si="12"/>
        <v>0</v>
      </c>
      <c r="N42" s="1936">
        <v>0</v>
      </c>
      <c r="O42" s="1934">
        <v>0</v>
      </c>
      <c r="P42" s="1938">
        <f t="shared" si="13"/>
        <v>0</v>
      </c>
      <c r="Q42" s="1905">
        <f t="shared" si="15"/>
        <v>1</v>
      </c>
      <c r="R42" s="538">
        <f t="shared" si="15"/>
        <v>0</v>
      </c>
      <c r="S42" s="1962">
        <f t="shared" si="15"/>
        <v>1</v>
      </c>
      <c r="Y42" s="259"/>
      <c r="Z42" s="259"/>
      <c r="AA42" s="259"/>
      <c r="AB42" s="259"/>
      <c r="AC42" s="259"/>
    </row>
    <row r="43" spans="1:61" s="34" customFormat="1" ht="19.149999999999999" customHeight="1" x14ac:dyDescent="0.25">
      <c r="A43" s="1939" t="s">
        <v>69</v>
      </c>
      <c r="B43" s="1933">
        <v>0</v>
      </c>
      <c r="C43" s="1936">
        <v>0</v>
      </c>
      <c r="D43" s="1937">
        <f t="shared" si="14"/>
        <v>0</v>
      </c>
      <c r="E43" s="1936">
        <v>0</v>
      </c>
      <c r="F43" s="1936">
        <v>0</v>
      </c>
      <c r="G43" s="1935">
        <f>E43+F43</f>
        <v>0</v>
      </c>
      <c r="H43" s="1936">
        <v>0</v>
      </c>
      <c r="I43" s="1934">
        <v>1</v>
      </c>
      <c r="J43" s="1937">
        <f>H43+I43</f>
        <v>1</v>
      </c>
      <c r="K43" s="1936">
        <v>0</v>
      </c>
      <c r="L43" s="1934">
        <v>0</v>
      </c>
      <c r="M43" s="1937">
        <f t="shared" si="12"/>
        <v>0</v>
      </c>
      <c r="N43" s="1936">
        <v>0</v>
      </c>
      <c r="O43" s="1934">
        <v>0</v>
      </c>
      <c r="P43" s="1938">
        <f t="shared" si="13"/>
        <v>0</v>
      </c>
      <c r="Q43" s="1905">
        <f>E43+H43+K43+N43+B43</f>
        <v>0</v>
      </c>
      <c r="R43" s="538">
        <f t="shared" si="15"/>
        <v>1</v>
      </c>
      <c r="S43" s="1962">
        <f t="shared" si="15"/>
        <v>1</v>
      </c>
      <c r="Y43" s="259"/>
      <c r="Z43" s="259"/>
      <c r="AA43" s="259"/>
      <c r="AB43" s="259"/>
      <c r="AC43" s="259"/>
    </row>
    <row r="44" spans="1:61" s="34" customFormat="1" ht="20.45" customHeight="1" thickBot="1" x14ac:dyDescent="0.3">
      <c r="A44" s="1867" t="s">
        <v>57</v>
      </c>
      <c r="B44" s="1952">
        <f t="shared" ref="B44:L44" si="16">SUM(B34:B43)</f>
        <v>2</v>
      </c>
      <c r="C44" s="1953">
        <f t="shared" si="16"/>
        <v>0</v>
      </c>
      <c r="D44" s="1954">
        <f t="shared" si="16"/>
        <v>2</v>
      </c>
      <c r="E44" s="1953">
        <f t="shared" si="16"/>
        <v>2</v>
      </c>
      <c r="F44" s="1953">
        <f t="shared" si="16"/>
        <v>2</v>
      </c>
      <c r="G44" s="945">
        <f t="shared" si="16"/>
        <v>4</v>
      </c>
      <c r="H44" s="1955">
        <f t="shared" si="16"/>
        <v>1</v>
      </c>
      <c r="I44" s="1956">
        <f t="shared" si="16"/>
        <v>1</v>
      </c>
      <c r="J44" s="945">
        <f t="shared" si="16"/>
        <v>2</v>
      </c>
      <c r="K44" s="1955">
        <f t="shared" si="16"/>
        <v>0</v>
      </c>
      <c r="L44" s="1956">
        <f t="shared" si="16"/>
        <v>0</v>
      </c>
      <c r="M44" s="1957">
        <f>SUM(M34:M43)</f>
        <v>0</v>
      </c>
      <c r="N44" s="1953">
        <f>SUM(N34:N43)</f>
        <v>0</v>
      </c>
      <c r="O44" s="1956">
        <f>SUM(O34:O43)</f>
        <v>0</v>
      </c>
      <c r="P44" s="1958">
        <f>SUM(P34:P43)</f>
        <v>0</v>
      </c>
      <c r="Q44" s="1905">
        <f>E44+H44+K44+N44+B44</f>
        <v>5</v>
      </c>
      <c r="R44" s="538">
        <f t="shared" si="15"/>
        <v>3</v>
      </c>
      <c r="S44" s="1962">
        <f t="shared" si="15"/>
        <v>8</v>
      </c>
    </row>
    <row r="45" spans="1:61" s="34" customFormat="1" ht="18.600000000000001" customHeight="1" thickBot="1" x14ac:dyDescent="0.3">
      <c r="A45" s="1973" t="s">
        <v>58</v>
      </c>
      <c r="B45" s="1970">
        <f>B32</f>
        <v>139</v>
      </c>
      <c r="C45" s="1970">
        <f>C32</f>
        <v>9</v>
      </c>
      <c r="D45" s="1970">
        <f>D32</f>
        <v>148</v>
      </c>
      <c r="E45" s="1970">
        <f>E32</f>
        <v>117</v>
      </c>
      <c r="F45" s="1970">
        <f t="shared" ref="F45:P45" si="17">F32</f>
        <v>41</v>
      </c>
      <c r="G45" s="947">
        <f t="shared" si="17"/>
        <v>158</v>
      </c>
      <c r="H45" s="1970">
        <f t="shared" si="17"/>
        <v>109</v>
      </c>
      <c r="I45" s="542">
        <f t="shared" si="17"/>
        <v>31</v>
      </c>
      <c r="J45" s="947">
        <f t="shared" si="17"/>
        <v>140</v>
      </c>
      <c r="K45" s="1970">
        <f t="shared" si="17"/>
        <v>105</v>
      </c>
      <c r="L45" s="542">
        <f t="shared" si="17"/>
        <v>50</v>
      </c>
      <c r="M45" s="947">
        <f t="shared" si="17"/>
        <v>155</v>
      </c>
      <c r="N45" s="1970">
        <f t="shared" si="17"/>
        <v>145</v>
      </c>
      <c r="O45" s="542">
        <f t="shared" si="17"/>
        <v>64</v>
      </c>
      <c r="P45" s="948">
        <f t="shared" si="17"/>
        <v>209</v>
      </c>
      <c r="Q45" s="1914">
        <f t="shared" ref="Q45:S46" si="18">E45+H45+K45+N45+B45</f>
        <v>615</v>
      </c>
      <c r="R45" s="543">
        <f t="shared" si="18"/>
        <v>195</v>
      </c>
      <c r="S45" s="1915">
        <f t="shared" si="18"/>
        <v>810</v>
      </c>
    </row>
    <row r="46" spans="1:61" s="34" customFormat="1" ht="20.45" customHeight="1" thickBot="1" x14ac:dyDescent="0.3">
      <c r="A46" s="738" t="s">
        <v>56</v>
      </c>
      <c r="B46" s="739">
        <f>B44</f>
        <v>2</v>
      </c>
      <c r="C46" s="739">
        <f>C44</f>
        <v>0</v>
      </c>
      <c r="D46" s="739">
        <f>D44</f>
        <v>2</v>
      </c>
      <c r="E46" s="739">
        <f>E44</f>
        <v>2</v>
      </c>
      <c r="F46" s="739">
        <f t="shared" ref="F46:P46" si="19">F44</f>
        <v>2</v>
      </c>
      <c r="G46" s="647">
        <f t="shared" si="19"/>
        <v>4</v>
      </c>
      <c r="H46" s="739">
        <f t="shared" si="19"/>
        <v>1</v>
      </c>
      <c r="I46" s="648">
        <f t="shared" si="19"/>
        <v>1</v>
      </c>
      <c r="J46" s="647">
        <f t="shared" si="19"/>
        <v>2</v>
      </c>
      <c r="K46" s="739">
        <f t="shared" si="19"/>
        <v>0</v>
      </c>
      <c r="L46" s="648">
        <f t="shared" si="19"/>
        <v>0</v>
      </c>
      <c r="M46" s="647">
        <f t="shared" si="19"/>
        <v>0</v>
      </c>
      <c r="N46" s="739">
        <f t="shared" si="19"/>
        <v>0</v>
      </c>
      <c r="O46" s="648">
        <f t="shared" si="19"/>
        <v>0</v>
      </c>
      <c r="P46" s="649">
        <f t="shared" si="19"/>
        <v>0</v>
      </c>
      <c r="Q46" s="1959">
        <f t="shared" si="18"/>
        <v>5</v>
      </c>
      <c r="R46" s="946">
        <f t="shared" si="18"/>
        <v>3</v>
      </c>
      <c r="S46" s="944">
        <f t="shared" si="18"/>
        <v>8</v>
      </c>
    </row>
    <row r="47" spans="1:61" s="34" customFormat="1" ht="19.899999999999999" customHeight="1" thickBot="1" x14ac:dyDescent="0.3">
      <c r="A47" s="1974" t="s">
        <v>59</v>
      </c>
      <c r="B47" s="1978">
        <f>SUM(B45:B46)</f>
        <v>141</v>
      </c>
      <c r="C47" s="1978">
        <f>SUM(C45:C46)</f>
        <v>9</v>
      </c>
      <c r="D47" s="1978">
        <f>SUM(D45:D46)</f>
        <v>150</v>
      </c>
      <c r="E47" s="1978">
        <f t="shared" ref="E47:O47" si="20">SUM(E45:E46)</f>
        <v>119</v>
      </c>
      <c r="F47" s="1978">
        <f t="shared" si="20"/>
        <v>43</v>
      </c>
      <c r="G47" s="1979">
        <f t="shared" si="20"/>
        <v>162</v>
      </c>
      <c r="H47" s="1978">
        <f t="shared" si="20"/>
        <v>110</v>
      </c>
      <c r="I47" s="1980">
        <f t="shared" si="20"/>
        <v>32</v>
      </c>
      <c r="J47" s="1979">
        <f t="shared" si="20"/>
        <v>142</v>
      </c>
      <c r="K47" s="1978">
        <f t="shared" si="20"/>
        <v>105</v>
      </c>
      <c r="L47" s="1980">
        <f t="shared" si="20"/>
        <v>50</v>
      </c>
      <c r="M47" s="1979">
        <f t="shared" si="20"/>
        <v>155</v>
      </c>
      <c r="N47" s="1978">
        <f t="shared" si="20"/>
        <v>145</v>
      </c>
      <c r="O47" s="1980">
        <f t="shared" si="20"/>
        <v>64</v>
      </c>
      <c r="P47" s="1981">
        <f>SUM(P45:P46)</f>
        <v>209</v>
      </c>
      <c r="Q47" s="1975">
        <f>E47+H47+K47+N47+B47</f>
        <v>620</v>
      </c>
      <c r="R47" s="1976">
        <f>F47+I47+L47+O47+C47</f>
        <v>198</v>
      </c>
      <c r="S47" s="1977">
        <f>SUM(S45:S46)</f>
        <v>818</v>
      </c>
    </row>
    <row r="48" spans="1:61" s="260" customFormat="1" ht="15.75" x14ac:dyDescent="0.25"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4"/>
      <c r="T48" s="261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</row>
    <row r="49" spans="1:20" ht="15.75" x14ac:dyDescent="0.25">
      <c r="A49" s="3964"/>
      <c r="B49" s="3964"/>
      <c r="C49" s="3964"/>
      <c r="D49" s="3964"/>
      <c r="E49" s="3964"/>
      <c r="F49" s="3964"/>
      <c r="G49" s="3964"/>
      <c r="H49" s="3964"/>
      <c r="I49" s="3964"/>
      <c r="J49" s="3964"/>
      <c r="K49" s="3964"/>
      <c r="L49" s="3964"/>
      <c r="M49" s="3964"/>
      <c r="N49" s="3964"/>
      <c r="O49" s="3964"/>
      <c r="P49" s="3964"/>
      <c r="Q49" s="3964"/>
      <c r="R49" s="3964"/>
      <c r="S49" s="3964"/>
      <c r="T49" s="142"/>
    </row>
    <row r="50" spans="1:20" ht="15.75" x14ac:dyDescent="0.25">
      <c r="A50" s="95"/>
      <c r="B50" s="95"/>
      <c r="C50" s="95"/>
      <c r="D50" s="95"/>
      <c r="E50" s="95"/>
      <c r="F50" s="95"/>
      <c r="G50" s="95"/>
      <c r="H50" s="95"/>
      <c r="I50" s="103"/>
      <c r="J50" s="85"/>
      <c r="K50" s="85"/>
      <c r="L50" s="85"/>
      <c r="M50" s="85"/>
      <c r="N50" s="85"/>
      <c r="O50" s="85"/>
      <c r="P50" s="85"/>
      <c r="Q50" s="85"/>
    </row>
    <row r="51" spans="1:20" ht="15.75" x14ac:dyDescent="0.25">
      <c r="A51" s="143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  <mergeCell ref="A2:A7"/>
  </mergeCells>
  <conditionalFormatting sqref="Q42:S42">
    <cfRule type="cellIs" dxfId="0" priority="1" operator="greaterThan">
      <formula>$Q$44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B12" sqref="B12:S12"/>
    </sheetView>
  </sheetViews>
  <sheetFormatPr defaultRowHeight="12.75" x14ac:dyDescent="0.2"/>
  <cols>
    <col min="1" max="1" width="39.140625" style="28" customWidth="1"/>
    <col min="2" max="2" width="7.28515625" style="28" customWidth="1"/>
    <col min="3" max="3" width="7.7109375" style="28" customWidth="1"/>
    <col min="4" max="4" width="4.5703125" style="28" customWidth="1"/>
    <col min="5" max="6" width="7.42578125" style="28" customWidth="1"/>
    <col min="7" max="7" width="5.140625" style="28" customWidth="1"/>
    <col min="8" max="8" width="7.140625" style="28" customWidth="1"/>
    <col min="9" max="9" width="7.7109375" style="28" customWidth="1"/>
    <col min="10" max="10" width="5.28515625" style="28" customWidth="1"/>
    <col min="11" max="11" width="7.5703125" style="28" customWidth="1"/>
    <col min="12" max="12" width="7.28515625" style="28" customWidth="1"/>
    <col min="13" max="13" width="5.42578125" style="28" customWidth="1"/>
    <col min="14" max="14" width="7.28515625" style="28" customWidth="1"/>
    <col min="15" max="15" width="8.28515625" style="28" customWidth="1"/>
    <col min="16" max="16" width="5.42578125" style="28" customWidth="1"/>
    <col min="17" max="17" width="7.5703125" style="28" customWidth="1"/>
    <col min="18" max="18" width="7.42578125" style="28" customWidth="1"/>
    <col min="19" max="19" width="5.140625" style="28" customWidth="1"/>
    <col min="20" max="124" width="9.140625" style="27"/>
    <col min="125" max="256" width="9.140625" style="28"/>
    <col min="257" max="257" width="39.140625" style="28" customWidth="1"/>
    <col min="258" max="258" width="6.7109375" style="28" customWidth="1"/>
    <col min="259" max="259" width="7.7109375" style="28" customWidth="1"/>
    <col min="260" max="260" width="4.5703125" style="28" customWidth="1"/>
    <col min="261" max="261" width="6.7109375" style="28" customWidth="1"/>
    <col min="262" max="262" width="7.42578125" style="28" customWidth="1"/>
    <col min="263" max="263" width="5.140625" style="28" customWidth="1"/>
    <col min="264" max="264" width="6.5703125" style="28" customWidth="1"/>
    <col min="265" max="265" width="7.7109375" style="28" customWidth="1"/>
    <col min="266" max="266" width="5.28515625" style="28" customWidth="1"/>
    <col min="267" max="267" width="6.28515625" style="28" customWidth="1"/>
    <col min="268" max="268" width="7.28515625" style="28" customWidth="1"/>
    <col min="269" max="269" width="5.42578125" style="28" customWidth="1"/>
    <col min="270" max="270" width="6.7109375" style="28" customWidth="1"/>
    <col min="271" max="271" width="8.28515625" style="28" customWidth="1"/>
    <col min="272" max="272" width="5.42578125" style="28" customWidth="1"/>
    <col min="273" max="273" width="6.5703125" style="28" customWidth="1"/>
    <col min="274" max="274" width="7.42578125" style="28" customWidth="1"/>
    <col min="275" max="275" width="5.140625" style="28" customWidth="1"/>
    <col min="276" max="512" width="9.140625" style="28"/>
    <col min="513" max="513" width="39.140625" style="28" customWidth="1"/>
    <col min="514" max="514" width="6.7109375" style="28" customWidth="1"/>
    <col min="515" max="515" width="7.7109375" style="28" customWidth="1"/>
    <col min="516" max="516" width="4.5703125" style="28" customWidth="1"/>
    <col min="517" max="517" width="6.7109375" style="28" customWidth="1"/>
    <col min="518" max="518" width="7.42578125" style="28" customWidth="1"/>
    <col min="519" max="519" width="5.140625" style="28" customWidth="1"/>
    <col min="520" max="520" width="6.5703125" style="28" customWidth="1"/>
    <col min="521" max="521" width="7.7109375" style="28" customWidth="1"/>
    <col min="522" max="522" width="5.28515625" style="28" customWidth="1"/>
    <col min="523" max="523" width="6.28515625" style="28" customWidth="1"/>
    <col min="524" max="524" width="7.28515625" style="28" customWidth="1"/>
    <col min="525" max="525" width="5.42578125" style="28" customWidth="1"/>
    <col min="526" max="526" width="6.7109375" style="28" customWidth="1"/>
    <col min="527" max="527" width="8.28515625" style="28" customWidth="1"/>
    <col min="528" max="528" width="5.42578125" style="28" customWidth="1"/>
    <col min="529" max="529" width="6.5703125" style="28" customWidth="1"/>
    <col min="530" max="530" width="7.42578125" style="28" customWidth="1"/>
    <col min="531" max="531" width="5.140625" style="28" customWidth="1"/>
    <col min="532" max="768" width="9.140625" style="28"/>
    <col min="769" max="769" width="39.140625" style="28" customWidth="1"/>
    <col min="770" max="770" width="6.7109375" style="28" customWidth="1"/>
    <col min="771" max="771" width="7.7109375" style="28" customWidth="1"/>
    <col min="772" max="772" width="4.5703125" style="28" customWidth="1"/>
    <col min="773" max="773" width="6.7109375" style="28" customWidth="1"/>
    <col min="774" max="774" width="7.42578125" style="28" customWidth="1"/>
    <col min="775" max="775" width="5.140625" style="28" customWidth="1"/>
    <col min="776" max="776" width="6.5703125" style="28" customWidth="1"/>
    <col min="777" max="777" width="7.7109375" style="28" customWidth="1"/>
    <col min="778" max="778" width="5.28515625" style="28" customWidth="1"/>
    <col min="779" max="779" width="6.28515625" style="28" customWidth="1"/>
    <col min="780" max="780" width="7.28515625" style="28" customWidth="1"/>
    <col min="781" max="781" width="5.42578125" style="28" customWidth="1"/>
    <col min="782" max="782" width="6.7109375" style="28" customWidth="1"/>
    <col min="783" max="783" width="8.28515625" style="28" customWidth="1"/>
    <col min="784" max="784" width="5.42578125" style="28" customWidth="1"/>
    <col min="785" max="785" width="6.5703125" style="28" customWidth="1"/>
    <col min="786" max="786" width="7.42578125" style="28" customWidth="1"/>
    <col min="787" max="787" width="5.140625" style="28" customWidth="1"/>
    <col min="788" max="1024" width="9.140625" style="28"/>
    <col min="1025" max="1025" width="39.140625" style="28" customWidth="1"/>
    <col min="1026" max="1026" width="6.7109375" style="28" customWidth="1"/>
    <col min="1027" max="1027" width="7.7109375" style="28" customWidth="1"/>
    <col min="1028" max="1028" width="4.5703125" style="28" customWidth="1"/>
    <col min="1029" max="1029" width="6.7109375" style="28" customWidth="1"/>
    <col min="1030" max="1030" width="7.42578125" style="28" customWidth="1"/>
    <col min="1031" max="1031" width="5.140625" style="28" customWidth="1"/>
    <col min="1032" max="1032" width="6.5703125" style="28" customWidth="1"/>
    <col min="1033" max="1033" width="7.7109375" style="28" customWidth="1"/>
    <col min="1034" max="1034" width="5.28515625" style="28" customWidth="1"/>
    <col min="1035" max="1035" width="6.28515625" style="28" customWidth="1"/>
    <col min="1036" max="1036" width="7.28515625" style="28" customWidth="1"/>
    <col min="1037" max="1037" width="5.42578125" style="28" customWidth="1"/>
    <col min="1038" max="1038" width="6.7109375" style="28" customWidth="1"/>
    <col min="1039" max="1039" width="8.28515625" style="28" customWidth="1"/>
    <col min="1040" max="1040" width="5.42578125" style="28" customWidth="1"/>
    <col min="1041" max="1041" width="6.5703125" style="28" customWidth="1"/>
    <col min="1042" max="1042" width="7.42578125" style="28" customWidth="1"/>
    <col min="1043" max="1043" width="5.140625" style="28" customWidth="1"/>
    <col min="1044" max="1280" width="9.140625" style="28"/>
    <col min="1281" max="1281" width="39.140625" style="28" customWidth="1"/>
    <col min="1282" max="1282" width="6.7109375" style="28" customWidth="1"/>
    <col min="1283" max="1283" width="7.7109375" style="28" customWidth="1"/>
    <col min="1284" max="1284" width="4.5703125" style="28" customWidth="1"/>
    <col min="1285" max="1285" width="6.7109375" style="28" customWidth="1"/>
    <col min="1286" max="1286" width="7.42578125" style="28" customWidth="1"/>
    <col min="1287" max="1287" width="5.140625" style="28" customWidth="1"/>
    <col min="1288" max="1288" width="6.5703125" style="28" customWidth="1"/>
    <col min="1289" max="1289" width="7.7109375" style="28" customWidth="1"/>
    <col min="1290" max="1290" width="5.28515625" style="28" customWidth="1"/>
    <col min="1291" max="1291" width="6.28515625" style="28" customWidth="1"/>
    <col min="1292" max="1292" width="7.28515625" style="28" customWidth="1"/>
    <col min="1293" max="1293" width="5.42578125" style="28" customWidth="1"/>
    <col min="1294" max="1294" width="6.7109375" style="28" customWidth="1"/>
    <col min="1295" max="1295" width="8.28515625" style="28" customWidth="1"/>
    <col min="1296" max="1296" width="5.42578125" style="28" customWidth="1"/>
    <col min="1297" max="1297" width="6.5703125" style="28" customWidth="1"/>
    <col min="1298" max="1298" width="7.42578125" style="28" customWidth="1"/>
    <col min="1299" max="1299" width="5.140625" style="28" customWidth="1"/>
    <col min="1300" max="1536" width="9.140625" style="28"/>
    <col min="1537" max="1537" width="39.140625" style="28" customWidth="1"/>
    <col min="1538" max="1538" width="6.7109375" style="28" customWidth="1"/>
    <col min="1539" max="1539" width="7.7109375" style="28" customWidth="1"/>
    <col min="1540" max="1540" width="4.5703125" style="28" customWidth="1"/>
    <col min="1541" max="1541" width="6.7109375" style="28" customWidth="1"/>
    <col min="1542" max="1542" width="7.42578125" style="28" customWidth="1"/>
    <col min="1543" max="1543" width="5.140625" style="28" customWidth="1"/>
    <col min="1544" max="1544" width="6.5703125" style="28" customWidth="1"/>
    <col min="1545" max="1545" width="7.7109375" style="28" customWidth="1"/>
    <col min="1546" max="1546" width="5.28515625" style="28" customWidth="1"/>
    <col min="1547" max="1547" width="6.28515625" style="28" customWidth="1"/>
    <col min="1548" max="1548" width="7.28515625" style="28" customWidth="1"/>
    <col min="1549" max="1549" width="5.42578125" style="28" customWidth="1"/>
    <col min="1550" max="1550" width="6.7109375" style="28" customWidth="1"/>
    <col min="1551" max="1551" width="8.28515625" style="28" customWidth="1"/>
    <col min="1552" max="1552" width="5.42578125" style="28" customWidth="1"/>
    <col min="1553" max="1553" width="6.5703125" style="28" customWidth="1"/>
    <col min="1554" max="1554" width="7.42578125" style="28" customWidth="1"/>
    <col min="1555" max="1555" width="5.140625" style="28" customWidth="1"/>
    <col min="1556" max="1792" width="9.140625" style="28"/>
    <col min="1793" max="1793" width="39.140625" style="28" customWidth="1"/>
    <col min="1794" max="1794" width="6.7109375" style="28" customWidth="1"/>
    <col min="1795" max="1795" width="7.7109375" style="28" customWidth="1"/>
    <col min="1796" max="1796" width="4.5703125" style="28" customWidth="1"/>
    <col min="1797" max="1797" width="6.7109375" style="28" customWidth="1"/>
    <col min="1798" max="1798" width="7.42578125" style="28" customWidth="1"/>
    <col min="1799" max="1799" width="5.140625" style="28" customWidth="1"/>
    <col min="1800" max="1800" width="6.5703125" style="28" customWidth="1"/>
    <col min="1801" max="1801" width="7.7109375" style="28" customWidth="1"/>
    <col min="1802" max="1802" width="5.28515625" style="28" customWidth="1"/>
    <col min="1803" max="1803" width="6.28515625" style="28" customWidth="1"/>
    <col min="1804" max="1804" width="7.28515625" style="28" customWidth="1"/>
    <col min="1805" max="1805" width="5.42578125" style="28" customWidth="1"/>
    <col min="1806" max="1806" width="6.7109375" style="28" customWidth="1"/>
    <col min="1807" max="1807" width="8.28515625" style="28" customWidth="1"/>
    <col min="1808" max="1808" width="5.42578125" style="28" customWidth="1"/>
    <col min="1809" max="1809" width="6.5703125" style="28" customWidth="1"/>
    <col min="1810" max="1810" width="7.42578125" style="28" customWidth="1"/>
    <col min="1811" max="1811" width="5.140625" style="28" customWidth="1"/>
    <col min="1812" max="2048" width="9.140625" style="28"/>
    <col min="2049" max="2049" width="39.140625" style="28" customWidth="1"/>
    <col min="2050" max="2050" width="6.7109375" style="28" customWidth="1"/>
    <col min="2051" max="2051" width="7.7109375" style="28" customWidth="1"/>
    <col min="2052" max="2052" width="4.5703125" style="28" customWidth="1"/>
    <col min="2053" max="2053" width="6.7109375" style="28" customWidth="1"/>
    <col min="2054" max="2054" width="7.42578125" style="28" customWidth="1"/>
    <col min="2055" max="2055" width="5.140625" style="28" customWidth="1"/>
    <col min="2056" max="2056" width="6.5703125" style="28" customWidth="1"/>
    <col min="2057" max="2057" width="7.7109375" style="28" customWidth="1"/>
    <col min="2058" max="2058" width="5.28515625" style="28" customWidth="1"/>
    <col min="2059" max="2059" width="6.28515625" style="28" customWidth="1"/>
    <col min="2060" max="2060" width="7.28515625" style="28" customWidth="1"/>
    <col min="2061" max="2061" width="5.42578125" style="28" customWidth="1"/>
    <col min="2062" max="2062" width="6.7109375" style="28" customWidth="1"/>
    <col min="2063" max="2063" width="8.28515625" style="28" customWidth="1"/>
    <col min="2064" max="2064" width="5.42578125" style="28" customWidth="1"/>
    <col min="2065" max="2065" width="6.5703125" style="28" customWidth="1"/>
    <col min="2066" max="2066" width="7.42578125" style="28" customWidth="1"/>
    <col min="2067" max="2067" width="5.140625" style="28" customWidth="1"/>
    <col min="2068" max="2304" width="9.140625" style="28"/>
    <col min="2305" max="2305" width="39.140625" style="28" customWidth="1"/>
    <col min="2306" max="2306" width="6.7109375" style="28" customWidth="1"/>
    <col min="2307" max="2307" width="7.7109375" style="28" customWidth="1"/>
    <col min="2308" max="2308" width="4.5703125" style="28" customWidth="1"/>
    <col min="2309" max="2309" width="6.7109375" style="28" customWidth="1"/>
    <col min="2310" max="2310" width="7.42578125" style="28" customWidth="1"/>
    <col min="2311" max="2311" width="5.140625" style="28" customWidth="1"/>
    <col min="2312" max="2312" width="6.5703125" style="28" customWidth="1"/>
    <col min="2313" max="2313" width="7.7109375" style="28" customWidth="1"/>
    <col min="2314" max="2314" width="5.28515625" style="28" customWidth="1"/>
    <col min="2315" max="2315" width="6.28515625" style="28" customWidth="1"/>
    <col min="2316" max="2316" width="7.28515625" style="28" customWidth="1"/>
    <col min="2317" max="2317" width="5.42578125" style="28" customWidth="1"/>
    <col min="2318" max="2318" width="6.7109375" style="28" customWidth="1"/>
    <col min="2319" max="2319" width="8.28515625" style="28" customWidth="1"/>
    <col min="2320" max="2320" width="5.42578125" style="28" customWidth="1"/>
    <col min="2321" max="2321" width="6.5703125" style="28" customWidth="1"/>
    <col min="2322" max="2322" width="7.42578125" style="28" customWidth="1"/>
    <col min="2323" max="2323" width="5.140625" style="28" customWidth="1"/>
    <col min="2324" max="2560" width="9.140625" style="28"/>
    <col min="2561" max="2561" width="39.140625" style="28" customWidth="1"/>
    <col min="2562" max="2562" width="6.7109375" style="28" customWidth="1"/>
    <col min="2563" max="2563" width="7.7109375" style="28" customWidth="1"/>
    <col min="2564" max="2564" width="4.5703125" style="28" customWidth="1"/>
    <col min="2565" max="2565" width="6.7109375" style="28" customWidth="1"/>
    <col min="2566" max="2566" width="7.42578125" style="28" customWidth="1"/>
    <col min="2567" max="2567" width="5.140625" style="28" customWidth="1"/>
    <col min="2568" max="2568" width="6.5703125" style="28" customWidth="1"/>
    <col min="2569" max="2569" width="7.7109375" style="28" customWidth="1"/>
    <col min="2570" max="2570" width="5.28515625" style="28" customWidth="1"/>
    <col min="2571" max="2571" width="6.28515625" style="28" customWidth="1"/>
    <col min="2572" max="2572" width="7.28515625" style="28" customWidth="1"/>
    <col min="2573" max="2573" width="5.42578125" style="28" customWidth="1"/>
    <col min="2574" max="2574" width="6.7109375" style="28" customWidth="1"/>
    <col min="2575" max="2575" width="8.28515625" style="28" customWidth="1"/>
    <col min="2576" max="2576" width="5.42578125" style="28" customWidth="1"/>
    <col min="2577" max="2577" width="6.5703125" style="28" customWidth="1"/>
    <col min="2578" max="2578" width="7.42578125" style="28" customWidth="1"/>
    <col min="2579" max="2579" width="5.140625" style="28" customWidth="1"/>
    <col min="2580" max="2816" width="9.140625" style="28"/>
    <col min="2817" max="2817" width="39.140625" style="28" customWidth="1"/>
    <col min="2818" max="2818" width="6.7109375" style="28" customWidth="1"/>
    <col min="2819" max="2819" width="7.7109375" style="28" customWidth="1"/>
    <col min="2820" max="2820" width="4.5703125" style="28" customWidth="1"/>
    <col min="2821" max="2821" width="6.7109375" style="28" customWidth="1"/>
    <col min="2822" max="2822" width="7.42578125" style="28" customWidth="1"/>
    <col min="2823" max="2823" width="5.140625" style="28" customWidth="1"/>
    <col min="2824" max="2824" width="6.5703125" style="28" customWidth="1"/>
    <col min="2825" max="2825" width="7.7109375" style="28" customWidth="1"/>
    <col min="2826" max="2826" width="5.28515625" style="28" customWidth="1"/>
    <col min="2827" max="2827" width="6.28515625" style="28" customWidth="1"/>
    <col min="2828" max="2828" width="7.28515625" style="28" customWidth="1"/>
    <col min="2829" max="2829" width="5.42578125" style="28" customWidth="1"/>
    <col min="2830" max="2830" width="6.7109375" style="28" customWidth="1"/>
    <col min="2831" max="2831" width="8.28515625" style="28" customWidth="1"/>
    <col min="2832" max="2832" width="5.42578125" style="28" customWidth="1"/>
    <col min="2833" max="2833" width="6.5703125" style="28" customWidth="1"/>
    <col min="2834" max="2834" width="7.42578125" style="28" customWidth="1"/>
    <col min="2835" max="2835" width="5.140625" style="28" customWidth="1"/>
    <col min="2836" max="3072" width="9.140625" style="28"/>
    <col min="3073" max="3073" width="39.140625" style="28" customWidth="1"/>
    <col min="3074" max="3074" width="6.7109375" style="28" customWidth="1"/>
    <col min="3075" max="3075" width="7.7109375" style="28" customWidth="1"/>
    <col min="3076" max="3076" width="4.5703125" style="28" customWidth="1"/>
    <col min="3077" max="3077" width="6.7109375" style="28" customWidth="1"/>
    <col min="3078" max="3078" width="7.42578125" style="28" customWidth="1"/>
    <col min="3079" max="3079" width="5.140625" style="28" customWidth="1"/>
    <col min="3080" max="3080" width="6.5703125" style="28" customWidth="1"/>
    <col min="3081" max="3081" width="7.7109375" style="28" customWidth="1"/>
    <col min="3082" max="3082" width="5.28515625" style="28" customWidth="1"/>
    <col min="3083" max="3083" width="6.28515625" style="28" customWidth="1"/>
    <col min="3084" max="3084" width="7.28515625" style="28" customWidth="1"/>
    <col min="3085" max="3085" width="5.42578125" style="28" customWidth="1"/>
    <col min="3086" max="3086" width="6.7109375" style="28" customWidth="1"/>
    <col min="3087" max="3087" width="8.28515625" style="28" customWidth="1"/>
    <col min="3088" max="3088" width="5.42578125" style="28" customWidth="1"/>
    <col min="3089" max="3089" width="6.5703125" style="28" customWidth="1"/>
    <col min="3090" max="3090" width="7.42578125" style="28" customWidth="1"/>
    <col min="3091" max="3091" width="5.140625" style="28" customWidth="1"/>
    <col min="3092" max="3328" width="9.140625" style="28"/>
    <col min="3329" max="3329" width="39.140625" style="28" customWidth="1"/>
    <col min="3330" max="3330" width="6.7109375" style="28" customWidth="1"/>
    <col min="3331" max="3331" width="7.7109375" style="28" customWidth="1"/>
    <col min="3332" max="3332" width="4.5703125" style="28" customWidth="1"/>
    <col min="3333" max="3333" width="6.7109375" style="28" customWidth="1"/>
    <col min="3334" max="3334" width="7.42578125" style="28" customWidth="1"/>
    <col min="3335" max="3335" width="5.140625" style="28" customWidth="1"/>
    <col min="3336" max="3336" width="6.5703125" style="28" customWidth="1"/>
    <col min="3337" max="3337" width="7.7109375" style="28" customWidth="1"/>
    <col min="3338" max="3338" width="5.28515625" style="28" customWidth="1"/>
    <col min="3339" max="3339" width="6.28515625" style="28" customWidth="1"/>
    <col min="3340" max="3340" width="7.28515625" style="28" customWidth="1"/>
    <col min="3341" max="3341" width="5.42578125" style="28" customWidth="1"/>
    <col min="3342" max="3342" width="6.7109375" style="28" customWidth="1"/>
    <col min="3343" max="3343" width="8.28515625" style="28" customWidth="1"/>
    <col min="3344" max="3344" width="5.42578125" style="28" customWidth="1"/>
    <col min="3345" max="3345" width="6.5703125" style="28" customWidth="1"/>
    <col min="3346" max="3346" width="7.42578125" style="28" customWidth="1"/>
    <col min="3347" max="3347" width="5.140625" style="28" customWidth="1"/>
    <col min="3348" max="3584" width="9.140625" style="28"/>
    <col min="3585" max="3585" width="39.140625" style="28" customWidth="1"/>
    <col min="3586" max="3586" width="6.7109375" style="28" customWidth="1"/>
    <col min="3587" max="3587" width="7.7109375" style="28" customWidth="1"/>
    <col min="3588" max="3588" width="4.5703125" style="28" customWidth="1"/>
    <col min="3589" max="3589" width="6.7109375" style="28" customWidth="1"/>
    <col min="3590" max="3590" width="7.42578125" style="28" customWidth="1"/>
    <col min="3591" max="3591" width="5.140625" style="28" customWidth="1"/>
    <col min="3592" max="3592" width="6.5703125" style="28" customWidth="1"/>
    <col min="3593" max="3593" width="7.7109375" style="28" customWidth="1"/>
    <col min="3594" max="3594" width="5.28515625" style="28" customWidth="1"/>
    <col min="3595" max="3595" width="6.28515625" style="28" customWidth="1"/>
    <col min="3596" max="3596" width="7.28515625" style="28" customWidth="1"/>
    <col min="3597" max="3597" width="5.42578125" style="28" customWidth="1"/>
    <col min="3598" max="3598" width="6.7109375" style="28" customWidth="1"/>
    <col min="3599" max="3599" width="8.28515625" style="28" customWidth="1"/>
    <col min="3600" max="3600" width="5.42578125" style="28" customWidth="1"/>
    <col min="3601" max="3601" width="6.5703125" style="28" customWidth="1"/>
    <col min="3602" max="3602" width="7.42578125" style="28" customWidth="1"/>
    <col min="3603" max="3603" width="5.140625" style="28" customWidth="1"/>
    <col min="3604" max="3840" width="9.140625" style="28"/>
    <col min="3841" max="3841" width="39.140625" style="28" customWidth="1"/>
    <col min="3842" max="3842" width="6.7109375" style="28" customWidth="1"/>
    <col min="3843" max="3843" width="7.7109375" style="28" customWidth="1"/>
    <col min="3844" max="3844" width="4.5703125" style="28" customWidth="1"/>
    <col min="3845" max="3845" width="6.7109375" style="28" customWidth="1"/>
    <col min="3846" max="3846" width="7.42578125" style="28" customWidth="1"/>
    <col min="3847" max="3847" width="5.140625" style="28" customWidth="1"/>
    <col min="3848" max="3848" width="6.5703125" style="28" customWidth="1"/>
    <col min="3849" max="3849" width="7.7109375" style="28" customWidth="1"/>
    <col min="3850" max="3850" width="5.28515625" style="28" customWidth="1"/>
    <col min="3851" max="3851" width="6.28515625" style="28" customWidth="1"/>
    <col min="3852" max="3852" width="7.28515625" style="28" customWidth="1"/>
    <col min="3853" max="3853" width="5.42578125" style="28" customWidth="1"/>
    <col min="3854" max="3854" width="6.7109375" style="28" customWidth="1"/>
    <col min="3855" max="3855" width="8.28515625" style="28" customWidth="1"/>
    <col min="3856" max="3856" width="5.42578125" style="28" customWidth="1"/>
    <col min="3857" max="3857" width="6.5703125" style="28" customWidth="1"/>
    <col min="3858" max="3858" width="7.42578125" style="28" customWidth="1"/>
    <col min="3859" max="3859" width="5.140625" style="28" customWidth="1"/>
    <col min="3860" max="4096" width="9.140625" style="28"/>
    <col min="4097" max="4097" width="39.140625" style="28" customWidth="1"/>
    <col min="4098" max="4098" width="6.7109375" style="28" customWidth="1"/>
    <col min="4099" max="4099" width="7.7109375" style="28" customWidth="1"/>
    <col min="4100" max="4100" width="4.5703125" style="28" customWidth="1"/>
    <col min="4101" max="4101" width="6.7109375" style="28" customWidth="1"/>
    <col min="4102" max="4102" width="7.42578125" style="28" customWidth="1"/>
    <col min="4103" max="4103" width="5.140625" style="28" customWidth="1"/>
    <col min="4104" max="4104" width="6.5703125" style="28" customWidth="1"/>
    <col min="4105" max="4105" width="7.7109375" style="28" customWidth="1"/>
    <col min="4106" max="4106" width="5.28515625" style="28" customWidth="1"/>
    <col min="4107" max="4107" width="6.28515625" style="28" customWidth="1"/>
    <col min="4108" max="4108" width="7.28515625" style="28" customWidth="1"/>
    <col min="4109" max="4109" width="5.42578125" style="28" customWidth="1"/>
    <col min="4110" max="4110" width="6.7109375" style="28" customWidth="1"/>
    <col min="4111" max="4111" width="8.28515625" style="28" customWidth="1"/>
    <col min="4112" max="4112" width="5.42578125" style="28" customWidth="1"/>
    <col min="4113" max="4113" width="6.5703125" style="28" customWidth="1"/>
    <col min="4114" max="4114" width="7.42578125" style="28" customWidth="1"/>
    <col min="4115" max="4115" width="5.140625" style="28" customWidth="1"/>
    <col min="4116" max="4352" width="9.140625" style="28"/>
    <col min="4353" max="4353" width="39.140625" style="28" customWidth="1"/>
    <col min="4354" max="4354" width="6.7109375" style="28" customWidth="1"/>
    <col min="4355" max="4355" width="7.7109375" style="28" customWidth="1"/>
    <col min="4356" max="4356" width="4.5703125" style="28" customWidth="1"/>
    <col min="4357" max="4357" width="6.7109375" style="28" customWidth="1"/>
    <col min="4358" max="4358" width="7.42578125" style="28" customWidth="1"/>
    <col min="4359" max="4359" width="5.140625" style="28" customWidth="1"/>
    <col min="4360" max="4360" width="6.5703125" style="28" customWidth="1"/>
    <col min="4361" max="4361" width="7.7109375" style="28" customWidth="1"/>
    <col min="4362" max="4362" width="5.28515625" style="28" customWidth="1"/>
    <col min="4363" max="4363" width="6.28515625" style="28" customWidth="1"/>
    <col min="4364" max="4364" width="7.28515625" style="28" customWidth="1"/>
    <col min="4365" max="4365" width="5.42578125" style="28" customWidth="1"/>
    <col min="4366" max="4366" width="6.7109375" style="28" customWidth="1"/>
    <col min="4367" max="4367" width="8.28515625" style="28" customWidth="1"/>
    <col min="4368" max="4368" width="5.42578125" style="28" customWidth="1"/>
    <col min="4369" max="4369" width="6.5703125" style="28" customWidth="1"/>
    <col min="4370" max="4370" width="7.42578125" style="28" customWidth="1"/>
    <col min="4371" max="4371" width="5.140625" style="28" customWidth="1"/>
    <col min="4372" max="4608" width="9.140625" style="28"/>
    <col min="4609" max="4609" width="39.140625" style="28" customWidth="1"/>
    <col min="4610" max="4610" width="6.7109375" style="28" customWidth="1"/>
    <col min="4611" max="4611" width="7.7109375" style="28" customWidth="1"/>
    <col min="4612" max="4612" width="4.5703125" style="28" customWidth="1"/>
    <col min="4613" max="4613" width="6.7109375" style="28" customWidth="1"/>
    <col min="4614" max="4614" width="7.42578125" style="28" customWidth="1"/>
    <col min="4615" max="4615" width="5.140625" style="28" customWidth="1"/>
    <col min="4616" max="4616" width="6.5703125" style="28" customWidth="1"/>
    <col min="4617" max="4617" width="7.7109375" style="28" customWidth="1"/>
    <col min="4618" max="4618" width="5.28515625" style="28" customWidth="1"/>
    <col min="4619" max="4619" width="6.28515625" style="28" customWidth="1"/>
    <col min="4620" max="4620" width="7.28515625" style="28" customWidth="1"/>
    <col min="4621" max="4621" width="5.42578125" style="28" customWidth="1"/>
    <col min="4622" max="4622" width="6.7109375" style="28" customWidth="1"/>
    <col min="4623" max="4623" width="8.28515625" style="28" customWidth="1"/>
    <col min="4624" max="4624" width="5.42578125" style="28" customWidth="1"/>
    <col min="4625" max="4625" width="6.5703125" style="28" customWidth="1"/>
    <col min="4626" max="4626" width="7.42578125" style="28" customWidth="1"/>
    <col min="4627" max="4627" width="5.140625" style="28" customWidth="1"/>
    <col min="4628" max="4864" width="9.140625" style="28"/>
    <col min="4865" max="4865" width="39.140625" style="28" customWidth="1"/>
    <col min="4866" max="4866" width="6.7109375" style="28" customWidth="1"/>
    <col min="4867" max="4867" width="7.7109375" style="28" customWidth="1"/>
    <col min="4868" max="4868" width="4.5703125" style="28" customWidth="1"/>
    <col min="4869" max="4869" width="6.7109375" style="28" customWidth="1"/>
    <col min="4870" max="4870" width="7.42578125" style="28" customWidth="1"/>
    <col min="4871" max="4871" width="5.140625" style="28" customWidth="1"/>
    <col min="4872" max="4872" width="6.5703125" style="28" customWidth="1"/>
    <col min="4873" max="4873" width="7.7109375" style="28" customWidth="1"/>
    <col min="4874" max="4874" width="5.28515625" style="28" customWidth="1"/>
    <col min="4875" max="4875" width="6.28515625" style="28" customWidth="1"/>
    <col min="4876" max="4876" width="7.28515625" style="28" customWidth="1"/>
    <col min="4877" max="4877" width="5.42578125" style="28" customWidth="1"/>
    <col min="4878" max="4878" width="6.7109375" style="28" customWidth="1"/>
    <col min="4879" max="4879" width="8.28515625" style="28" customWidth="1"/>
    <col min="4880" max="4880" width="5.42578125" style="28" customWidth="1"/>
    <col min="4881" max="4881" width="6.5703125" style="28" customWidth="1"/>
    <col min="4882" max="4882" width="7.42578125" style="28" customWidth="1"/>
    <col min="4883" max="4883" width="5.140625" style="28" customWidth="1"/>
    <col min="4884" max="5120" width="9.140625" style="28"/>
    <col min="5121" max="5121" width="39.140625" style="28" customWidth="1"/>
    <col min="5122" max="5122" width="6.7109375" style="28" customWidth="1"/>
    <col min="5123" max="5123" width="7.7109375" style="28" customWidth="1"/>
    <col min="5124" max="5124" width="4.5703125" style="28" customWidth="1"/>
    <col min="5125" max="5125" width="6.7109375" style="28" customWidth="1"/>
    <col min="5126" max="5126" width="7.42578125" style="28" customWidth="1"/>
    <col min="5127" max="5127" width="5.140625" style="28" customWidth="1"/>
    <col min="5128" max="5128" width="6.5703125" style="28" customWidth="1"/>
    <col min="5129" max="5129" width="7.7109375" style="28" customWidth="1"/>
    <col min="5130" max="5130" width="5.28515625" style="28" customWidth="1"/>
    <col min="5131" max="5131" width="6.28515625" style="28" customWidth="1"/>
    <col min="5132" max="5132" width="7.28515625" style="28" customWidth="1"/>
    <col min="5133" max="5133" width="5.42578125" style="28" customWidth="1"/>
    <col min="5134" max="5134" width="6.7109375" style="28" customWidth="1"/>
    <col min="5135" max="5135" width="8.28515625" style="28" customWidth="1"/>
    <col min="5136" max="5136" width="5.42578125" style="28" customWidth="1"/>
    <col min="5137" max="5137" width="6.5703125" style="28" customWidth="1"/>
    <col min="5138" max="5138" width="7.42578125" style="28" customWidth="1"/>
    <col min="5139" max="5139" width="5.140625" style="28" customWidth="1"/>
    <col min="5140" max="5376" width="9.140625" style="28"/>
    <col min="5377" max="5377" width="39.140625" style="28" customWidth="1"/>
    <col min="5378" max="5378" width="6.7109375" style="28" customWidth="1"/>
    <col min="5379" max="5379" width="7.7109375" style="28" customWidth="1"/>
    <col min="5380" max="5380" width="4.5703125" style="28" customWidth="1"/>
    <col min="5381" max="5381" width="6.7109375" style="28" customWidth="1"/>
    <col min="5382" max="5382" width="7.42578125" style="28" customWidth="1"/>
    <col min="5383" max="5383" width="5.140625" style="28" customWidth="1"/>
    <col min="5384" max="5384" width="6.5703125" style="28" customWidth="1"/>
    <col min="5385" max="5385" width="7.7109375" style="28" customWidth="1"/>
    <col min="5386" max="5386" width="5.28515625" style="28" customWidth="1"/>
    <col min="5387" max="5387" width="6.28515625" style="28" customWidth="1"/>
    <col min="5388" max="5388" width="7.28515625" style="28" customWidth="1"/>
    <col min="5389" max="5389" width="5.42578125" style="28" customWidth="1"/>
    <col min="5390" max="5390" width="6.7109375" style="28" customWidth="1"/>
    <col min="5391" max="5391" width="8.28515625" style="28" customWidth="1"/>
    <col min="5392" max="5392" width="5.42578125" style="28" customWidth="1"/>
    <col min="5393" max="5393" width="6.5703125" style="28" customWidth="1"/>
    <col min="5394" max="5394" width="7.42578125" style="28" customWidth="1"/>
    <col min="5395" max="5395" width="5.140625" style="28" customWidth="1"/>
    <col min="5396" max="5632" width="9.140625" style="28"/>
    <col min="5633" max="5633" width="39.140625" style="28" customWidth="1"/>
    <col min="5634" max="5634" width="6.7109375" style="28" customWidth="1"/>
    <col min="5635" max="5635" width="7.7109375" style="28" customWidth="1"/>
    <col min="5636" max="5636" width="4.5703125" style="28" customWidth="1"/>
    <col min="5637" max="5637" width="6.7109375" style="28" customWidth="1"/>
    <col min="5638" max="5638" width="7.42578125" style="28" customWidth="1"/>
    <col min="5639" max="5639" width="5.140625" style="28" customWidth="1"/>
    <col min="5640" max="5640" width="6.5703125" style="28" customWidth="1"/>
    <col min="5641" max="5641" width="7.7109375" style="28" customWidth="1"/>
    <col min="5642" max="5642" width="5.28515625" style="28" customWidth="1"/>
    <col min="5643" max="5643" width="6.28515625" style="28" customWidth="1"/>
    <col min="5644" max="5644" width="7.28515625" style="28" customWidth="1"/>
    <col min="5645" max="5645" width="5.42578125" style="28" customWidth="1"/>
    <col min="5646" max="5646" width="6.7109375" style="28" customWidth="1"/>
    <col min="5647" max="5647" width="8.28515625" style="28" customWidth="1"/>
    <col min="5648" max="5648" width="5.42578125" style="28" customWidth="1"/>
    <col min="5649" max="5649" width="6.5703125" style="28" customWidth="1"/>
    <col min="5650" max="5650" width="7.42578125" style="28" customWidth="1"/>
    <col min="5651" max="5651" width="5.140625" style="28" customWidth="1"/>
    <col min="5652" max="5888" width="9.140625" style="28"/>
    <col min="5889" max="5889" width="39.140625" style="28" customWidth="1"/>
    <col min="5890" max="5890" width="6.7109375" style="28" customWidth="1"/>
    <col min="5891" max="5891" width="7.7109375" style="28" customWidth="1"/>
    <col min="5892" max="5892" width="4.5703125" style="28" customWidth="1"/>
    <col min="5893" max="5893" width="6.7109375" style="28" customWidth="1"/>
    <col min="5894" max="5894" width="7.42578125" style="28" customWidth="1"/>
    <col min="5895" max="5895" width="5.140625" style="28" customWidth="1"/>
    <col min="5896" max="5896" width="6.5703125" style="28" customWidth="1"/>
    <col min="5897" max="5897" width="7.7109375" style="28" customWidth="1"/>
    <col min="5898" max="5898" width="5.28515625" style="28" customWidth="1"/>
    <col min="5899" max="5899" width="6.28515625" style="28" customWidth="1"/>
    <col min="5900" max="5900" width="7.28515625" style="28" customWidth="1"/>
    <col min="5901" max="5901" width="5.42578125" style="28" customWidth="1"/>
    <col min="5902" max="5902" width="6.7109375" style="28" customWidth="1"/>
    <col min="5903" max="5903" width="8.28515625" style="28" customWidth="1"/>
    <col min="5904" max="5904" width="5.42578125" style="28" customWidth="1"/>
    <col min="5905" max="5905" width="6.5703125" style="28" customWidth="1"/>
    <col min="5906" max="5906" width="7.42578125" style="28" customWidth="1"/>
    <col min="5907" max="5907" width="5.140625" style="28" customWidth="1"/>
    <col min="5908" max="6144" width="9.140625" style="28"/>
    <col min="6145" max="6145" width="39.140625" style="28" customWidth="1"/>
    <col min="6146" max="6146" width="6.7109375" style="28" customWidth="1"/>
    <col min="6147" max="6147" width="7.7109375" style="28" customWidth="1"/>
    <col min="6148" max="6148" width="4.5703125" style="28" customWidth="1"/>
    <col min="6149" max="6149" width="6.7109375" style="28" customWidth="1"/>
    <col min="6150" max="6150" width="7.42578125" style="28" customWidth="1"/>
    <col min="6151" max="6151" width="5.140625" style="28" customWidth="1"/>
    <col min="6152" max="6152" width="6.5703125" style="28" customWidth="1"/>
    <col min="6153" max="6153" width="7.7109375" style="28" customWidth="1"/>
    <col min="6154" max="6154" width="5.28515625" style="28" customWidth="1"/>
    <col min="6155" max="6155" width="6.28515625" style="28" customWidth="1"/>
    <col min="6156" max="6156" width="7.28515625" style="28" customWidth="1"/>
    <col min="6157" max="6157" width="5.42578125" style="28" customWidth="1"/>
    <col min="6158" max="6158" width="6.7109375" style="28" customWidth="1"/>
    <col min="6159" max="6159" width="8.28515625" style="28" customWidth="1"/>
    <col min="6160" max="6160" width="5.42578125" style="28" customWidth="1"/>
    <col min="6161" max="6161" width="6.5703125" style="28" customWidth="1"/>
    <col min="6162" max="6162" width="7.42578125" style="28" customWidth="1"/>
    <col min="6163" max="6163" width="5.140625" style="28" customWidth="1"/>
    <col min="6164" max="6400" width="9.140625" style="28"/>
    <col min="6401" max="6401" width="39.140625" style="28" customWidth="1"/>
    <col min="6402" max="6402" width="6.7109375" style="28" customWidth="1"/>
    <col min="6403" max="6403" width="7.7109375" style="28" customWidth="1"/>
    <col min="6404" max="6404" width="4.5703125" style="28" customWidth="1"/>
    <col min="6405" max="6405" width="6.7109375" style="28" customWidth="1"/>
    <col min="6406" max="6406" width="7.42578125" style="28" customWidth="1"/>
    <col min="6407" max="6407" width="5.140625" style="28" customWidth="1"/>
    <col min="6408" max="6408" width="6.5703125" style="28" customWidth="1"/>
    <col min="6409" max="6409" width="7.7109375" style="28" customWidth="1"/>
    <col min="6410" max="6410" width="5.28515625" style="28" customWidth="1"/>
    <col min="6411" max="6411" width="6.28515625" style="28" customWidth="1"/>
    <col min="6412" max="6412" width="7.28515625" style="28" customWidth="1"/>
    <col min="6413" max="6413" width="5.42578125" style="28" customWidth="1"/>
    <col min="6414" max="6414" width="6.7109375" style="28" customWidth="1"/>
    <col min="6415" max="6415" width="8.28515625" style="28" customWidth="1"/>
    <col min="6416" max="6416" width="5.42578125" style="28" customWidth="1"/>
    <col min="6417" max="6417" width="6.5703125" style="28" customWidth="1"/>
    <col min="6418" max="6418" width="7.42578125" style="28" customWidth="1"/>
    <col min="6419" max="6419" width="5.140625" style="28" customWidth="1"/>
    <col min="6420" max="6656" width="9.140625" style="28"/>
    <col min="6657" max="6657" width="39.140625" style="28" customWidth="1"/>
    <col min="6658" max="6658" width="6.7109375" style="28" customWidth="1"/>
    <col min="6659" max="6659" width="7.7109375" style="28" customWidth="1"/>
    <col min="6660" max="6660" width="4.5703125" style="28" customWidth="1"/>
    <col min="6661" max="6661" width="6.7109375" style="28" customWidth="1"/>
    <col min="6662" max="6662" width="7.42578125" style="28" customWidth="1"/>
    <col min="6663" max="6663" width="5.140625" style="28" customWidth="1"/>
    <col min="6664" max="6664" width="6.5703125" style="28" customWidth="1"/>
    <col min="6665" max="6665" width="7.7109375" style="28" customWidth="1"/>
    <col min="6666" max="6666" width="5.28515625" style="28" customWidth="1"/>
    <col min="6667" max="6667" width="6.28515625" style="28" customWidth="1"/>
    <col min="6668" max="6668" width="7.28515625" style="28" customWidth="1"/>
    <col min="6669" max="6669" width="5.42578125" style="28" customWidth="1"/>
    <col min="6670" max="6670" width="6.7109375" style="28" customWidth="1"/>
    <col min="6671" max="6671" width="8.28515625" style="28" customWidth="1"/>
    <col min="6672" max="6672" width="5.42578125" style="28" customWidth="1"/>
    <col min="6673" max="6673" width="6.5703125" style="28" customWidth="1"/>
    <col min="6674" max="6674" width="7.42578125" style="28" customWidth="1"/>
    <col min="6675" max="6675" width="5.140625" style="28" customWidth="1"/>
    <col min="6676" max="6912" width="9.140625" style="28"/>
    <col min="6913" max="6913" width="39.140625" style="28" customWidth="1"/>
    <col min="6914" max="6914" width="6.7109375" style="28" customWidth="1"/>
    <col min="6915" max="6915" width="7.7109375" style="28" customWidth="1"/>
    <col min="6916" max="6916" width="4.5703125" style="28" customWidth="1"/>
    <col min="6917" max="6917" width="6.7109375" style="28" customWidth="1"/>
    <col min="6918" max="6918" width="7.42578125" style="28" customWidth="1"/>
    <col min="6919" max="6919" width="5.140625" style="28" customWidth="1"/>
    <col min="6920" max="6920" width="6.5703125" style="28" customWidth="1"/>
    <col min="6921" max="6921" width="7.7109375" style="28" customWidth="1"/>
    <col min="6922" max="6922" width="5.28515625" style="28" customWidth="1"/>
    <col min="6923" max="6923" width="6.28515625" style="28" customWidth="1"/>
    <col min="6924" max="6924" width="7.28515625" style="28" customWidth="1"/>
    <col min="6925" max="6925" width="5.42578125" style="28" customWidth="1"/>
    <col min="6926" max="6926" width="6.7109375" style="28" customWidth="1"/>
    <col min="6927" max="6927" width="8.28515625" style="28" customWidth="1"/>
    <col min="6928" max="6928" width="5.42578125" style="28" customWidth="1"/>
    <col min="6929" max="6929" width="6.5703125" style="28" customWidth="1"/>
    <col min="6930" max="6930" width="7.42578125" style="28" customWidth="1"/>
    <col min="6931" max="6931" width="5.140625" style="28" customWidth="1"/>
    <col min="6932" max="7168" width="9.140625" style="28"/>
    <col min="7169" max="7169" width="39.140625" style="28" customWidth="1"/>
    <col min="7170" max="7170" width="6.7109375" style="28" customWidth="1"/>
    <col min="7171" max="7171" width="7.7109375" style="28" customWidth="1"/>
    <col min="7172" max="7172" width="4.5703125" style="28" customWidth="1"/>
    <col min="7173" max="7173" width="6.7109375" style="28" customWidth="1"/>
    <col min="7174" max="7174" width="7.42578125" style="28" customWidth="1"/>
    <col min="7175" max="7175" width="5.140625" style="28" customWidth="1"/>
    <col min="7176" max="7176" width="6.5703125" style="28" customWidth="1"/>
    <col min="7177" max="7177" width="7.7109375" style="28" customWidth="1"/>
    <col min="7178" max="7178" width="5.28515625" style="28" customWidth="1"/>
    <col min="7179" max="7179" width="6.28515625" style="28" customWidth="1"/>
    <col min="7180" max="7180" width="7.28515625" style="28" customWidth="1"/>
    <col min="7181" max="7181" width="5.42578125" style="28" customWidth="1"/>
    <col min="7182" max="7182" width="6.7109375" style="28" customWidth="1"/>
    <col min="7183" max="7183" width="8.28515625" style="28" customWidth="1"/>
    <col min="7184" max="7184" width="5.42578125" style="28" customWidth="1"/>
    <col min="7185" max="7185" width="6.5703125" style="28" customWidth="1"/>
    <col min="7186" max="7186" width="7.42578125" style="28" customWidth="1"/>
    <col min="7187" max="7187" width="5.140625" style="28" customWidth="1"/>
    <col min="7188" max="7424" width="9.140625" style="28"/>
    <col min="7425" max="7425" width="39.140625" style="28" customWidth="1"/>
    <col min="7426" max="7426" width="6.7109375" style="28" customWidth="1"/>
    <col min="7427" max="7427" width="7.7109375" style="28" customWidth="1"/>
    <col min="7428" max="7428" width="4.5703125" style="28" customWidth="1"/>
    <col min="7429" max="7429" width="6.7109375" style="28" customWidth="1"/>
    <col min="7430" max="7430" width="7.42578125" style="28" customWidth="1"/>
    <col min="7431" max="7431" width="5.140625" style="28" customWidth="1"/>
    <col min="7432" max="7432" width="6.5703125" style="28" customWidth="1"/>
    <col min="7433" max="7433" width="7.7109375" style="28" customWidth="1"/>
    <col min="7434" max="7434" width="5.28515625" style="28" customWidth="1"/>
    <col min="7435" max="7435" width="6.28515625" style="28" customWidth="1"/>
    <col min="7436" max="7436" width="7.28515625" style="28" customWidth="1"/>
    <col min="7437" max="7437" width="5.42578125" style="28" customWidth="1"/>
    <col min="7438" max="7438" width="6.7109375" style="28" customWidth="1"/>
    <col min="7439" max="7439" width="8.28515625" style="28" customWidth="1"/>
    <col min="7440" max="7440" width="5.42578125" style="28" customWidth="1"/>
    <col min="7441" max="7441" width="6.5703125" style="28" customWidth="1"/>
    <col min="7442" max="7442" width="7.42578125" style="28" customWidth="1"/>
    <col min="7443" max="7443" width="5.140625" style="28" customWidth="1"/>
    <col min="7444" max="7680" width="9.140625" style="28"/>
    <col min="7681" max="7681" width="39.140625" style="28" customWidth="1"/>
    <col min="7682" max="7682" width="6.7109375" style="28" customWidth="1"/>
    <col min="7683" max="7683" width="7.7109375" style="28" customWidth="1"/>
    <col min="7684" max="7684" width="4.5703125" style="28" customWidth="1"/>
    <col min="7685" max="7685" width="6.7109375" style="28" customWidth="1"/>
    <col min="7686" max="7686" width="7.42578125" style="28" customWidth="1"/>
    <col min="7687" max="7687" width="5.140625" style="28" customWidth="1"/>
    <col min="7688" max="7688" width="6.5703125" style="28" customWidth="1"/>
    <col min="7689" max="7689" width="7.7109375" style="28" customWidth="1"/>
    <col min="7690" max="7690" width="5.28515625" style="28" customWidth="1"/>
    <col min="7691" max="7691" width="6.28515625" style="28" customWidth="1"/>
    <col min="7692" max="7692" width="7.28515625" style="28" customWidth="1"/>
    <col min="7693" max="7693" width="5.42578125" style="28" customWidth="1"/>
    <col min="7694" max="7694" width="6.7109375" style="28" customWidth="1"/>
    <col min="7695" max="7695" width="8.28515625" style="28" customWidth="1"/>
    <col min="7696" max="7696" width="5.42578125" style="28" customWidth="1"/>
    <col min="7697" max="7697" width="6.5703125" style="28" customWidth="1"/>
    <col min="7698" max="7698" width="7.42578125" style="28" customWidth="1"/>
    <col min="7699" max="7699" width="5.140625" style="28" customWidth="1"/>
    <col min="7700" max="7936" width="9.140625" style="28"/>
    <col min="7937" max="7937" width="39.140625" style="28" customWidth="1"/>
    <col min="7938" max="7938" width="6.7109375" style="28" customWidth="1"/>
    <col min="7939" max="7939" width="7.7109375" style="28" customWidth="1"/>
    <col min="7940" max="7940" width="4.5703125" style="28" customWidth="1"/>
    <col min="7941" max="7941" width="6.7109375" style="28" customWidth="1"/>
    <col min="7942" max="7942" width="7.42578125" style="28" customWidth="1"/>
    <col min="7943" max="7943" width="5.140625" style="28" customWidth="1"/>
    <col min="7944" max="7944" width="6.5703125" style="28" customWidth="1"/>
    <col min="7945" max="7945" width="7.7109375" style="28" customWidth="1"/>
    <col min="7946" max="7946" width="5.28515625" style="28" customWidth="1"/>
    <col min="7947" max="7947" width="6.28515625" style="28" customWidth="1"/>
    <col min="7948" max="7948" width="7.28515625" style="28" customWidth="1"/>
    <col min="7949" max="7949" width="5.42578125" style="28" customWidth="1"/>
    <col min="7950" max="7950" width="6.7109375" style="28" customWidth="1"/>
    <col min="7951" max="7951" width="8.28515625" style="28" customWidth="1"/>
    <col min="7952" max="7952" width="5.42578125" style="28" customWidth="1"/>
    <col min="7953" max="7953" width="6.5703125" style="28" customWidth="1"/>
    <col min="7954" max="7954" width="7.42578125" style="28" customWidth="1"/>
    <col min="7955" max="7955" width="5.140625" style="28" customWidth="1"/>
    <col min="7956" max="8192" width="9.140625" style="28"/>
    <col min="8193" max="8193" width="39.140625" style="28" customWidth="1"/>
    <col min="8194" max="8194" width="6.7109375" style="28" customWidth="1"/>
    <col min="8195" max="8195" width="7.7109375" style="28" customWidth="1"/>
    <col min="8196" max="8196" width="4.5703125" style="28" customWidth="1"/>
    <col min="8197" max="8197" width="6.7109375" style="28" customWidth="1"/>
    <col min="8198" max="8198" width="7.42578125" style="28" customWidth="1"/>
    <col min="8199" max="8199" width="5.140625" style="28" customWidth="1"/>
    <col min="8200" max="8200" width="6.5703125" style="28" customWidth="1"/>
    <col min="8201" max="8201" width="7.7109375" style="28" customWidth="1"/>
    <col min="8202" max="8202" width="5.28515625" style="28" customWidth="1"/>
    <col min="8203" max="8203" width="6.28515625" style="28" customWidth="1"/>
    <col min="8204" max="8204" width="7.28515625" style="28" customWidth="1"/>
    <col min="8205" max="8205" width="5.42578125" style="28" customWidth="1"/>
    <col min="8206" max="8206" width="6.7109375" style="28" customWidth="1"/>
    <col min="8207" max="8207" width="8.28515625" style="28" customWidth="1"/>
    <col min="8208" max="8208" width="5.42578125" style="28" customWidth="1"/>
    <col min="8209" max="8209" width="6.5703125" style="28" customWidth="1"/>
    <col min="8210" max="8210" width="7.42578125" style="28" customWidth="1"/>
    <col min="8211" max="8211" width="5.140625" style="28" customWidth="1"/>
    <col min="8212" max="8448" width="9.140625" style="28"/>
    <col min="8449" max="8449" width="39.140625" style="28" customWidth="1"/>
    <col min="8450" max="8450" width="6.7109375" style="28" customWidth="1"/>
    <col min="8451" max="8451" width="7.7109375" style="28" customWidth="1"/>
    <col min="8452" max="8452" width="4.5703125" style="28" customWidth="1"/>
    <col min="8453" max="8453" width="6.7109375" style="28" customWidth="1"/>
    <col min="8454" max="8454" width="7.42578125" style="28" customWidth="1"/>
    <col min="8455" max="8455" width="5.140625" style="28" customWidth="1"/>
    <col min="8456" max="8456" width="6.5703125" style="28" customWidth="1"/>
    <col min="8457" max="8457" width="7.7109375" style="28" customWidth="1"/>
    <col min="8458" max="8458" width="5.28515625" style="28" customWidth="1"/>
    <col min="8459" max="8459" width="6.28515625" style="28" customWidth="1"/>
    <col min="8460" max="8460" width="7.28515625" style="28" customWidth="1"/>
    <col min="8461" max="8461" width="5.42578125" style="28" customWidth="1"/>
    <col min="8462" max="8462" width="6.7109375" style="28" customWidth="1"/>
    <col min="8463" max="8463" width="8.28515625" style="28" customWidth="1"/>
    <col min="8464" max="8464" width="5.42578125" style="28" customWidth="1"/>
    <col min="8465" max="8465" width="6.5703125" style="28" customWidth="1"/>
    <col min="8466" max="8466" width="7.42578125" style="28" customWidth="1"/>
    <col min="8467" max="8467" width="5.140625" style="28" customWidth="1"/>
    <col min="8468" max="8704" width="9.140625" style="28"/>
    <col min="8705" max="8705" width="39.140625" style="28" customWidth="1"/>
    <col min="8706" max="8706" width="6.7109375" style="28" customWidth="1"/>
    <col min="8707" max="8707" width="7.7109375" style="28" customWidth="1"/>
    <col min="8708" max="8708" width="4.5703125" style="28" customWidth="1"/>
    <col min="8709" max="8709" width="6.7109375" style="28" customWidth="1"/>
    <col min="8710" max="8710" width="7.42578125" style="28" customWidth="1"/>
    <col min="8711" max="8711" width="5.140625" style="28" customWidth="1"/>
    <col min="8712" max="8712" width="6.5703125" style="28" customWidth="1"/>
    <col min="8713" max="8713" width="7.7109375" style="28" customWidth="1"/>
    <col min="8714" max="8714" width="5.28515625" style="28" customWidth="1"/>
    <col min="8715" max="8715" width="6.28515625" style="28" customWidth="1"/>
    <col min="8716" max="8716" width="7.28515625" style="28" customWidth="1"/>
    <col min="8717" max="8717" width="5.42578125" style="28" customWidth="1"/>
    <col min="8718" max="8718" width="6.7109375" style="28" customWidth="1"/>
    <col min="8719" max="8719" width="8.28515625" style="28" customWidth="1"/>
    <col min="8720" max="8720" width="5.42578125" style="28" customWidth="1"/>
    <col min="8721" max="8721" width="6.5703125" style="28" customWidth="1"/>
    <col min="8722" max="8722" width="7.42578125" style="28" customWidth="1"/>
    <col min="8723" max="8723" width="5.140625" style="28" customWidth="1"/>
    <col min="8724" max="8960" width="9.140625" style="28"/>
    <col min="8961" max="8961" width="39.140625" style="28" customWidth="1"/>
    <col min="8962" max="8962" width="6.7109375" style="28" customWidth="1"/>
    <col min="8963" max="8963" width="7.7109375" style="28" customWidth="1"/>
    <col min="8964" max="8964" width="4.5703125" style="28" customWidth="1"/>
    <col min="8965" max="8965" width="6.7109375" style="28" customWidth="1"/>
    <col min="8966" max="8966" width="7.42578125" style="28" customWidth="1"/>
    <col min="8967" max="8967" width="5.140625" style="28" customWidth="1"/>
    <col min="8968" max="8968" width="6.5703125" style="28" customWidth="1"/>
    <col min="8969" max="8969" width="7.7109375" style="28" customWidth="1"/>
    <col min="8970" max="8970" width="5.28515625" style="28" customWidth="1"/>
    <col min="8971" max="8971" width="6.28515625" style="28" customWidth="1"/>
    <col min="8972" max="8972" width="7.28515625" style="28" customWidth="1"/>
    <col min="8973" max="8973" width="5.42578125" style="28" customWidth="1"/>
    <col min="8974" max="8974" width="6.7109375" style="28" customWidth="1"/>
    <col min="8975" max="8975" width="8.28515625" style="28" customWidth="1"/>
    <col min="8976" max="8976" width="5.42578125" style="28" customWidth="1"/>
    <col min="8977" max="8977" width="6.5703125" style="28" customWidth="1"/>
    <col min="8978" max="8978" width="7.42578125" style="28" customWidth="1"/>
    <col min="8979" max="8979" width="5.140625" style="28" customWidth="1"/>
    <col min="8980" max="9216" width="9.140625" style="28"/>
    <col min="9217" max="9217" width="39.140625" style="28" customWidth="1"/>
    <col min="9218" max="9218" width="6.7109375" style="28" customWidth="1"/>
    <col min="9219" max="9219" width="7.7109375" style="28" customWidth="1"/>
    <col min="9220" max="9220" width="4.5703125" style="28" customWidth="1"/>
    <col min="9221" max="9221" width="6.7109375" style="28" customWidth="1"/>
    <col min="9222" max="9222" width="7.42578125" style="28" customWidth="1"/>
    <col min="9223" max="9223" width="5.140625" style="28" customWidth="1"/>
    <col min="9224" max="9224" width="6.5703125" style="28" customWidth="1"/>
    <col min="9225" max="9225" width="7.7109375" style="28" customWidth="1"/>
    <col min="9226" max="9226" width="5.28515625" style="28" customWidth="1"/>
    <col min="9227" max="9227" width="6.28515625" style="28" customWidth="1"/>
    <col min="9228" max="9228" width="7.28515625" style="28" customWidth="1"/>
    <col min="9229" max="9229" width="5.42578125" style="28" customWidth="1"/>
    <col min="9230" max="9230" width="6.7109375" style="28" customWidth="1"/>
    <col min="9231" max="9231" width="8.28515625" style="28" customWidth="1"/>
    <col min="9232" max="9232" width="5.42578125" style="28" customWidth="1"/>
    <col min="9233" max="9233" width="6.5703125" style="28" customWidth="1"/>
    <col min="9234" max="9234" width="7.42578125" style="28" customWidth="1"/>
    <col min="9235" max="9235" width="5.140625" style="28" customWidth="1"/>
    <col min="9236" max="9472" width="9.140625" style="28"/>
    <col min="9473" max="9473" width="39.140625" style="28" customWidth="1"/>
    <col min="9474" max="9474" width="6.7109375" style="28" customWidth="1"/>
    <col min="9475" max="9475" width="7.7109375" style="28" customWidth="1"/>
    <col min="9476" max="9476" width="4.5703125" style="28" customWidth="1"/>
    <col min="9477" max="9477" width="6.7109375" style="28" customWidth="1"/>
    <col min="9478" max="9478" width="7.42578125" style="28" customWidth="1"/>
    <col min="9479" max="9479" width="5.140625" style="28" customWidth="1"/>
    <col min="9480" max="9480" width="6.5703125" style="28" customWidth="1"/>
    <col min="9481" max="9481" width="7.7109375" style="28" customWidth="1"/>
    <col min="9482" max="9482" width="5.28515625" style="28" customWidth="1"/>
    <col min="9483" max="9483" width="6.28515625" style="28" customWidth="1"/>
    <col min="9484" max="9484" width="7.28515625" style="28" customWidth="1"/>
    <col min="9485" max="9485" width="5.42578125" style="28" customWidth="1"/>
    <col min="9486" max="9486" width="6.7109375" style="28" customWidth="1"/>
    <col min="9487" max="9487" width="8.28515625" style="28" customWidth="1"/>
    <col min="9488" max="9488" width="5.42578125" style="28" customWidth="1"/>
    <col min="9489" max="9489" width="6.5703125" style="28" customWidth="1"/>
    <col min="9490" max="9490" width="7.42578125" style="28" customWidth="1"/>
    <col min="9491" max="9491" width="5.140625" style="28" customWidth="1"/>
    <col min="9492" max="9728" width="9.140625" style="28"/>
    <col min="9729" max="9729" width="39.140625" style="28" customWidth="1"/>
    <col min="9730" max="9730" width="6.7109375" style="28" customWidth="1"/>
    <col min="9731" max="9731" width="7.7109375" style="28" customWidth="1"/>
    <col min="9732" max="9732" width="4.5703125" style="28" customWidth="1"/>
    <col min="9733" max="9733" width="6.7109375" style="28" customWidth="1"/>
    <col min="9734" max="9734" width="7.42578125" style="28" customWidth="1"/>
    <col min="9735" max="9735" width="5.140625" style="28" customWidth="1"/>
    <col min="9736" max="9736" width="6.5703125" style="28" customWidth="1"/>
    <col min="9737" max="9737" width="7.7109375" style="28" customWidth="1"/>
    <col min="9738" max="9738" width="5.28515625" style="28" customWidth="1"/>
    <col min="9739" max="9739" width="6.28515625" style="28" customWidth="1"/>
    <col min="9740" max="9740" width="7.28515625" style="28" customWidth="1"/>
    <col min="9741" max="9741" width="5.42578125" style="28" customWidth="1"/>
    <col min="9742" max="9742" width="6.7109375" style="28" customWidth="1"/>
    <col min="9743" max="9743" width="8.28515625" style="28" customWidth="1"/>
    <col min="9744" max="9744" width="5.42578125" style="28" customWidth="1"/>
    <col min="9745" max="9745" width="6.5703125" style="28" customWidth="1"/>
    <col min="9746" max="9746" width="7.42578125" style="28" customWidth="1"/>
    <col min="9747" max="9747" width="5.140625" style="28" customWidth="1"/>
    <col min="9748" max="9984" width="9.140625" style="28"/>
    <col min="9985" max="9985" width="39.140625" style="28" customWidth="1"/>
    <col min="9986" max="9986" width="6.7109375" style="28" customWidth="1"/>
    <col min="9987" max="9987" width="7.7109375" style="28" customWidth="1"/>
    <col min="9988" max="9988" width="4.5703125" style="28" customWidth="1"/>
    <col min="9989" max="9989" width="6.7109375" style="28" customWidth="1"/>
    <col min="9990" max="9990" width="7.42578125" style="28" customWidth="1"/>
    <col min="9991" max="9991" width="5.140625" style="28" customWidth="1"/>
    <col min="9992" max="9992" width="6.5703125" style="28" customWidth="1"/>
    <col min="9993" max="9993" width="7.7109375" style="28" customWidth="1"/>
    <col min="9994" max="9994" width="5.28515625" style="28" customWidth="1"/>
    <col min="9995" max="9995" width="6.28515625" style="28" customWidth="1"/>
    <col min="9996" max="9996" width="7.28515625" style="28" customWidth="1"/>
    <col min="9997" max="9997" width="5.42578125" style="28" customWidth="1"/>
    <col min="9998" max="9998" width="6.7109375" style="28" customWidth="1"/>
    <col min="9999" max="9999" width="8.28515625" style="28" customWidth="1"/>
    <col min="10000" max="10000" width="5.42578125" style="28" customWidth="1"/>
    <col min="10001" max="10001" width="6.5703125" style="28" customWidth="1"/>
    <col min="10002" max="10002" width="7.42578125" style="28" customWidth="1"/>
    <col min="10003" max="10003" width="5.140625" style="28" customWidth="1"/>
    <col min="10004" max="10240" width="9.140625" style="28"/>
    <col min="10241" max="10241" width="39.140625" style="28" customWidth="1"/>
    <col min="10242" max="10242" width="6.7109375" style="28" customWidth="1"/>
    <col min="10243" max="10243" width="7.7109375" style="28" customWidth="1"/>
    <col min="10244" max="10244" width="4.5703125" style="28" customWidth="1"/>
    <col min="10245" max="10245" width="6.7109375" style="28" customWidth="1"/>
    <col min="10246" max="10246" width="7.42578125" style="28" customWidth="1"/>
    <col min="10247" max="10247" width="5.140625" style="28" customWidth="1"/>
    <col min="10248" max="10248" width="6.5703125" style="28" customWidth="1"/>
    <col min="10249" max="10249" width="7.7109375" style="28" customWidth="1"/>
    <col min="10250" max="10250" width="5.28515625" style="28" customWidth="1"/>
    <col min="10251" max="10251" width="6.28515625" style="28" customWidth="1"/>
    <col min="10252" max="10252" width="7.28515625" style="28" customWidth="1"/>
    <col min="10253" max="10253" width="5.42578125" style="28" customWidth="1"/>
    <col min="10254" max="10254" width="6.7109375" style="28" customWidth="1"/>
    <col min="10255" max="10255" width="8.28515625" style="28" customWidth="1"/>
    <col min="10256" max="10256" width="5.42578125" style="28" customWidth="1"/>
    <col min="10257" max="10257" width="6.5703125" style="28" customWidth="1"/>
    <col min="10258" max="10258" width="7.42578125" style="28" customWidth="1"/>
    <col min="10259" max="10259" width="5.140625" style="28" customWidth="1"/>
    <col min="10260" max="10496" width="9.140625" style="28"/>
    <col min="10497" max="10497" width="39.140625" style="28" customWidth="1"/>
    <col min="10498" max="10498" width="6.7109375" style="28" customWidth="1"/>
    <col min="10499" max="10499" width="7.7109375" style="28" customWidth="1"/>
    <col min="10500" max="10500" width="4.5703125" style="28" customWidth="1"/>
    <col min="10501" max="10501" width="6.7109375" style="28" customWidth="1"/>
    <col min="10502" max="10502" width="7.42578125" style="28" customWidth="1"/>
    <col min="10503" max="10503" width="5.140625" style="28" customWidth="1"/>
    <col min="10504" max="10504" width="6.5703125" style="28" customWidth="1"/>
    <col min="10505" max="10505" width="7.7109375" style="28" customWidth="1"/>
    <col min="10506" max="10506" width="5.28515625" style="28" customWidth="1"/>
    <col min="10507" max="10507" width="6.28515625" style="28" customWidth="1"/>
    <col min="10508" max="10508" width="7.28515625" style="28" customWidth="1"/>
    <col min="10509" max="10509" width="5.42578125" style="28" customWidth="1"/>
    <col min="10510" max="10510" width="6.7109375" style="28" customWidth="1"/>
    <col min="10511" max="10511" width="8.28515625" style="28" customWidth="1"/>
    <col min="10512" max="10512" width="5.42578125" style="28" customWidth="1"/>
    <col min="10513" max="10513" width="6.5703125" style="28" customWidth="1"/>
    <col min="10514" max="10514" width="7.42578125" style="28" customWidth="1"/>
    <col min="10515" max="10515" width="5.140625" style="28" customWidth="1"/>
    <col min="10516" max="10752" width="9.140625" style="28"/>
    <col min="10753" max="10753" width="39.140625" style="28" customWidth="1"/>
    <col min="10754" max="10754" width="6.7109375" style="28" customWidth="1"/>
    <col min="10755" max="10755" width="7.7109375" style="28" customWidth="1"/>
    <col min="10756" max="10756" width="4.5703125" style="28" customWidth="1"/>
    <col min="10757" max="10757" width="6.7109375" style="28" customWidth="1"/>
    <col min="10758" max="10758" width="7.42578125" style="28" customWidth="1"/>
    <col min="10759" max="10759" width="5.140625" style="28" customWidth="1"/>
    <col min="10760" max="10760" width="6.5703125" style="28" customWidth="1"/>
    <col min="10761" max="10761" width="7.7109375" style="28" customWidth="1"/>
    <col min="10762" max="10762" width="5.28515625" style="28" customWidth="1"/>
    <col min="10763" max="10763" width="6.28515625" style="28" customWidth="1"/>
    <col min="10764" max="10764" width="7.28515625" style="28" customWidth="1"/>
    <col min="10765" max="10765" width="5.42578125" style="28" customWidth="1"/>
    <col min="10766" max="10766" width="6.7109375" style="28" customWidth="1"/>
    <col min="10767" max="10767" width="8.28515625" style="28" customWidth="1"/>
    <col min="10768" max="10768" width="5.42578125" style="28" customWidth="1"/>
    <col min="10769" max="10769" width="6.5703125" style="28" customWidth="1"/>
    <col min="10770" max="10770" width="7.42578125" style="28" customWidth="1"/>
    <col min="10771" max="10771" width="5.140625" style="28" customWidth="1"/>
    <col min="10772" max="11008" width="9.140625" style="28"/>
    <col min="11009" max="11009" width="39.140625" style="28" customWidth="1"/>
    <col min="11010" max="11010" width="6.7109375" style="28" customWidth="1"/>
    <col min="11011" max="11011" width="7.7109375" style="28" customWidth="1"/>
    <col min="11012" max="11012" width="4.5703125" style="28" customWidth="1"/>
    <col min="11013" max="11013" width="6.7109375" style="28" customWidth="1"/>
    <col min="11014" max="11014" width="7.42578125" style="28" customWidth="1"/>
    <col min="11015" max="11015" width="5.140625" style="28" customWidth="1"/>
    <col min="11016" max="11016" width="6.5703125" style="28" customWidth="1"/>
    <col min="11017" max="11017" width="7.7109375" style="28" customWidth="1"/>
    <col min="11018" max="11018" width="5.28515625" style="28" customWidth="1"/>
    <col min="11019" max="11019" width="6.28515625" style="28" customWidth="1"/>
    <col min="11020" max="11020" width="7.28515625" style="28" customWidth="1"/>
    <col min="11021" max="11021" width="5.42578125" style="28" customWidth="1"/>
    <col min="11022" max="11022" width="6.7109375" style="28" customWidth="1"/>
    <col min="11023" max="11023" width="8.28515625" style="28" customWidth="1"/>
    <col min="11024" max="11024" width="5.42578125" style="28" customWidth="1"/>
    <col min="11025" max="11025" width="6.5703125" style="28" customWidth="1"/>
    <col min="11026" max="11026" width="7.42578125" style="28" customWidth="1"/>
    <col min="11027" max="11027" width="5.140625" style="28" customWidth="1"/>
    <col min="11028" max="11264" width="9.140625" style="28"/>
    <col min="11265" max="11265" width="39.140625" style="28" customWidth="1"/>
    <col min="11266" max="11266" width="6.7109375" style="28" customWidth="1"/>
    <col min="11267" max="11267" width="7.7109375" style="28" customWidth="1"/>
    <col min="11268" max="11268" width="4.5703125" style="28" customWidth="1"/>
    <col min="11269" max="11269" width="6.7109375" style="28" customWidth="1"/>
    <col min="11270" max="11270" width="7.42578125" style="28" customWidth="1"/>
    <col min="11271" max="11271" width="5.140625" style="28" customWidth="1"/>
    <col min="11272" max="11272" width="6.5703125" style="28" customWidth="1"/>
    <col min="11273" max="11273" width="7.7109375" style="28" customWidth="1"/>
    <col min="11274" max="11274" width="5.28515625" style="28" customWidth="1"/>
    <col min="11275" max="11275" width="6.28515625" style="28" customWidth="1"/>
    <col min="11276" max="11276" width="7.28515625" style="28" customWidth="1"/>
    <col min="11277" max="11277" width="5.42578125" style="28" customWidth="1"/>
    <col min="11278" max="11278" width="6.7109375" style="28" customWidth="1"/>
    <col min="11279" max="11279" width="8.28515625" style="28" customWidth="1"/>
    <col min="11280" max="11280" width="5.42578125" style="28" customWidth="1"/>
    <col min="11281" max="11281" width="6.5703125" style="28" customWidth="1"/>
    <col min="11282" max="11282" width="7.42578125" style="28" customWidth="1"/>
    <col min="11283" max="11283" width="5.140625" style="28" customWidth="1"/>
    <col min="11284" max="11520" width="9.140625" style="28"/>
    <col min="11521" max="11521" width="39.140625" style="28" customWidth="1"/>
    <col min="11522" max="11522" width="6.7109375" style="28" customWidth="1"/>
    <col min="11523" max="11523" width="7.7109375" style="28" customWidth="1"/>
    <col min="11524" max="11524" width="4.5703125" style="28" customWidth="1"/>
    <col min="11525" max="11525" width="6.7109375" style="28" customWidth="1"/>
    <col min="11526" max="11526" width="7.42578125" style="28" customWidth="1"/>
    <col min="11527" max="11527" width="5.140625" style="28" customWidth="1"/>
    <col min="11528" max="11528" width="6.5703125" style="28" customWidth="1"/>
    <col min="11529" max="11529" width="7.7109375" style="28" customWidth="1"/>
    <col min="11530" max="11530" width="5.28515625" style="28" customWidth="1"/>
    <col min="11531" max="11531" width="6.28515625" style="28" customWidth="1"/>
    <col min="11532" max="11532" width="7.28515625" style="28" customWidth="1"/>
    <col min="11533" max="11533" width="5.42578125" style="28" customWidth="1"/>
    <col min="11534" max="11534" width="6.7109375" style="28" customWidth="1"/>
    <col min="11535" max="11535" width="8.28515625" style="28" customWidth="1"/>
    <col min="11536" max="11536" width="5.42578125" style="28" customWidth="1"/>
    <col min="11537" max="11537" width="6.5703125" style="28" customWidth="1"/>
    <col min="11538" max="11538" width="7.42578125" style="28" customWidth="1"/>
    <col min="11539" max="11539" width="5.140625" style="28" customWidth="1"/>
    <col min="11540" max="11776" width="9.140625" style="28"/>
    <col min="11777" max="11777" width="39.140625" style="28" customWidth="1"/>
    <col min="11778" max="11778" width="6.7109375" style="28" customWidth="1"/>
    <col min="11779" max="11779" width="7.7109375" style="28" customWidth="1"/>
    <col min="11780" max="11780" width="4.5703125" style="28" customWidth="1"/>
    <col min="11781" max="11781" width="6.7109375" style="28" customWidth="1"/>
    <col min="11782" max="11782" width="7.42578125" style="28" customWidth="1"/>
    <col min="11783" max="11783" width="5.140625" style="28" customWidth="1"/>
    <col min="11784" max="11784" width="6.5703125" style="28" customWidth="1"/>
    <col min="11785" max="11785" width="7.7109375" style="28" customWidth="1"/>
    <col min="11786" max="11786" width="5.28515625" style="28" customWidth="1"/>
    <col min="11787" max="11787" width="6.28515625" style="28" customWidth="1"/>
    <col min="11788" max="11788" width="7.28515625" style="28" customWidth="1"/>
    <col min="11789" max="11789" width="5.42578125" style="28" customWidth="1"/>
    <col min="11790" max="11790" width="6.7109375" style="28" customWidth="1"/>
    <col min="11791" max="11791" width="8.28515625" style="28" customWidth="1"/>
    <col min="11792" max="11792" width="5.42578125" style="28" customWidth="1"/>
    <col min="11793" max="11793" width="6.5703125" style="28" customWidth="1"/>
    <col min="11794" max="11794" width="7.42578125" style="28" customWidth="1"/>
    <col min="11795" max="11795" width="5.140625" style="28" customWidth="1"/>
    <col min="11796" max="12032" width="9.140625" style="28"/>
    <col min="12033" max="12033" width="39.140625" style="28" customWidth="1"/>
    <col min="12034" max="12034" width="6.7109375" style="28" customWidth="1"/>
    <col min="12035" max="12035" width="7.7109375" style="28" customWidth="1"/>
    <col min="12036" max="12036" width="4.5703125" style="28" customWidth="1"/>
    <col min="12037" max="12037" width="6.7109375" style="28" customWidth="1"/>
    <col min="12038" max="12038" width="7.42578125" style="28" customWidth="1"/>
    <col min="12039" max="12039" width="5.140625" style="28" customWidth="1"/>
    <col min="12040" max="12040" width="6.5703125" style="28" customWidth="1"/>
    <col min="12041" max="12041" width="7.7109375" style="28" customWidth="1"/>
    <col min="12042" max="12042" width="5.28515625" style="28" customWidth="1"/>
    <col min="12043" max="12043" width="6.28515625" style="28" customWidth="1"/>
    <col min="12044" max="12044" width="7.28515625" style="28" customWidth="1"/>
    <col min="12045" max="12045" width="5.42578125" style="28" customWidth="1"/>
    <col min="12046" max="12046" width="6.7109375" style="28" customWidth="1"/>
    <col min="12047" max="12047" width="8.28515625" style="28" customWidth="1"/>
    <col min="12048" max="12048" width="5.42578125" style="28" customWidth="1"/>
    <col min="12049" max="12049" width="6.5703125" style="28" customWidth="1"/>
    <col min="12050" max="12050" width="7.42578125" style="28" customWidth="1"/>
    <col min="12051" max="12051" width="5.140625" style="28" customWidth="1"/>
    <col min="12052" max="12288" width="9.140625" style="28"/>
    <col min="12289" max="12289" width="39.140625" style="28" customWidth="1"/>
    <col min="12290" max="12290" width="6.7109375" style="28" customWidth="1"/>
    <col min="12291" max="12291" width="7.7109375" style="28" customWidth="1"/>
    <col min="12292" max="12292" width="4.5703125" style="28" customWidth="1"/>
    <col min="12293" max="12293" width="6.7109375" style="28" customWidth="1"/>
    <col min="12294" max="12294" width="7.42578125" style="28" customWidth="1"/>
    <col min="12295" max="12295" width="5.140625" style="28" customWidth="1"/>
    <col min="12296" max="12296" width="6.5703125" style="28" customWidth="1"/>
    <col min="12297" max="12297" width="7.7109375" style="28" customWidth="1"/>
    <col min="12298" max="12298" width="5.28515625" style="28" customWidth="1"/>
    <col min="12299" max="12299" width="6.28515625" style="28" customWidth="1"/>
    <col min="12300" max="12300" width="7.28515625" style="28" customWidth="1"/>
    <col min="12301" max="12301" width="5.42578125" style="28" customWidth="1"/>
    <col min="12302" max="12302" width="6.7109375" style="28" customWidth="1"/>
    <col min="12303" max="12303" width="8.28515625" style="28" customWidth="1"/>
    <col min="12304" max="12304" width="5.42578125" style="28" customWidth="1"/>
    <col min="12305" max="12305" width="6.5703125" style="28" customWidth="1"/>
    <col min="12306" max="12306" width="7.42578125" style="28" customWidth="1"/>
    <col min="12307" max="12307" width="5.140625" style="28" customWidth="1"/>
    <col min="12308" max="12544" width="9.140625" style="28"/>
    <col min="12545" max="12545" width="39.140625" style="28" customWidth="1"/>
    <col min="12546" max="12546" width="6.7109375" style="28" customWidth="1"/>
    <col min="12547" max="12547" width="7.7109375" style="28" customWidth="1"/>
    <col min="12548" max="12548" width="4.5703125" style="28" customWidth="1"/>
    <col min="12549" max="12549" width="6.7109375" style="28" customWidth="1"/>
    <col min="12550" max="12550" width="7.42578125" style="28" customWidth="1"/>
    <col min="12551" max="12551" width="5.140625" style="28" customWidth="1"/>
    <col min="12552" max="12552" width="6.5703125" style="28" customWidth="1"/>
    <col min="12553" max="12553" width="7.7109375" style="28" customWidth="1"/>
    <col min="12554" max="12554" width="5.28515625" style="28" customWidth="1"/>
    <col min="12555" max="12555" width="6.28515625" style="28" customWidth="1"/>
    <col min="12556" max="12556" width="7.28515625" style="28" customWidth="1"/>
    <col min="12557" max="12557" width="5.42578125" style="28" customWidth="1"/>
    <col min="12558" max="12558" width="6.7109375" style="28" customWidth="1"/>
    <col min="12559" max="12559" width="8.28515625" style="28" customWidth="1"/>
    <col min="12560" max="12560" width="5.42578125" style="28" customWidth="1"/>
    <col min="12561" max="12561" width="6.5703125" style="28" customWidth="1"/>
    <col min="12562" max="12562" width="7.42578125" style="28" customWidth="1"/>
    <col min="12563" max="12563" width="5.140625" style="28" customWidth="1"/>
    <col min="12564" max="12800" width="9.140625" style="28"/>
    <col min="12801" max="12801" width="39.140625" style="28" customWidth="1"/>
    <col min="12802" max="12802" width="6.7109375" style="28" customWidth="1"/>
    <col min="12803" max="12803" width="7.7109375" style="28" customWidth="1"/>
    <col min="12804" max="12804" width="4.5703125" style="28" customWidth="1"/>
    <col min="12805" max="12805" width="6.7109375" style="28" customWidth="1"/>
    <col min="12806" max="12806" width="7.42578125" style="28" customWidth="1"/>
    <col min="12807" max="12807" width="5.140625" style="28" customWidth="1"/>
    <col min="12808" max="12808" width="6.5703125" style="28" customWidth="1"/>
    <col min="12809" max="12809" width="7.7109375" style="28" customWidth="1"/>
    <col min="12810" max="12810" width="5.28515625" style="28" customWidth="1"/>
    <col min="12811" max="12811" width="6.28515625" style="28" customWidth="1"/>
    <col min="12812" max="12812" width="7.28515625" style="28" customWidth="1"/>
    <col min="12813" max="12813" width="5.42578125" style="28" customWidth="1"/>
    <col min="12814" max="12814" width="6.7109375" style="28" customWidth="1"/>
    <col min="12815" max="12815" width="8.28515625" style="28" customWidth="1"/>
    <col min="12816" max="12816" width="5.42578125" style="28" customWidth="1"/>
    <col min="12817" max="12817" width="6.5703125" style="28" customWidth="1"/>
    <col min="12818" max="12818" width="7.42578125" style="28" customWidth="1"/>
    <col min="12819" max="12819" width="5.140625" style="28" customWidth="1"/>
    <col min="12820" max="13056" width="9.140625" style="28"/>
    <col min="13057" max="13057" width="39.140625" style="28" customWidth="1"/>
    <col min="13058" max="13058" width="6.7109375" style="28" customWidth="1"/>
    <col min="13059" max="13059" width="7.7109375" style="28" customWidth="1"/>
    <col min="13060" max="13060" width="4.5703125" style="28" customWidth="1"/>
    <col min="13061" max="13061" width="6.7109375" style="28" customWidth="1"/>
    <col min="13062" max="13062" width="7.42578125" style="28" customWidth="1"/>
    <col min="13063" max="13063" width="5.140625" style="28" customWidth="1"/>
    <col min="13064" max="13064" width="6.5703125" style="28" customWidth="1"/>
    <col min="13065" max="13065" width="7.7109375" style="28" customWidth="1"/>
    <col min="13066" max="13066" width="5.28515625" style="28" customWidth="1"/>
    <col min="13067" max="13067" width="6.28515625" style="28" customWidth="1"/>
    <col min="13068" max="13068" width="7.28515625" style="28" customWidth="1"/>
    <col min="13069" max="13069" width="5.42578125" style="28" customWidth="1"/>
    <col min="13070" max="13070" width="6.7109375" style="28" customWidth="1"/>
    <col min="13071" max="13071" width="8.28515625" style="28" customWidth="1"/>
    <col min="13072" max="13072" width="5.42578125" style="28" customWidth="1"/>
    <col min="13073" max="13073" width="6.5703125" style="28" customWidth="1"/>
    <col min="13074" max="13074" width="7.42578125" style="28" customWidth="1"/>
    <col min="13075" max="13075" width="5.140625" style="28" customWidth="1"/>
    <col min="13076" max="13312" width="9.140625" style="28"/>
    <col min="13313" max="13313" width="39.140625" style="28" customWidth="1"/>
    <col min="13314" max="13314" width="6.7109375" style="28" customWidth="1"/>
    <col min="13315" max="13315" width="7.7109375" style="28" customWidth="1"/>
    <col min="13316" max="13316" width="4.5703125" style="28" customWidth="1"/>
    <col min="13317" max="13317" width="6.7109375" style="28" customWidth="1"/>
    <col min="13318" max="13318" width="7.42578125" style="28" customWidth="1"/>
    <col min="13319" max="13319" width="5.140625" style="28" customWidth="1"/>
    <col min="13320" max="13320" width="6.5703125" style="28" customWidth="1"/>
    <col min="13321" max="13321" width="7.7109375" style="28" customWidth="1"/>
    <col min="13322" max="13322" width="5.28515625" style="28" customWidth="1"/>
    <col min="13323" max="13323" width="6.28515625" style="28" customWidth="1"/>
    <col min="13324" max="13324" width="7.28515625" style="28" customWidth="1"/>
    <col min="13325" max="13325" width="5.42578125" style="28" customWidth="1"/>
    <col min="13326" max="13326" width="6.7109375" style="28" customWidth="1"/>
    <col min="13327" max="13327" width="8.28515625" style="28" customWidth="1"/>
    <col min="13328" max="13328" width="5.42578125" style="28" customWidth="1"/>
    <col min="13329" max="13329" width="6.5703125" style="28" customWidth="1"/>
    <col min="13330" max="13330" width="7.42578125" style="28" customWidth="1"/>
    <col min="13331" max="13331" width="5.140625" style="28" customWidth="1"/>
    <col min="13332" max="13568" width="9.140625" style="28"/>
    <col min="13569" max="13569" width="39.140625" style="28" customWidth="1"/>
    <col min="13570" max="13570" width="6.7109375" style="28" customWidth="1"/>
    <col min="13571" max="13571" width="7.7109375" style="28" customWidth="1"/>
    <col min="13572" max="13572" width="4.5703125" style="28" customWidth="1"/>
    <col min="13573" max="13573" width="6.7109375" style="28" customWidth="1"/>
    <col min="13574" max="13574" width="7.42578125" style="28" customWidth="1"/>
    <col min="13575" max="13575" width="5.140625" style="28" customWidth="1"/>
    <col min="13576" max="13576" width="6.5703125" style="28" customWidth="1"/>
    <col min="13577" max="13577" width="7.7109375" style="28" customWidth="1"/>
    <col min="13578" max="13578" width="5.28515625" style="28" customWidth="1"/>
    <col min="13579" max="13579" width="6.28515625" style="28" customWidth="1"/>
    <col min="13580" max="13580" width="7.28515625" style="28" customWidth="1"/>
    <col min="13581" max="13581" width="5.42578125" style="28" customWidth="1"/>
    <col min="13582" max="13582" width="6.7109375" style="28" customWidth="1"/>
    <col min="13583" max="13583" width="8.28515625" style="28" customWidth="1"/>
    <col min="13584" max="13584" width="5.42578125" style="28" customWidth="1"/>
    <col min="13585" max="13585" width="6.5703125" style="28" customWidth="1"/>
    <col min="13586" max="13586" width="7.42578125" style="28" customWidth="1"/>
    <col min="13587" max="13587" width="5.140625" style="28" customWidth="1"/>
    <col min="13588" max="13824" width="9.140625" style="28"/>
    <col min="13825" max="13825" width="39.140625" style="28" customWidth="1"/>
    <col min="13826" max="13826" width="6.7109375" style="28" customWidth="1"/>
    <col min="13827" max="13827" width="7.7109375" style="28" customWidth="1"/>
    <col min="13828" max="13828" width="4.5703125" style="28" customWidth="1"/>
    <col min="13829" max="13829" width="6.7109375" style="28" customWidth="1"/>
    <col min="13830" max="13830" width="7.42578125" style="28" customWidth="1"/>
    <col min="13831" max="13831" width="5.140625" style="28" customWidth="1"/>
    <col min="13832" max="13832" width="6.5703125" style="28" customWidth="1"/>
    <col min="13833" max="13833" width="7.7109375" style="28" customWidth="1"/>
    <col min="13834" max="13834" width="5.28515625" style="28" customWidth="1"/>
    <col min="13835" max="13835" width="6.28515625" style="28" customWidth="1"/>
    <col min="13836" max="13836" width="7.28515625" style="28" customWidth="1"/>
    <col min="13837" max="13837" width="5.42578125" style="28" customWidth="1"/>
    <col min="13838" max="13838" width="6.7109375" style="28" customWidth="1"/>
    <col min="13839" max="13839" width="8.28515625" style="28" customWidth="1"/>
    <col min="13840" max="13840" width="5.42578125" style="28" customWidth="1"/>
    <col min="13841" max="13841" width="6.5703125" style="28" customWidth="1"/>
    <col min="13842" max="13842" width="7.42578125" style="28" customWidth="1"/>
    <col min="13843" max="13843" width="5.140625" style="28" customWidth="1"/>
    <col min="13844" max="14080" width="9.140625" style="28"/>
    <col min="14081" max="14081" width="39.140625" style="28" customWidth="1"/>
    <col min="14082" max="14082" width="6.7109375" style="28" customWidth="1"/>
    <col min="14083" max="14083" width="7.7109375" style="28" customWidth="1"/>
    <col min="14084" max="14084" width="4.5703125" style="28" customWidth="1"/>
    <col min="14085" max="14085" width="6.7109375" style="28" customWidth="1"/>
    <col min="14086" max="14086" width="7.42578125" style="28" customWidth="1"/>
    <col min="14087" max="14087" width="5.140625" style="28" customWidth="1"/>
    <col min="14088" max="14088" width="6.5703125" style="28" customWidth="1"/>
    <col min="14089" max="14089" width="7.7109375" style="28" customWidth="1"/>
    <col min="14090" max="14090" width="5.28515625" style="28" customWidth="1"/>
    <col min="14091" max="14091" width="6.28515625" style="28" customWidth="1"/>
    <col min="14092" max="14092" width="7.28515625" style="28" customWidth="1"/>
    <col min="14093" max="14093" width="5.42578125" style="28" customWidth="1"/>
    <col min="14094" max="14094" width="6.7109375" style="28" customWidth="1"/>
    <col min="14095" max="14095" width="8.28515625" style="28" customWidth="1"/>
    <col min="14096" max="14096" width="5.42578125" style="28" customWidth="1"/>
    <col min="14097" max="14097" width="6.5703125" style="28" customWidth="1"/>
    <col min="14098" max="14098" width="7.42578125" style="28" customWidth="1"/>
    <col min="14099" max="14099" width="5.140625" style="28" customWidth="1"/>
    <col min="14100" max="14336" width="9.140625" style="28"/>
    <col min="14337" max="14337" width="39.140625" style="28" customWidth="1"/>
    <col min="14338" max="14338" width="6.7109375" style="28" customWidth="1"/>
    <col min="14339" max="14339" width="7.7109375" style="28" customWidth="1"/>
    <col min="14340" max="14340" width="4.5703125" style="28" customWidth="1"/>
    <col min="14341" max="14341" width="6.7109375" style="28" customWidth="1"/>
    <col min="14342" max="14342" width="7.42578125" style="28" customWidth="1"/>
    <col min="14343" max="14343" width="5.140625" style="28" customWidth="1"/>
    <col min="14344" max="14344" width="6.5703125" style="28" customWidth="1"/>
    <col min="14345" max="14345" width="7.7109375" style="28" customWidth="1"/>
    <col min="14346" max="14346" width="5.28515625" style="28" customWidth="1"/>
    <col min="14347" max="14347" width="6.28515625" style="28" customWidth="1"/>
    <col min="14348" max="14348" width="7.28515625" style="28" customWidth="1"/>
    <col min="14349" max="14349" width="5.42578125" style="28" customWidth="1"/>
    <col min="14350" max="14350" width="6.7109375" style="28" customWidth="1"/>
    <col min="14351" max="14351" width="8.28515625" style="28" customWidth="1"/>
    <col min="14352" max="14352" width="5.42578125" style="28" customWidth="1"/>
    <col min="14353" max="14353" width="6.5703125" style="28" customWidth="1"/>
    <col min="14354" max="14354" width="7.42578125" style="28" customWidth="1"/>
    <col min="14355" max="14355" width="5.140625" style="28" customWidth="1"/>
    <col min="14356" max="14592" width="9.140625" style="28"/>
    <col min="14593" max="14593" width="39.140625" style="28" customWidth="1"/>
    <col min="14594" max="14594" width="6.7109375" style="28" customWidth="1"/>
    <col min="14595" max="14595" width="7.7109375" style="28" customWidth="1"/>
    <col min="14596" max="14596" width="4.5703125" style="28" customWidth="1"/>
    <col min="14597" max="14597" width="6.7109375" style="28" customWidth="1"/>
    <col min="14598" max="14598" width="7.42578125" style="28" customWidth="1"/>
    <col min="14599" max="14599" width="5.140625" style="28" customWidth="1"/>
    <col min="14600" max="14600" width="6.5703125" style="28" customWidth="1"/>
    <col min="14601" max="14601" width="7.7109375" style="28" customWidth="1"/>
    <col min="14602" max="14602" width="5.28515625" style="28" customWidth="1"/>
    <col min="14603" max="14603" width="6.28515625" style="28" customWidth="1"/>
    <col min="14604" max="14604" width="7.28515625" style="28" customWidth="1"/>
    <col min="14605" max="14605" width="5.42578125" style="28" customWidth="1"/>
    <col min="14606" max="14606" width="6.7109375" style="28" customWidth="1"/>
    <col min="14607" max="14607" width="8.28515625" style="28" customWidth="1"/>
    <col min="14608" max="14608" width="5.42578125" style="28" customWidth="1"/>
    <col min="14609" max="14609" width="6.5703125" style="28" customWidth="1"/>
    <col min="14610" max="14610" width="7.42578125" style="28" customWidth="1"/>
    <col min="14611" max="14611" width="5.140625" style="28" customWidth="1"/>
    <col min="14612" max="14848" width="9.140625" style="28"/>
    <col min="14849" max="14849" width="39.140625" style="28" customWidth="1"/>
    <col min="14850" max="14850" width="6.7109375" style="28" customWidth="1"/>
    <col min="14851" max="14851" width="7.7109375" style="28" customWidth="1"/>
    <col min="14852" max="14852" width="4.5703125" style="28" customWidth="1"/>
    <col min="14853" max="14853" width="6.7109375" style="28" customWidth="1"/>
    <col min="14854" max="14854" width="7.42578125" style="28" customWidth="1"/>
    <col min="14855" max="14855" width="5.140625" style="28" customWidth="1"/>
    <col min="14856" max="14856" width="6.5703125" style="28" customWidth="1"/>
    <col min="14857" max="14857" width="7.7109375" style="28" customWidth="1"/>
    <col min="14858" max="14858" width="5.28515625" style="28" customWidth="1"/>
    <col min="14859" max="14859" width="6.28515625" style="28" customWidth="1"/>
    <col min="14860" max="14860" width="7.28515625" style="28" customWidth="1"/>
    <col min="14861" max="14861" width="5.42578125" style="28" customWidth="1"/>
    <col min="14862" max="14862" width="6.7109375" style="28" customWidth="1"/>
    <col min="14863" max="14863" width="8.28515625" style="28" customWidth="1"/>
    <col min="14864" max="14864" width="5.42578125" style="28" customWidth="1"/>
    <col min="14865" max="14865" width="6.5703125" style="28" customWidth="1"/>
    <col min="14866" max="14866" width="7.42578125" style="28" customWidth="1"/>
    <col min="14867" max="14867" width="5.140625" style="28" customWidth="1"/>
    <col min="14868" max="15104" width="9.140625" style="28"/>
    <col min="15105" max="15105" width="39.140625" style="28" customWidth="1"/>
    <col min="15106" max="15106" width="6.7109375" style="28" customWidth="1"/>
    <col min="15107" max="15107" width="7.7109375" style="28" customWidth="1"/>
    <col min="15108" max="15108" width="4.5703125" style="28" customWidth="1"/>
    <col min="15109" max="15109" width="6.7109375" style="28" customWidth="1"/>
    <col min="15110" max="15110" width="7.42578125" style="28" customWidth="1"/>
    <col min="15111" max="15111" width="5.140625" style="28" customWidth="1"/>
    <col min="15112" max="15112" width="6.5703125" style="28" customWidth="1"/>
    <col min="15113" max="15113" width="7.7109375" style="28" customWidth="1"/>
    <col min="15114" max="15114" width="5.28515625" style="28" customWidth="1"/>
    <col min="15115" max="15115" width="6.28515625" style="28" customWidth="1"/>
    <col min="15116" max="15116" width="7.28515625" style="28" customWidth="1"/>
    <col min="15117" max="15117" width="5.42578125" style="28" customWidth="1"/>
    <col min="15118" max="15118" width="6.7109375" style="28" customWidth="1"/>
    <col min="15119" max="15119" width="8.28515625" style="28" customWidth="1"/>
    <col min="15120" max="15120" width="5.42578125" style="28" customWidth="1"/>
    <col min="15121" max="15121" width="6.5703125" style="28" customWidth="1"/>
    <col min="15122" max="15122" width="7.42578125" style="28" customWidth="1"/>
    <col min="15123" max="15123" width="5.140625" style="28" customWidth="1"/>
    <col min="15124" max="15360" width="9.140625" style="28"/>
    <col min="15361" max="15361" width="39.140625" style="28" customWidth="1"/>
    <col min="15362" max="15362" width="6.7109375" style="28" customWidth="1"/>
    <col min="15363" max="15363" width="7.7109375" style="28" customWidth="1"/>
    <col min="15364" max="15364" width="4.5703125" style="28" customWidth="1"/>
    <col min="15365" max="15365" width="6.7109375" style="28" customWidth="1"/>
    <col min="15366" max="15366" width="7.42578125" style="28" customWidth="1"/>
    <col min="15367" max="15367" width="5.140625" style="28" customWidth="1"/>
    <col min="15368" max="15368" width="6.5703125" style="28" customWidth="1"/>
    <col min="15369" max="15369" width="7.7109375" style="28" customWidth="1"/>
    <col min="15370" max="15370" width="5.28515625" style="28" customWidth="1"/>
    <col min="15371" max="15371" width="6.28515625" style="28" customWidth="1"/>
    <col min="15372" max="15372" width="7.28515625" style="28" customWidth="1"/>
    <col min="15373" max="15373" width="5.42578125" style="28" customWidth="1"/>
    <col min="15374" max="15374" width="6.7109375" style="28" customWidth="1"/>
    <col min="15375" max="15375" width="8.28515625" style="28" customWidth="1"/>
    <col min="15376" max="15376" width="5.42578125" style="28" customWidth="1"/>
    <col min="15377" max="15377" width="6.5703125" style="28" customWidth="1"/>
    <col min="15378" max="15378" width="7.42578125" style="28" customWidth="1"/>
    <col min="15379" max="15379" width="5.140625" style="28" customWidth="1"/>
    <col min="15380" max="15616" width="9.140625" style="28"/>
    <col min="15617" max="15617" width="39.140625" style="28" customWidth="1"/>
    <col min="15618" max="15618" width="6.7109375" style="28" customWidth="1"/>
    <col min="15619" max="15619" width="7.7109375" style="28" customWidth="1"/>
    <col min="15620" max="15620" width="4.5703125" style="28" customWidth="1"/>
    <col min="15621" max="15621" width="6.7109375" style="28" customWidth="1"/>
    <col min="15622" max="15622" width="7.42578125" style="28" customWidth="1"/>
    <col min="15623" max="15623" width="5.140625" style="28" customWidth="1"/>
    <col min="15624" max="15624" width="6.5703125" style="28" customWidth="1"/>
    <col min="15625" max="15625" width="7.7109375" style="28" customWidth="1"/>
    <col min="15626" max="15626" width="5.28515625" style="28" customWidth="1"/>
    <col min="15627" max="15627" width="6.28515625" style="28" customWidth="1"/>
    <col min="15628" max="15628" width="7.28515625" style="28" customWidth="1"/>
    <col min="15629" max="15629" width="5.42578125" style="28" customWidth="1"/>
    <col min="15630" max="15630" width="6.7109375" style="28" customWidth="1"/>
    <col min="15631" max="15631" width="8.28515625" style="28" customWidth="1"/>
    <col min="15632" max="15632" width="5.42578125" style="28" customWidth="1"/>
    <col min="15633" max="15633" width="6.5703125" style="28" customWidth="1"/>
    <col min="15634" max="15634" width="7.42578125" style="28" customWidth="1"/>
    <col min="15635" max="15635" width="5.140625" style="28" customWidth="1"/>
    <col min="15636" max="15872" width="9.140625" style="28"/>
    <col min="15873" max="15873" width="39.140625" style="28" customWidth="1"/>
    <col min="15874" max="15874" width="6.7109375" style="28" customWidth="1"/>
    <col min="15875" max="15875" width="7.7109375" style="28" customWidth="1"/>
    <col min="15876" max="15876" width="4.5703125" style="28" customWidth="1"/>
    <col min="15877" max="15877" width="6.7109375" style="28" customWidth="1"/>
    <col min="15878" max="15878" width="7.42578125" style="28" customWidth="1"/>
    <col min="15879" max="15879" width="5.140625" style="28" customWidth="1"/>
    <col min="15880" max="15880" width="6.5703125" style="28" customWidth="1"/>
    <col min="15881" max="15881" width="7.7109375" style="28" customWidth="1"/>
    <col min="15882" max="15882" width="5.28515625" style="28" customWidth="1"/>
    <col min="15883" max="15883" width="6.28515625" style="28" customWidth="1"/>
    <col min="15884" max="15884" width="7.28515625" style="28" customWidth="1"/>
    <col min="15885" max="15885" width="5.42578125" style="28" customWidth="1"/>
    <col min="15886" max="15886" width="6.7109375" style="28" customWidth="1"/>
    <col min="15887" max="15887" width="8.28515625" style="28" customWidth="1"/>
    <col min="15888" max="15888" width="5.42578125" style="28" customWidth="1"/>
    <col min="15889" max="15889" width="6.5703125" style="28" customWidth="1"/>
    <col min="15890" max="15890" width="7.42578125" style="28" customWidth="1"/>
    <col min="15891" max="15891" width="5.140625" style="28" customWidth="1"/>
    <col min="15892" max="16128" width="9.140625" style="28"/>
    <col min="16129" max="16129" width="39.140625" style="28" customWidth="1"/>
    <col min="16130" max="16130" width="6.7109375" style="28" customWidth="1"/>
    <col min="16131" max="16131" width="7.7109375" style="28" customWidth="1"/>
    <col min="16132" max="16132" width="4.5703125" style="28" customWidth="1"/>
    <col min="16133" max="16133" width="6.7109375" style="28" customWidth="1"/>
    <col min="16134" max="16134" width="7.42578125" style="28" customWidth="1"/>
    <col min="16135" max="16135" width="5.140625" style="28" customWidth="1"/>
    <col min="16136" max="16136" width="6.5703125" style="28" customWidth="1"/>
    <col min="16137" max="16137" width="7.7109375" style="28" customWidth="1"/>
    <col min="16138" max="16138" width="5.28515625" style="28" customWidth="1"/>
    <col min="16139" max="16139" width="6.28515625" style="28" customWidth="1"/>
    <col min="16140" max="16140" width="7.28515625" style="28" customWidth="1"/>
    <col min="16141" max="16141" width="5.42578125" style="28" customWidth="1"/>
    <col min="16142" max="16142" width="6.7109375" style="28" customWidth="1"/>
    <col min="16143" max="16143" width="8.28515625" style="28" customWidth="1"/>
    <col min="16144" max="16144" width="5.42578125" style="28" customWidth="1"/>
    <col min="16145" max="16145" width="6.5703125" style="28" customWidth="1"/>
    <col min="16146" max="16146" width="7.42578125" style="28" customWidth="1"/>
    <col min="16147" max="16147" width="5.140625" style="28" customWidth="1"/>
    <col min="16148" max="16384" width="9.140625" style="28"/>
  </cols>
  <sheetData>
    <row r="1" spans="1:124" ht="19.149999999999999" customHeight="1" thickBot="1" x14ac:dyDescent="0.25">
      <c r="A1" s="3943" t="s">
        <v>40</v>
      </c>
      <c r="B1" s="3943"/>
      <c r="C1" s="3943"/>
      <c r="D1" s="3943"/>
      <c r="E1" s="3943"/>
      <c r="F1" s="3943"/>
      <c r="G1" s="3943"/>
      <c r="H1" s="3943"/>
      <c r="I1" s="3943"/>
      <c r="J1" s="3943"/>
      <c r="K1" s="3943"/>
      <c r="L1" s="3943"/>
      <c r="M1" s="3943"/>
      <c r="N1" s="3943"/>
      <c r="O1" s="3943"/>
      <c r="P1" s="3943"/>
      <c r="Q1" s="3943"/>
      <c r="R1" s="3943"/>
      <c r="S1" s="3943"/>
    </row>
    <row r="2" spans="1:124" ht="13.5" thickBot="1" x14ac:dyDescent="0.25">
      <c r="A2" s="3944" t="s">
        <v>371</v>
      </c>
      <c r="B2" s="3945"/>
      <c r="C2" s="3945"/>
      <c r="D2" s="3945"/>
      <c r="E2" s="3945"/>
      <c r="F2" s="3945"/>
      <c r="G2" s="3945"/>
      <c r="H2" s="3945"/>
      <c r="I2" s="3945"/>
      <c r="J2" s="3945"/>
      <c r="K2" s="3945"/>
      <c r="L2" s="3945"/>
      <c r="M2" s="3945"/>
      <c r="N2" s="3945"/>
      <c r="O2" s="3945"/>
      <c r="P2" s="3945"/>
      <c r="Q2" s="3946"/>
      <c r="R2" s="3946"/>
      <c r="S2" s="3993"/>
    </row>
    <row r="3" spans="1:124" ht="16.149999999999999" customHeight="1" thickBot="1" x14ac:dyDescent="0.3">
      <c r="A3" s="1982"/>
      <c r="B3" s="3988" t="s">
        <v>343</v>
      </c>
      <c r="C3" s="3945"/>
      <c r="D3" s="3989"/>
      <c r="E3" s="3990" t="s">
        <v>329</v>
      </c>
      <c r="F3" s="3945"/>
      <c r="G3" s="3989"/>
      <c r="H3" s="3945" t="s">
        <v>320</v>
      </c>
      <c r="I3" s="3945"/>
      <c r="J3" s="3989"/>
      <c r="K3" s="3991" t="s">
        <v>286</v>
      </c>
      <c r="L3" s="3945"/>
      <c r="M3" s="3989"/>
      <c r="N3" s="3945" t="s">
        <v>73</v>
      </c>
      <c r="O3" s="3945"/>
      <c r="P3" s="3992"/>
      <c r="Q3" s="3954" t="s">
        <v>74</v>
      </c>
      <c r="R3" s="3954"/>
      <c r="S3" s="3994"/>
    </row>
    <row r="4" spans="1:124" ht="12.75" customHeight="1" x14ac:dyDescent="0.2">
      <c r="A4" s="3995" t="s">
        <v>9</v>
      </c>
      <c r="B4" s="3996">
        <v>1</v>
      </c>
      <c r="C4" s="3997"/>
      <c r="D4" s="3998"/>
      <c r="E4" s="4004">
        <v>2</v>
      </c>
      <c r="F4" s="3997"/>
      <c r="G4" s="3998"/>
      <c r="H4" s="3954">
        <v>3</v>
      </c>
      <c r="I4" s="3954"/>
      <c r="J4" s="3999"/>
      <c r="K4" s="3954">
        <v>4</v>
      </c>
      <c r="L4" s="3954"/>
      <c r="M4" s="3999"/>
      <c r="N4" s="3954">
        <v>5</v>
      </c>
      <c r="O4" s="3954"/>
      <c r="P4" s="3999"/>
      <c r="Q4" s="3957"/>
      <c r="R4" s="3957"/>
      <c r="S4" s="3958"/>
    </row>
    <row r="5" spans="1:124" ht="15.6" customHeight="1" x14ac:dyDescent="0.2">
      <c r="A5" s="3949"/>
      <c r="B5" s="4000" t="s">
        <v>75</v>
      </c>
      <c r="C5" s="4001"/>
      <c r="D5" s="4002"/>
      <c r="E5" s="4001" t="s">
        <v>75</v>
      </c>
      <c r="F5" s="4001"/>
      <c r="G5" s="4002"/>
      <c r="H5" s="4002" t="s">
        <v>75</v>
      </c>
      <c r="I5" s="4003"/>
      <c r="J5" s="4003"/>
      <c r="K5" s="4002" t="s">
        <v>75</v>
      </c>
      <c r="L5" s="4003"/>
      <c r="M5" s="4003"/>
      <c r="N5" s="4002" t="s">
        <v>75</v>
      </c>
      <c r="O5" s="4003"/>
      <c r="P5" s="4003"/>
      <c r="Q5" s="3960"/>
      <c r="R5" s="3960"/>
      <c r="S5" s="3960"/>
      <c r="T5" s="1983"/>
    </row>
    <row r="6" spans="1:124" ht="28.5" customHeight="1" x14ac:dyDescent="0.2">
      <c r="A6" s="3950"/>
      <c r="B6" s="1806" t="s">
        <v>26</v>
      </c>
      <c r="C6" s="1807" t="s">
        <v>43</v>
      </c>
      <c r="D6" s="1808" t="s">
        <v>4</v>
      </c>
      <c r="E6" s="1886" t="s">
        <v>26</v>
      </c>
      <c r="F6" s="1807" t="s">
        <v>43</v>
      </c>
      <c r="G6" s="1808" t="s">
        <v>4</v>
      </c>
      <c r="H6" s="1886" t="s">
        <v>26</v>
      </c>
      <c r="I6" s="1807" t="s">
        <v>43</v>
      </c>
      <c r="J6" s="1808" t="s">
        <v>4</v>
      </c>
      <c r="K6" s="1886" t="s">
        <v>26</v>
      </c>
      <c r="L6" s="1807" t="s">
        <v>43</v>
      </c>
      <c r="M6" s="1808" t="s">
        <v>4</v>
      </c>
      <c r="N6" s="1886" t="s">
        <v>26</v>
      </c>
      <c r="O6" s="1807" t="s">
        <v>43</v>
      </c>
      <c r="P6" s="1808" t="s">
        <v>4</v>
      </c>
      <c r="Q6" s="1886" t="s">
        <v>26</v>
      </c>
      <c r="R6" s="1807" t="s">
        <v>43</v>
      </c>
      <c r="S6" s="1808" t="s">
        <v>4</v>
      </c>
      <c r="T6" s="1983"/>
    </row>
    <row r="7" spans="1:124" x14ac:dyDescent="0.2">
      <c r="A7" s="1984" t="s">
        <v>76</v>
      </c>
      <c r="B7" s="577"/>
      <c r="C7" s="578"/>
      <c r="D7" s="1985"/>
      <c r="E7" s="1986"/>
      <c r="F7" s="578"/>
      <c r="G7" s="1985"/>
      <c r="H7" s="1986"/>
      <c r="I7" s="578"/>
      <c r="J7" s="1985"/>
      <c r="K7" s="1986"/>
      <c r="L7" s="578"/>
      <c r="M7" s="1985"/>
      <c r="N7" s="1986"/>
      <c r="O7" s="578"/>
      <c r="P7" s="1985"/>
      <c r="Q7" s="1987"/>
      <c r="R7" s="1987"/>
      <c r="S7" s="1988"/>
      <c r="T7" s="1983"/>
    </row>
    <row r="8" spans="1:124" s="30" customFormat="1" ht="19.5" customHeight="1" thickBot="1" x14ac:dyDescent="0.25">
      <c r="A8" s="1989" t="s">
        <v>77</v>
      </c>
      <c r="B8" s="1990">
        <v>86</v>
      </c>
      <c r="C8" s="1991">
        <v>12</v>
      </c>
      <c r="D8" s="1992">
        <f>C8+B8</f>
        <v>98</v>
      </c>
      <c r="E8" s="1993">
        <v>79</v>
      </c>
      <c r="F8" s="1994">
        <v>5</v>
      </c>
      <c r="G8" s="1995">
        <f>F8+E8</f>
        <v>84</v>
      </c>
      <c r="H8" s="1993">
        <v>65</v>
      </c>
      <c r="I8" s="1996">
        <v>3</v>
      </c>
      <c r="J8" s="1995">
        <f>H8+I8</f>
        <v>68</v>
      </c>
      <c r="K8" s="1997">
        <v>68</v>
      </c>
      <c r="L8" s="1993">
        <v>4</v>
      </c>
      <c r="M8" s="1995">
        <f>K8+L8</f>
        <v>72</v>
      </c>
      <c r="N8" s="1997">
        <v>37</v>
      </c>
      <c r="O8" s="1996">
        <v>10</v>
      </c>
      <c r="P8" s="1995">
        <f>N8+O8</f>
        <v>47</v>
      </c>
      <c r="Q8" s="1994">
        <f>B8+E8+H8+K8+N8</f>
        <v>335</v>
      </c>
      <c r="R8" s="1994">
        <f>I8+L8+O8+C8+F8</f>
        <v>34</v>
      </c>
      <c r="S8" s="740">
        <f>R8+Q8</f>
        <v>369</v>
      </c>
      <c r="T8" s="199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</row>
    <row r="9" spans="1:124" s="29" customFormat="1" ht="15.75" customHeight="1" thickBot="1" x14ac:dyDescent="0.25">
      <c r="A9" s="1999" t="s">
        <v>8</v>
      </c>
      <c r="B9" s="579">
        <f t="shared" ref="B9:O9" si="0">B8</f>
        <v>86</v>
      </c>
      <c r="C9" s="741">
        <f>C8</f>
        <v>12</v>
      </c>
      <c r="D9" s="580">
        <f t="shared" si="0"/>
        <v>98</v>
      </c>
      <c r="E9" s="741">
        <f t="shared" si="0"/>
        <v>79</v>
      </c>
      <c r="F9" s="741">
        <f t="shared" si="0"/>
        <v>5</v>
      </c>
      <c r="G9" s="2000">
        <f>G8</f>
        <v>84</v>
      </c>
      <c r="H9" s="741">
        <f t="shared" si="0"/>
        <v>65</v>
      </c>
      <c r="I9" s="741">
        <f t="shared" si="0"/>
        <v>3</v>
      </c>
      <c r="J9" s="2000">
        <f>J8</f>
        <v>68</v>
      </c>
      <c r="K9" s="741">
        <f t="shared" si="0"/>
        <v>68</v>
      </c>
      <c r="L9" s="741">
        <f t="shared" si="0"/>
        <v>4</v>
      </c>
      <c r="M9" s="2000">
        <f>M8</f>
        <v>72</v>
      </c>
      <c r="N9" s="741">
        <f t="shared" si="0"/>
        <v>37</v>
      </c>
      <c r="O9" s="741">
        <f t="shared" si="0"/>
        <v>10</v>
      </c>
      <c r="P9" s="2000">
        <f>P8</f>
        <v>47</v>
      </c>
      <c r="Q9" s="2001">
        <f>H9+K9+N9+E9+B9</f>
        <v>335</v>
      </c>
      <c r="R9" s="2001">
        <f>I9+L9+O9+C9+F9</f>
        <v>34</v>
      </c>
      <c r="S9" s="2002">
        <f>R9+Q9</f>
        <v>369</v>
      </c>
      <c r="T9" s="1998"/>
    </row>
    <row r="10" spans="1:124" s="29" customFormat="1" ht="18" customHeight="1" x14ac:dyDescent="0.2">
      <c r="A10" s="2003" t="s">
        <v>77</v>
      </c>
      <c r="B10" s="315">
        <v>0</v>
      </c>
      <c r="C10" s="2004">
        <v>0</v>
      </c>
      <c r="D10" s="581">
        <f>B10+C10</f>
        <v>0</v>
      </c>
      <c r="E10" s="2004">
        <v>2</v>
      </c>
      <c r="F10" s="316">
        <v>0</v>
      </c>
      <c r="G10" s="581">
        <f>E10+F10</f>
        <v>2</v>
      </c>
      <c r="H10" s="2005">
        <v>2</v>
      </c>
      <c r="I10" s="581">
        <v>0</v>
      </c>
      <c r="J10" s="2006">
        <f>H10+I10</f>
        <v>2</v>
      </c>
      <c r="K10" s="2005">
        <v>2</v>
      </c>
      <c r="L10" s="2005">
        <v>1</v>
      </c>
      <c r="M10" s="582">
        <f>K10+L10</f>
        <v>3</v>
      </c>
      <c r="N10" s="2005">
        <v>1</v>
      </c>
      <c r="O10" s="581">
        <v>0</v>
      </c>
      <c r="P10" s="2006">
        <f>N10+O10</f>
        <v>1</v>
      </c>
      <c r="Q10" s="2007">
        <f>B10+E10+H10+K10+N10</f>
        <v>7</v>
      </c>
      <c r="R10" s="2007">
        <f>I10+L10+O10+F10+C10</f>
        <v>1</v>
      </c>
      <c r="S10" s="2008">
        <f>R10+Q10</f>
        <v>8</v>
      </c>
      <c r="T10" s="1998"/>
    </row>
    <row r="11" spans="1:124" s="29" customFormat="1" ht="17.25" customHeight="1" thickBot="1" x14ac:dyDescent="0.25">
      <c r="A11" s="1867" t="s">
        <v>57</v>
      </c>
      <c r="B11" s="2009">
        <f>B10</f>
        <v>0</v>
      </c>
      <c r="C11" s="2010">
        <f t="shared" ref="C11:M11" si="1">C10</f>
        <v>0</v>
      </c>
      <c r="D11" s="2011">
        <f>D10</f>
        <v>0</v>
      </c>
      <c r="E11" s="2012">
        <f t="shared" si="1"/>
        <v>2</v>
      </c>
      <c r="F11" s="317">
        <f t="shared" si="1"/>
        <v>0</v>
      </c>
      <c r="G11" s="2013">
        <f t="shared" si="1"/>
        <v>2</v>
      </c>
      <c r="H11" s="2010">
        <f t="shared" si="1"/>
        <v>2</v>
      </c>
      <c r="I11" s="317">
        <f t="shared" si="1"/>
        <v>0</v>
      </c>
      <c r="J11" s="2013">
        <f t="shared" si="1"/>
        <v>2</v>
      </c>
      <c r="K11" s="2010">
        <f>K10</f>
        <v>2</v>
      </c>
      <c r="L11" s="2014">
        <f>L10</f>
        <v>1</v>
      </c>
      <c r="M11" s="2013">
        <f t="shared" si="1"/>
        <v>3</v>
      </c>
      <c r="N11" s="2014">
        <f>N10</f>
        <v>1</v>
      </c>
      <c r="O11" s="2015">
        <f>O10</f>
        <v>0</v>
      </c>
      <c r="P11" s="2016">
        <f>P10</f>
        <v>1</v>
      </c>
      <c r="Q11" s="2017">
        <f>H11+K11+N11+E11+B11</f>
        <v>7</v>
      </c>
      <c r="R11" s="2017">
        <f>I11+L11+O11+F11+C11</f>
        <v>1</v>
      </c>
      <c r="S11" s="2018">
        <f>R11+Q11</f>
        <v>8</v>
      </c>
      <c r="T11" s="1998"/>
    </row>
    <row r="12" spans="1:124" s="29" customFormat="1" ht="15.75" customHeight="1" thickBot="1" x14ac:dyDescent="0.25">
      <c r="A12" s="2019" t="s">
        <v>78</v>
      </c>
      <c r="B12" s="2022">
        <f>B11+B9</f>
        <v>86</v>
      </c>
      <c r="C12" s="2023">
        <f>C11+C9</f>
        <v>12</v>
      </c>
      <c r="D12" s="2024">
        <f>D11+D9</f>
        <v>98</v>
      </c>
      <c r="E12" s="2025">
        <f>E8+E10</f>
        <v>81</v>
      </c>
      <c r="F12" s="2026">
        <f>F9+F11</f>
        <v>5</v>
      </c>
      <c r="G12" s="2024">
        <f t="shared" ref="G12:P12" si="2">G11+G9</f>
        <v>86</v>
      </c>
      <c r="H12" s="2026">
        <f t="shared" si="2"/>
        <v>67</v>
      </c>
      <c r="I12" s="2027">
        <f t="shared" si="2"/>
        <v>3</v>
      </c>
      <c r="J12" s="2028">
        <f t="shared" si="2"/>
        <v>70</v>
      </c>
      <c r="K12" s="2026">
        <f t="shared" si="2"/>
        <v>70</v>
      </c>
      <c r="L12" s="2029">
        <f t="shared" si="2"/>
        <v>5</v>
      </c>
      <c r="M12" s="2030">
        <f t="shared" si="2"/>
        <v>75</v>
      </c>
      <c r="N12" s="2031">
        <f t="shared" si="2"/>
        <v>38</v>
      </c>
      <c r="O12" s="2027">
        <f t="shared" si="2"/>
        <v>10</v>
      </c>
      <c r="P12" s="2028">
        <f t="shared" si="2"/>
        <v>48</v>
      </c>
      <c r="Q12" s="2032">
        <f>H12+K12+N12+E12+B12</f>
        <v>342</v>
      </c>
      <c r="R12" s="2032">
        <f>I12+L12+O12+F12+C12</f>
        <v>35</v>
      </c>
      <c r="S12" s="2033">
        <f>R12+Q12</f>
        <v>377</v>
      </c>
    </row>
    <row r="13" spans="1:124" s="62" customFormat="1" x14ac:dyDescent="0.2">
      <c r="A13" s="83"/>
      <c r="B13" s="153"/>
      <c r="C13" s="153"/>
      <c r="D13" s="153"/>
      <c r="E13" s="153"/>
      <c r="F13" s="2020"/>
      <c r="G13" s="2020"/>
      <c r="H13" s="2020"/>
      <c r="I13" s="2020"/>
      <c r="J13" s="2020"/>
      <c r="K13" s="2020"/>
      <c r="L13" s="2020"/>
      <c r="M13" s="2020"/>
      <c r="N13" s="2020"/>
      <c r="O13" s="2020"/>
      <c r="P13" s="2020"/>
      <c r="Q13" s="2021"/>
      <c r="R13" s="2021"/>
      <c r="S13" s="154"/>
      <c r="T13" s="155"/>
    </row>
    <row r="14" spans="1:124" ht="15.6" customHeight="1" x14ac:dyDescent="0.2">
      <c r="A14" s="3943"/>
      <c r="B14" s="3943"/>
      <c r="C14" s="3943"/>
      <c r="D14" s="3943"/>
      <c r="E14" s="3943"/>
      <c r="F14" s="3943"/>
      <c r="G14" s="3943"/>
      <c r="H14" s="3943"/>
      <c r="I14" s="3943"/>
      <c r="J14" s="3943"/>
      <c r="K14" s="3943"/>
      <c r="L14" s="3943"/>
      <c r="M14" s="3943"/>
      <c r="N14" s="3943"/>
      <c r="O14" s="3943"/>
      <c r="P14" s="3943"/>
      <c r="Q14" s="3943"/>
      <c r="R14" s="3943"/>
      <c r="S14" s="104"/>
      <c r="T14" s="104"/>
      <c r="U14" s="104"/>
      <c r="V14" s="104"/>
      <c r="W14" s="104"/>
    </row>
    <row r="15" spans="1:124" x14ac:dyDescent="0.2">
      <c r="Q15" s="31"/>
      <c r="R15" s="31"/>
      <c r="S15" s="31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7</vt:i4>
      </vt:variant>
    </vt:vector>
  </HeadingPairs>
  <TitlesOfParts>
    <vt:vector size="58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МАГ.ОФО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2020-07-10T09:04:06Z</cp:lastPrinted>
  <dcterms:created xsi:type="dcterms:W3CDTF">2004-12-10T12:36:05Z</dcterms:created>
  <dcterms:modified xsi:type="dcterms:W3CDTF">2020-07-10T09:14:08Z</dcterms:modified>
</cp:coreProperties>
</file>